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cuments\URSTA da 1-12-2016\Valutazione\Nuovi file D ed EP per pubblicazione 2017\"/>
    </mc:Choice>
  </mc:AlternateContent>
  <bookViews>
    <workbookView xWindow="0" yWindow="0" windowWidth="19200" windowHeight="10860" tabRatio="791"/>
  </bookViews>
  <sheets>
    <sheet name="Scheda Ass,Mon, Sint" sheetId="7" r:id="rId1"/>
    <sheet name="Scheda comportament EP resp str" sheetId="8" r:id="rId2"/>
    <sheet name="Riepilogo valutazione" sheetId="10" r:id="rId3"/>
    <sheet name="RELAZIONE DI SINTESI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B9" i="7" l="1"/>
  <c r="O8" i="7"/>
  <c r="N8" i="7"/>
  <c r="O7" i="7"/>
  <c r="N7" i="7"/>
  <c r="O6" i="7"/>
  <c r="N6" i="7"/>
  <c r="O5" i="7"/>
  <c r="O9" i="7"/>
  <c r="N5" i="7"/>
  <c r="G12" i="10"/>
  <c r="G14" i="10" s="1"/>
  <c r="G11" i="10"/>
  <c r="G13" i="10" s="1"/>
  <c r="C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29" i="8" s="1"/>
  <c r="J31" i="8" s="1"/>
  <c r="J33" i="8" s="1"/>
  <c r="J34" i="8" s="1"/>
</calcChain>
</file>

<file path=xl/sharedStrings.xml><?xml version="1.0" encoding="utf-8"?>
<sst xmlns="http://schemas.openxmlformats.org/spreadsheetml/2006/main" count="166" uniqueCount="158">
  <si>
    <t>Punteggio valutato rispetto al peso dell'obiettivo</t>
  </si>
  <si>
    <t>Soggetto valutatore:</t>
    <phoneticPr fontId="12" type="noConversion"/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</si>
  <si>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</si>
  <si>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</si>
  <si>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</si>
  <si>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</si>
  <si>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</si>
  <si>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</si>
  <si>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</si>
  <si>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</si>
  <si>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</si>
  <si>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</si>
  <si>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</si>
  <si>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</si>
  <si>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</si>
  <si>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</si>
  <si>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</si>
  <si>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</si>
  <si>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</si>
  <si>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</si>
  <si>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</si>
  <si>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</si>
  <si>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</si>
  <si>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</si>
  <si>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</si>
  <si>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</si>
  <si>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</si>
  <si>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Obiettivo Operativo</t>
  </si>
  <si>
    <t>Indicatore</t>
  </si>
  <si>
    <t xml:space="preserve">Target </t>
    <phoneticPr fontId="12" type="noConversion"/>
  </si>
  <si>
    <t xml:space="preserve">1° Monitoraggio
Risultato intermedio al 30 giugno
</t>
  </si>
  <si>
    <t>Scostamento</t>
    <phoneticPr fontId="12" type="noConversion"/>
  </si>
  <si>
    <t xml:space="preserve">2°Monitoraggio
Risultato intermedio al 30 novembre
</t>
  </si>
  <si>
    <t xml:space="preserve">Sintesi finale
Risultato finale al 31 dicembre
</t>
  </si>
  <si>
    <t>Scheda per l'assegnazione, il monitoraggio, la sintesi e l'autovalutazione dei risultati raggiunti</t>
    <phoneticPr fontId="12" type="noConversion"/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</si>
  <si>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</si>
  <si>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</si>
  <si>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</si>
  <si>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</si>
  <si>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</si>
  <si>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</si>
  <si>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</si>
  <si>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</si>
  <si>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</si>
  <si>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</si>
  <si>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</si>
  <si>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</si>
  <si>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</si>
  <si>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</si>
  <si>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</si>
  <si>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</si>
  <si>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</si>
  <si>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</si>
  <si>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</si>
  <si>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</si>
  <si>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</si>
  <si>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</si>
  <si>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</si>
  <si>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</si>
  <si>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</si>
  <si>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</si>
  <si>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</si>
  <si>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</si>
  <si>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</si>
  <si>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</si>
  <si>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</si>
  <si>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</si>
  <si>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</si>
  <si>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(1) [l'importo indicato è lordo]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</si>
  <si>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</si>
  <si>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</si>
  <si>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</si>
  <si>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</si>
  <si>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Data:</t>
  </si>
  <si>
    <t>Nome del soggetto che valuta: Dott.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</si>
  <si>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</si>
  <si>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</si>
  <si>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</si>
  <si>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</si>
  <si>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</si>
  <si>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</si>
  <si>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</si>
  <si>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</si>
  <si>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</si>
  <si>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</si>
  <si>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</si>
  <si>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</si>
  <si>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</si>
  <si>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</si>
  <si>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</si>
  <si>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</si>
  <si>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</si>
  <si>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</si>
  <si>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</si>
  <si>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</si>
  <si>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</si>
  <si>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</si>
  <si>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</si>
  <si>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efficacia delle azioni</t>
  </si>
  <si>
    <t>ha ridotto il numero di criticità e di problemi?</t>
  </si>
  <si>
    <t>Orientamento al cliente (interno/esterno)</t>
  </si>
  <si>
    <t>ascolto dell'utente e studio richieste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</si>
  <si>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</si>
  <si>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</si>
  <si>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</si>
  <si>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</si>
  <si>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</si>
  <si>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</si>
  <si>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</si>
  <si>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</si>
  <si>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</si>
  <si>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</si>
  <si>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</si>
  <si>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</si>
  <si>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</si>
  <si>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</si>
  <si>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</si>
  <si>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</si>
  <si>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</si>
  <si>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</si>
  <si>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Nome del responsabile di struttura (cat. D) valutato:</t>
  </si>
  <si>
    <t>SCHEDA  DI VALUTAZIONE DEI COMPORTAMENTI PER IL PERSONALE EP RESPONSABILE DI STRUTTURA</t>
  </si>
  <si>
    <t xml:space="preserve">PESO: 50% DELLA RETRIBUZIONE DI RISULTATO, PARI A  (1):  </t>
  </si>
  <si>
    <t>,</t>
  </si>
  <si>
    <t>Nome del responsabile di struttura (cat. EP) valutato:</t>
  </si>
  <si>
    <t>interpretazione delle missioni di Ateneo</t>
  </si>
  <si>
    <t>interpreta il proprio ruolo in funzione del contributo alle missioni dell'Ateneo?</t>
  </si>
  <si>
    <t>utilizzo appropriato tecniche di PeC</t>
  </si>
  <si>
    <t>Punteggio in autovalutazione</t>
  </si>
  <si>
    <t>Punteggio in valutazione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</si>
  <si>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</si>
  <si>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</si>
  <si>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</si>
  <si>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</si>
  <si>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</si>
  <si>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</si>
  <si>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</si>
  <si>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</si>
  <si>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</si>
  <si>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</si>
  <si>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t>1.       Capacità di raggiungimento degli obiettivi complessivi attribuiti</t>
  </si>
  <si>
    <t>2.       Orientamento al cliente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</si>
  <si>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</si>
  <si>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</si>
  <si>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</si>
  <si>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</si>
  <si>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</si>
  <si>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</si>
  <si>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</si>
  <si>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</si>
  <si>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</si>
  <si>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</si>
  <si>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Importo</t>
  </si>
  <si>
    <t>RISULTATO VALUTAZIONE DEL PERSONALE EP RESPONSABILE DI STRUTTURA</t>
  </si>
  <si>
    <t>Scostamento</t>
  </si>
  <si>
    <t>Percentuale</t>
  </si>
  <si>
    <t xml:space="preserve">
PESO: 50% DELLA RETRIBUZIONE DI RISULTATO, PARI A (1)</t>
  </si>
  <si>
    <t xml:space="preserve">Nome valutato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</si>
</sst>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bscript"/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Arial"/>
    </font>
    <font>
      <sz val="8"/>
      <name val="Verdana"/>
    </font>
    <font>
      <b/>
      <i/>
      <sz val="9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</font>
    <font>
      <b/>
      <i/>
      <sz val="10"/>
      <name val="Times New Roman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16" fillId="2" borderId="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25" xfId="0" applyFill="1" applyBorder="1" applyAlignment="1"/>
    <xf numFmtId="0" fontId="13" fillId="2" borderId="26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0" xfId="0" applyBorder="1"/>
    <xf numFmtId="0" fontId="18" fillId="0" borderId="30" xfId="0" applyFont="1" applyBorder="1"/>
    <xf numFmtId="0" fontId="0" fillId="0" borderId="31" xfId="0" applyBorder="1"/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2" xfId="0" applyFont="1" applyFill="1" applyBorder="1"/>
    <xf numFmtId="0" fontId="8" fillId="0" borderId="0" xfId="0" applyFont="1"/>
    <xf numFmtId="0" fontId="5" fillId="2" borderId="15" xfId="0" applyFont="1" applyFill="1" applyBorder="1" applyAlignment="1"/>
    <xf numFmtId="0" fontId="5" fillId="2" borderId="35" xfId="0" applyFont="1" applyFill="1" applyBorder="1" applyAlignment="1"/>
    <xf numFmtId="0" fontId="4" fillId="2" borderId="35" xfId="0" applyFont="1" applyFill="1" applyBorder="1"/>
    <xf numFmtId="0" fontId="4" fillId="2" borderId="35" xfId="0" applyFont="1" applyFill="1" applyBorder="1" applyAlignment="1"/>
    <xf numFmtId="0" fontId="6" fillId="2" borderId="14" xfId="0" applyFont="1" applyFill="1" applyBorder="1" applyAlignment="1"/>
    <xf numFmtId="0" fontId="5" fillId="2" borderId="3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 applyBorder="1" applyAlignment="1"/>
    <xf numFmtId="0" fontId="6" fillId="2" borderId="25" xfId="0" applyFont="1" applyFill="1" applyBorder="1" applyAlignment="1"/>
    <xf numFmtId="0" fontId="5" fillId="2" borderId="18" xfId="0" applyFont="1" applyFill="1" applyBorder="1" applyAlignment="1"/>
    <xf numFmtId="0" fontId="5" fillId="2" borderId="31" xfId="0" applyFont="1" applyFill="1" applyBorder="1" applyAlignment="1"/>
    <xf numFmtId="0" fontId="4" fillId="2" borderId="31" xfId="0" applyFont="1" applyFill="1" applyBorder="1"/>
    <xf numFmtId="0" fontId="4" fillId="2" borderId="31" xfId="0" applyFont="1" applyFill="1" applyBorder="1" applyAlignment="1"/>
    <xf numFmtId="0" fontId="6" fillId="2" borderId="17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3" borderId="37" xfId="0" applyFont="1" applyFill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3" borderId="40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left" vertical="center" wrapText="1"/>
    </xf>
    <xf numFmtId="1" fontId="5" fillId="3" borderId="45" xfId="0" applyNumberFormat="1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wrapText="1"/>
    </xf>
    <xf numFmtId="0" fontId="5" fillId="3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3" borderId="47" xfId="0" applyFont="1" applyFill="1" applyBorder="1"/>
    <xf numFmtId="10" fontId="6" fillId="3" borderId="47" xfId="0" applyNumberFormat="1" applyFont="1" applyFill="1" applyBorder="1" applyAlignment="1">
      <alignment horizontal="center" vertical="center"/>
    </xf>
    <xf numFmtId="10" fontId="6" fillId="2" borderId="2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9" fontId="6" fillId="3" borderId="16" xfId="0" applyNumberFormat="1" applyFont="1" applyFill="1" applyBorder="1" applyAlignment="1">
      <alignment horizontal="center" vertical="center"/>
    </xf>
    <xf numFmtId="10" fontId="6" fillId="2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/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/>
    <xf numFmtId="0" fontId="5" fillId="3" borderId="13" xfId="0" applyFont="1" applyFill="1" applyBorder="1" applyAlignment="1">
      <alignment wrapText="1"/>
    </xf>
    <xf numFmtId="9" fontId="6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/>
    <xf numFmtId="0" fontId="5" fillId="3" borderId="15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5" fillId="3" borderId="30" xfId="0" applyFont="1" applyFill="1" applyBorder="1"/>
    <xf numFmtId="164" fontId="8" fillId="2" borderId="25" xfId="0" applyNumberFormat="1" applyFont="1" applyFill="1" applyBorder="1" applyAlignment="1">
      <alignment horizontal="center"/>
    </xf>
    <xf numFmtId="0" fontId="5" fillId="3" borderId="18" xfId="0" applyFont="1" applyFill="1" applyBorder="1"/>
    <xf numFmtId="164" fontId="8" fillId="2" borderId="17" xfId="0" applyNumberFormat="1" applyFont="1" applyFill="1" applyBorder="1" applyAlignment="1">
      <alignment horizontal="center"/>
    </xf>
    <xf numFmtId="0" fontId="9" fillId="0" borderId="0" xfId="0" applyFont="1"/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9" fontId="6" fillId="0" borderId="16" xfId="0" applyNumberFormat="1" applyFont="1" applyBorder="1" applyAlignment="1">
      <alignment horizontal="center" vertical="top" wrapText="1"/>
    </xf>
    <xf numFmtId="9" fontId="6" fillId="0" borderId="19" xfId="0" applyNumberFormat="1" applyFont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7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3" borderId="33" xfId="0" applyFont="1" applyFill="1" applyBorder="1"/>
    <xf numFmtId="0" fontId="4" fillId="3" borderId="34" xfId="0" applyFont="1" applyFill="1" applyBorder="1"/>
    <xf numFmtId="9" fontId="4" fillId="2" borderId="49" xfId="3" applyFont="1" applyFill="1" applyBorder="1" applyAlignment="1">
      <alignment horizontal="center"/>
    </xf>
    <xf numFmtId="9" fontId="4" fillId="0" borderId="0" xfId="3" applyFont="1"/>
    <xf numFmtId="0" fontId="4" fillId="3" borderId="15" xfId="0" applyFont="1" applyFill="1" applyBorder="1"/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3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5" xfId="0" applyFont="1" applyFill="1" applyBorder="1"/>
    <xf numFmtId="0" fontId="3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0" fontId="3" fillId="4" borderId="34" xfId="2" applyFont="1" applyFill="1" applyBorder="1" applyAlignment="1">
      <alignment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22" fillId="2" borderId="54" xfId="0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1" fillId="4" borderId="0" xfId="0" applyFont="1" applyFill="1" applyBorder="1"/>
    <xf numFmtId="0" fontId="22" fillId="2" borderId="0" xfId="0" applyFont="1" applyFill="1"/>
    <xf numFmtId="0" fontId="21" fillId="2" borderId="0" xfId="0" applyFont="1" applyFill="1"/>
    <xf numFmtId="0" fontId="0" fillId="0" borderId="31" xfId="0" applyBorder="1"/>
    <xf numFmtId="0" fontId="0" fillId="0" borderId="60" xfId="0" applyBorder="1"/>
    <xf numFmtId="0" fontId="0" fillId="0" borderId="0" xfId="0" applyBorder="1"/>
    <xf numFmtId="9" fontId="0" fillId="0" borderId="0" xfId="0" applyNumberFormat="1" applyBorder="1"/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17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Protection="1">
      <protection locked="0"/>
    </xf>
    <xf numFmtId="0" fontId="16" fillId="2" borderId="5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vertical="center" wrapText="1"/>
      <protection locked="0"/>
    </xf>
    <xf numFmtId="0" fontId="15" fillId="2" borderId="29" xfId="0" applyFont="1" applyFill="1" applyBorder="1" applyAlignment="1" applyProtection="1">
      <alignment horizontal="center" wrapText="1"/>
      <protection locked="0"/>
    </xf>
    <xf numFmtId="9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0" fontId="16" fillId="2" borderId="11" xfId="0" applyFont="1" applyFill="1" applyBorder="1" applyProtection="1">
      <protection locked="0"/>
    </xf>
    <xf numFmtId="0" fontId="16" fillId="2" borderId="12" xfId="0" applyFont="1" applyFill="1" applyBorder="1" applyProtection="1"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protection locked="0"/>
    </xf>
    <xf numFmtId="0" fontId="5" fillId="2" borderId="35" xfId="0" applyFont="1" applyFill="1" applyBorder="1" applyAlignment="1" applyProtection="1">
      <protection locked="0"/>
    </xf>
    <xf numFmtId="0" fontId="4" fillId="2" borderId="35" xfId="0" applyFont="1" applyFill="1" applyBorder="1" applyProtection="1">
      <protection locked="0"/>
    </xf>
    <xf numFmtId="0" fontId="5" fillId="2" borderId="3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18" xfId="0" applyFont="1" applyFill="1" applyBorder="1" applyAlignment="1" applyProtection="1">
      <protection locked="0"/>
    </xf>
    <xf numFmtId="0" fontId="5" fillId="2" borderId="31" xfId="0" applyFont="1" applyFill="1" applyBorder="1" applyAlignment="1" applyProtection="1">
      <protection locked="0"/>
    </xf>
    <xf numFmtId="0" fontId="4" fillId="2" borderId="31" xfId="0" applyFont="1" applyFill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3" borderId="37" xfId="0" applyFont="1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3" borderId="40" xfId="0" applyFont="1" applyFill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13" fillId="4" borderId="15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0" fillId="0" borderId="14" xfId="0" applyBorder="1" applyAlignment="1"/>
    <xf numFmtId="0" fontId="13" fillId="4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3" borderId="34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 applyProtection="1">
      <alignment horizontal="left" vertical="center" wrapText="1"/>
      <protection locked="0"/>
    </xf>
    <xf numFmtId="0" fontId="14" fillId="4" borderId="31" xfId="0" applyFont="1" applyFill="1" applyBorder="1" applyAlignment="1" applyProtection="1">
      <alignment horizontal="left" vertical="center" wrapText="1"/>
      <protection locked="0"/>
    </xf>
    <xf numFmtId="0" fontId="3" fillId="3" borderId="33" xfId="2" applyFont="1" applyFill="1" applyBorder="1" applyAlignment="1">
      <alignment horizontal="left" wrapText="1"/>
    </xf>
    <xf numFmtId="0" fontId="3" fillId="3" borderId="34" xfId="2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6" fillId="3" borderId="57" xfId="0" applyFont="1" applyFill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47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</cellXfs>
  <cellStyles count="4">
    <cellStyle name="Normale" xfId="0" builtinId="0"/>
    <cellStyle name="Normale 2" xfId="1"/>
    <cellStyle name="Normale 3" xfId="2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llegati.unina.it/ateneo/modulistica/ursta/D_RESP_SchedaValuta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obiettivo D resp strut"/>
      <sheetName val="Scheda comportamenti D resp str"/>
      <sheetName val="Riepilogo valutaz D resp strut"/>
    </sheetNames>
    <sheetDataSet>
      <sheetData sheetId="0">
        <row r="17">
          <cell r="J17">
            <v>0</v>
          </cell>
        </row>
      </sheetData>
      <sheetData sheetId="1">
        <row r="34">
          <cell r="J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140" zoomScaleNormal="140" zoomScaleSheetLayoutView="140" workbookViewId="0">
      <selection activeCell="A2" sqref="A2:J2"/>
    </sheetView>
  </sheetViews>
  <sheetFormatPr defaultColWidth="12.85546875" defaultRowHeight="15" x14ac:dyDescent="0.25"/>
  <cols>
    <col min="1" max="1" width="12.28515625" customWidth="1"/>
    <col min="2" max="2" width="9.42578125" customWidth="1"/>
    <col min="3" max="3" width="13" customWidth="1"/>
    <col min="4" max="4" width="12.42578125" customWidth="1"/>
    <col min="5" max="5" width="17.85546875" customWidth="1"/>
    <col min="6" max="6" width="11.140625" customWidth="1"/>
    <col min="7" max="7" width="17.28515625" customWidth="1"/>
    <col min="11" max="11" width="15.42578125" customWidth="1"/>
    <col min="12" max="12" width="15" customWidth="1"/>
    <col min="14" max="14" width="19.85546875" customWidth="1"/>
  </cols>
  <sheetData>
    <row r="1" spans="1:15" ht="13.5" customHeight="1" x14ac:dyDescent="0.25">
      <c r="A1" s="185" t="s">
        <v>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32"/>
    </row>
    <row r="2" spans="1:15" ht="13.5" customHeight="1" x14ac:dyDescent="0.25">
      <c r="A2" s="188" t="s">
        <v>157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7"/>
      <c r="M2" s="17"/>
      <c r="N2" s="18"/>
      <c r="O2" s="132"/>
    </row>
    <row r="3" spans="1:15" ht="21.95" customHeight="1" x14ac:dyDescent="0.25">
      <c r="A3" s="191" t="s">
        <v>1</v>
      </c>
      <c r="B3" s="192"/>
      <c r="C3" s="192"/>
      <c r="D3" s="192"/>
      <c r="E3" s="192"/>
      <c r="F3" s="192"/>
      <c r="G3" s="192"/>
      <c r="H3" s="192"/>
      <c r="I3" s="193" t="s">
        <v>156</v>
      </c>
      <c r="J3" s="194"/>
      <c r="K3" s="194"/>
      <c r="L3" s="194"/>
      <c r="M3" s="194"/>
      <c r="N3" s="194"/>
      <c r="O3" s="126"/>
    </row>
    <row r="4" spans="1:15" ht="64.5" customHeight="1" thickBot="1" x14ac:dyDescent="0.3">
      <c r="A4" s="19" t="s">
        <v>27</v>
      </c>
      <c r="B4" s="12" t="s">
        <v>88</v>
      </c>
      <c r="C4" s="12" t="s">
        <v>28</v>
      </c>
      <c r="D4" s="12" t="s">
        <v>29</v>
      </c>
      <c r="E4" s="13" t="s">
        <v>30</v>
      </c>
      <c r="F4" s="12" t="s">
        <v>31</v>
      </c>
      <c r="G4" s="13" t="s">
        <v>32</v>
      </c>
      <c r="H4" s="14" t="s">
        <v>31</v>
      </c>
      <c r="I4" s="12" t="s">
        <v>33</v>
      </c>
      <c r="J4" s="15" t="s">
        <v>154</v>
      </c>
      <c r="K4" s="103" t="s">
        <v>128</v>
      </c>
      <c r="L4" s="104" t="s">
        <v>129</v>
      </c>
      <c r="M4" s="16" t="s">
        <v>155</v>
      </c>
      <c r="N4" s="127" t="s">
        <v>0</v>
      </c>
      <c r="O4" s="128" t="s">
        <v>152</v>
      </c>
    </row>
    <row r="5" spans="1:15" ht="26.1" customHeight="1" thickBot="1" x14ac:dyDescent="0.3">
      <c r="A5" s="139"/>
      <c r="B5" s="140"/>
      <c r="C5" s="141"/>
      <c r="D5" s="140"/>
      <c r="E5" s="142"/>
      <c r="F5" s="143"/>
      <c r="G5" s="142"/>
      <c r="H5" s="144"/>
      <c r="I5" s="143"/>
      <c r="J5" s="145"/>
      <c r="K5" s="145"/>
      <c r="L5" s="145"/>
      <c r="M5" s="145"/>
      <c r="N5" s="1">
        <f>+L5*B5</f>
        <v>0</v>
      </c>
      <c r="O5" s="129">
        <f>B5*$O$3*M5/100</f>
        <v>0</v>
      </c>
    </row>
    <row r="6" spans="1:15" ht="17.25" customHeight="1" thickTop="1" thickBot="1" x14ac:dyDescent="0.3">
      <c r="A6" s="146"/>
      <c r="B6" s="147"/>
      <c r="C6" s="148"/>
      <c r="D6" s="149"/>
      <c r="E6" s="150"/>
      <c r="F6" s="151"/>
      <c r="G6" s="150"/>
      <c r="H6" s="152"/>
      <c r="I6" s="151"/>
      <c r="J6" s="153"/>
      <c r="K6" s="153"/>
      <c r="L6" s="154"/>
      <c r="M6" s="154"/>
      <c r="N6" s="130">
        <f>+L6*B6</f>
        <v>0</v>
      </c>
      <c r="O6" s="129">
        <f>B6*$O$3*M6/100</f>
        <v>0</v>
      </c>
    </row>
    <row r="7" spans="1:15" ht="16.5" thickTop="1" thickBot="1" x14ac:dyDescent="0.3">
      <c r="A7" s="146"/>
      <c r="B7" s="147"/>
      <c r="C7" s="155"/>
      <c r="D7" s="148"/>
      <c r="E7" s="150"/>
      <c r="F7" s="151"/>
      <c r="G7" s="150"/>
      <c r="H7" s="152"/>
      <c r="I7" s="151"/>
      <c r="J7" s="153"/>
      <c r="K7" s="153"/>
      <c r="L7" s="154"/>
      <c r="M7" s="154"/>
      <c r="N7" s="130">
        <f>+L7*B7</f>
        <v>0</v>
      </c>
      <c r="O7" s="129">
        <f>B7*$O$3*M7/100</f>
        <v>0</v>
      </c>
    </row>
    <row r="8" spans="1:15" ht="16.5" thickTop="1" thickBot="1" x14ac:dyDescent="0.3">
      <c r="A8" s="156"/>
      <c r="B8" s="157"/>
      <c r="C8" s="158"/>
      <c r="D8" s="157"/>
      <c r="E8" s="159"/>
      <c r="F8" s="160"/>
      <c r="G8" s="159"/>
      <c r="H8" s="161"/>
      <c r="I8" s="160"/>
      <c r="J8" s="162"/>
      <c r="K8" s="162"/>
      <c r="L8" s="163"/>
      <c r="M8" s="163"/>
      <c r="N8" s="131">
        <f>+L8*B8</f>
        <v>0</v>
      </c>
      <c r="O8" s="129">
        <f>B8*$O$3*M8/100</f>
        <v>0</v>
      </c>
    </row>
    <row r="9" spans="1:15" x14ac:dyDescent="0.25">
      <c r="A9" s="20"/>
      <c r="B9" s="138">
        <f>SUM(B5:B8)</f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36"/>
      <c r="O9" s="133">
        <f>SUM(O5:O8)</f>
        <v>0</v>
      </c>
    </row>
    <row r="10" spans="1:15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37"/>
      <c r="O10" s="134"/>
    </row>
    <row r="11" spans="1:15" ht="15.75" x14ac:dyDescent="0.25">
      <c r="A11" s="22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37"/>
      <c r="O11" s="134"/>
    </row>
    <row r="12" spans="1:15" x14ac:dyDescent="0.25">
      <c r="A12" s="2" t="s">
        <v>40</v>
      </c>
      <c r="B12" s="3" t="s">
        <v>2</v>
      </c>
      <c r="C12" s="190" t="s">
        <v>3</v>
      </c>
      <c r="D12" s="4" t="s">
        <v>4</v>
      </c>
      <c r="E12" s="5" t="s">
        <v>5</v>
      </c>
      <c r="F12" s="21"/>
      <c r="G12" s="21"/>
      <c r="H12" s="21"/>
      <c r="I12" s="21"/>
      <c r="J12" s="21"/>
      <c r="K12" s="21"/>
      <c r="L12" s="21"/>
      <c r="M12" s="21"/>
      <c r="N12" s="137"/>
      <c r="O12" s="134"/>
    </row>
    <row r="13" spans="1:15" ht="63.75" x14ac:dyDescent="0.25">
      <c r="A13" s="6" t="s">
        <v>6</v>
      </c>
      <c r="B13" s="7" t="s">
        <v>7</v>
      </c>
      <c r="C13" s="190"/>
      <c r="D13" s="8" t="s">
        <v>8</v>
      </c>
      <c r="E13" s="9" t="s">
        <v>9</v>
      </c>
      <c r="F13" s="21"/>
      <c r="G13" s="21"/>
      <c r="H13" s="21"/>
      <c r="I13" s="21"/>
      <c r="J13" s="21"/>
      <c r="K13" s="21"/>
      <c r="L13" s="21"/>
      <c r="M13" s="21"/>
      <c r="N13" s="137"/>
      <c r="O13" s="134"/>
    </row>
    <row r="14" spans="1:15" ht="38.25" x14ac:dyDescent="0.25">
      <c r="A14" s="6" t="s">
        <v>10</v>
      </c>
      <c r="B14" s="10" t="s">
        <v>11</v>
      </c>
      <c r="C14" s="11" t="s">
        <v>12</v>
      </c>
      <c r="D14" s="10" t="s">
        <v>13</v>
      </c>
      <c r="E14" s="10" t="s">
        <v>14</v>
      </c>
      <c r="F14" s="23"/>
      <c r="G14" s="23"/>
      <c r="H14" s="23"/>
      <c r="I14" s="23"/>
      <c r="J14" s="23"/>
      <c r="K14" s="23"/>
      <c r="L14" s="23"/>
      <c r="M14" s="135"/>
      <c r="N14" s="137"/>
      <c r="O14" s="134"/>
    </row>
  </sheetData>
  <sheetProtection password="8DF9" sheet="1" objects="1" scenarios="1" formatColumns="0" formatRows="0" insertRows="0"/>
  <mergeCells count="5">
    <mergeCell ref="A1:N1"/>
    <mergeCell ref="A2:J2"/>
    <mergeCell ref="C12:C13"/>
    <mergeCell ref="A3:H3"/>
    <mergeCell ref="I3:N3"/>
  </mergeCells>
  <phoneticPr fontId="12" type="noConversion"/>
  <dataValidations count="1">
    <dataValidation type="list" allowBlank="1" showInputMessage="1" showErrorMessage="1" sqref="F5:F8 H5:H8 J5:J8">
      <formula1>"in linea,positivo,negativo"</formula1>
    </dataValidation>
  </dataValidations>
  <pageMargins left="0.75000000000000011" right="0.75000000000000011" top="1" bottom="1" header="0.5" footer="0.5"/>
  <pageSetup paperSize="256" scale="6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>
      <selection activeCell="C6" sqref="C6"/>
    </sheetView>
  </sheetViews>
  <sheetFormatPr defaultRowHeight="11.25" x14ac:dyDescent="0.2"/>
  <cols>
    <col min="1" max="1" width="2.42578125" style="46" customWidth="1"/>
    <col min="2" max="2" width="18" style="46" customWidth="1"/>
    <col min="3" max="3" width="8.28515625" style="46" customWidth="1"/>
    <col min="4" max="4" width="13.42578125" style="46" customWidth="1"/>
    <col min="5" max="5" width="28.85546875" style="46" customWidth="1"/>
    <col min="6" max="6" width="5.28515625" style="46" bestFit="1" customWidth="1"/>
    <col min="7" max="7" width="7.85546875" style="46" customWidth="1"/>
    <col min="8" max="8" width="2" style="46" bestFit="1" customWidth="1"/>
    <col min="9" max="9" width="16.5703125" style="46" customWidth="1"/>
    <col min="10" max="10" width="10.7109375" style="46" customWidth="1"/>
    <col min="11" max="11" width="12.85546875" style="46" customWidth="1"/>
    <col min="12" max="16384" width="9.140625" style="46"/>
  </cols>
  <sheetData>
    <row r="1" spans="1:11" s="26" customFormat="1" ht="12.75" x14ac:dyDescent="0.2">
      <c r="B1" s="27" t="s">
        <v>121</v>
      </c>
      <c r="C1" s="28"/>
      <c r="D1" s="28"/>
      <c r="E1" s="28"/>
      <c r="F1" s="28"/>
      <c r="G1" s="28"/>
      <c r="H1" s="28"/>
      <c r="I1" s="28"/>
      <c r="J1" s="28"/>
      <c r="K1" s="29"/>
    </row>
    <row r="2" spans="1:11" s="26" customFormat="1" ht="15.75" customHeight="1" x14ac:dyDescent="0.2">
      <c r="B2" s="216" t="s">
        <v>122</v>
      </c>
      <c r="C2" s="217"/>
      <c r="D2" s="217"/>
      <c r="E2" s="217"/>
      <c r="F2" s="217"/>
      <c r="G2" s="217"/>
      <c r="H2" s="217"/>
      <c r="I2" s="218"/>
      <c r="J2" s="222"/>
      <c r="K2" s="223"/>
    </row>
    <row r="3" spans="1:11" s="26" customFormat="1" ht="12.75" x14ac:dyDescent="0.2">
      <c r="B3" s="26" t="s">
        <v>68</v>
      </c>
    </row>
    <row r="4" spans="1:11" s="26" customFormat="1" ht="12" customHeight="1" x14ac:dyDescent="0.25">
      <c r="A4" s="30"/>
    </row>
    <row r="5" spans="1:11" s="26" customFormat="1" ht="12.75" x14ac:dyDescent="0.2">
      <c r="B5" s="164" t="s">
        <v>73</v>
      </c>
      <c r="C5" s="165"/>
      <c r="D5" s="165"/>
      <c r="E5" s="165"/>
      <c r="F5" s="166"/>
      <c r="G5" s="34"/>
      <c r="H5" s="34"/>
      <c r="I5" s="34"/>
      <c r="J5" s="34"/>
      <c r="K5" s="35"/>
    </row>
    <row r="6" spans="1:11" s="26" customFormat="1" ht="12.75" x14ac:dyDescent="0.2">
      <c r="B6" s="167" t="s">
        <v>74</v>
      </c>
      <c r="C6" s="168"/>
      <c r="D6" s="168"/>
      <c r="E6" s="168"/>
      <c r="F6" s="169"/>
      <c r="G6" s="39" t="s">
        <v>123</v>
      </c>
      <c r="H6" s="39"/>
      <c r="I6" s="39"/>
      <c r="J6" s="39"/>
      <c r="K6" s="40"/>
    </row>
    <row r="7" spans="1:11" s="26" customFormat="1" ht="12.75" x14ac:dyDescent="0.2">
      <c r="B7" s="170" t="s">
        <v>124</v>
      </c>
      <c r="C7" s="171"/>
      <c r="D7" s="171"/>
      <c r="E7" s="171"/>
      <c r="F7" s="172"/>
      <c r="G7" s="44"/>
      <c r="H7" s="44"/>
      <c r="I7" s="44"/>
      <c r="J7" s="44"/>
      <c r="K7" s="45"/>
    </row>
    <row r="8" spans="1:11" ht="12" thickBot="1" x14ac:dyDescent="0.25"/>
    <row r="9" spans="1:11" s="47" customFormat="1" x14ac:dyDescent="0.25">
      <c r="B9" s="48" t="s">
        <v>75</v>
      </c>
      <c r="C9" s="49" t="s">
        <v>76</v>
      </c>
      <c r="D9" s="49" t="s">
        <v>77</v>
      </c>
      <c r="E9" s="49" t="s">
        <v>78</v>
      </c>
      <c r="F9" s="49" t="s">
        <v>79</v>
      </c>
      <c r="G9" s="49" t="s">
        <v>80</v>
      </c>
      <c r="H9" s="49"/>
      <c r="I9" s="49" t="s">
        <v>81</v>
      </c>
      <c r="J9" s="49" t="s">
        <v>82</v>
      </c>
      <c r="K9" s="50" t="s">
        <v>83</v>
      </c>
    </row>
    <row r="10" spans="1:11" s="51" customFormat="1" ht="45.75" thickBot="1" x14ac:dyDescent="0.3">
      <c r="B10" s="52" t="s">
        <v>84</v>
      </c>
      <c r="C10" s="53" t="s">
        <v>85</v>
      </c>
      <c r="D10" s="53" t="s">
        <v>86</v>
      </c>
      <c r="E10" s="53" t="s">
        <v>87</v>
      </c>
      <c r="F10" s="53" t="s">
        <v>88</v>
      </c>
      <c r="G10" s="53" t="s">
        <v>89</v>
      </c>
      <c r="H10" s="53"/>
      <c r="I10" s="53" t="s">
        <v>90</v>
      </c>
      <c r="J10" s="53" t="s">
        <v>91</v>
      </c>
      <c r="K10" s="54" t="s">
        <v>92</v>
      </c>
    </row>
    <row r="11" spans="1:11" ht="22.5" x14ac:dyDescent="0.2">
      <c r="B11" s="197" t="s">
        <v>93</v>
      </c>
      <c r="C11" s="200">
        <v>15</v>
      </c>
      <c r="D11" s="56" t="s">
        <v>94</v>
      </c>
      <c r="E11" s="56" t="s">
        <v>95</v>
      </c>
      <c r="F11" s="55">
        <v>50</v>
      </c>
      <c r="G11" s="173"/>
      <c r="H11" s="174"/>
      <c r="I11" s="173"/>
      <c r="J11" s="57">
        <f>(($C$11*F11)/100)*I11</f>
        <v>0</v>
      </c>
      <c r="K11" s="181"/>
    </row>
    <row r="12" spans="1:11" ht="22.5" x14ac:dyDescent="0.2">
      <c r="B12" s="198"/>
      <c r="C12" s="201"/>
      <c r="D12" s="59" t="s">
        <v>96</v>
      </c>
      <c r="E12" s="59" t="s">
        <v>97</v>
      </c>
      <c r="F12" s="58">
        <v>20</v>
      </c>
      <c r="G12" s="175"/>
      <c r="H12" s="176"/>
      <c r="I12" s="175"/>
      <c r="J12" s="60">
        <f>(($C$11*F12)/100)*I12</f>
        <v>0</v>
      </c>
      <c r="K12" s="182"/>
    </row>
    <row r="13" spans="1:11" ht="23.25" thickBot="1" x14ac:dyDescent="0.25">
      <c r="B13" s="199"/>
      <c r="C13" s="202"/>
      <c r="D13" s="62" t="s">
        <v>98</v>
      </c>
      <c r="E13" s="62" t="s">
        <v>99</v>
      </c>
      <c r="F13" s="61">
        <v>30</v>
      </c>
      <c r="G13" s="177"/>
      <c r="H13" s="178"/>
      <c r="I13" s="177"/>
      <c r="J13" s="63">
        <f>(($C$11*F13)/100)*I13</f>
        <v>0</v>
      </c>
      <c r="K13" s="183"/>
    </row>
    <row r="14" spans="1:11" ht="33.75" x14ac:dyDescent="0.2">
      <c r="B14" s="197" t="s">
        <v>100</v>
      </c>
      <c r="C14" s="200">
        <v>15</v>
      </c>
      <c r="D14" s="56" t="s">
        <v>101</v>
      </c>
      <c r="E14" s="56" t="s">
        <v>102</v>
      </c>
      <c r="F14" s="55">
        <v>30</v>
      </c>
      <c r="G14" s="173"/>
      <c r="H14" s="174"/>
      <c r="I14" s="173"/>
      <c r="J14" s="57">
        <f>($C$14*F14)/100*I14</f>
        <v>0</v>
      </c>
      <c r="K14" s="181"/>
    </row>
    <row r="15" spans="1:11" ht="33.75" x14ac:dyDescent="0.2">
      <c r="B15" s="198"/>
      <c r="C15" s="201"/>
      <c r="D15" s="59" t="s">
        <v>103</v>
      </c>
      <c r="E15" s="59" t="s">
        <v>104</v>
      </c>
      <c r="F15" s="58">
        <v>20</v>
      </c>
      <c r="G15" s="175"/>
      <c r="H15" s="176"/>
      <c r="I15" s="175"/>
      <c r="J15" s="60">
        <f>($C$14*F15)/100*I15</f>
        <v>0</v>
      </c>
      <c r="K15" s="182"/>
    </row>
    <row r="16" spans="1:11" ht="45" customHeight="1" thickBot="1" x14ac:dyDescent="0.25">
      <c r="B16" s="199"/>
      <c r="C16" s="202"/>
      <c r="D16" s="62" t="s">
        <v>105</v>
      </c>
      <c r="E16" s="62" t="s">
        <v>106</v>
      </c>
      <c r="F16" s="61">
        <v>50</v>
      </c>
      <c r="G16" s="177"/>
      <c r="H16" s="178"/>
      <c r="I16" s="177"/>
      <c r="J16" s="63">
        <f>($C$14*F16)/100*I16</f>
        <v>0</v>
      </c>
      <c r="K16" s="183"/>
    </row>
    <row r="17" spans="2:11" ht="56.25" x14ac:dyDescent="0.2">
      <c r="B17" s="197" t="s">
        <v>69</v>
      </c>
      <c r="C17" s="213">
        <v>25</v>
      </c>
      <c r="D17" s="56" t="s">
        <v>70</v>
      </c>
      <c r="E17" s="56" t="s">
        <v>71</v>
      </c>
      <c r="F17" s="55">
        <v>25</v>
      </c>
      <c r="G17" s="173"/>
      <c r="H17" s="174"/>
      <c r="I17" s="173"/>
      <c r="J17" s="57">
        <f>($C$17*F17)/100*I17</f>
        <v>0</v>
      </c>
      <c r="K17" s="181"/>
    </row>
    <row r="18" spans="2:11" ht="33.75" x14ac:dyDescent="0.2">
      <c r="B18" s="198"/>
      <c r="C18" s="214"/>
      <c r="D18" s="59" t="s">
        <v>72</v>
      </c>
      <c r="E18" s="59" t="s">
        <v>15</v>
      </c>
      <c r="F18" s="58">
        <v>30</v>
      </c>
      <c r="G18" s="175"/>
      <c r="H18" s="176"/>
      <c r="I18" s="175"/>
      <c r="J18" s="60">
        <f>($C$17*F18)/100*I18</f>
        <v>0</v>
      </c>
      <c r="K18" s="182"/>
    </row>
    <row r="19" spans="2:11" ht="33.75" x14ac:dyDescent="0.2">
      <c r="B19" s="198"/>
      <c r="C19" s="214"/>
      <c r="D19" s="59" t="s">
        <v>16</v>
      </c>
      <c r="E19" s="59" t="s">
        <v>17</v>
      </c>
      <c r="F19" s="58">
        <v>25</v>
      </c>
      <c r="G19" s="175"/>
      <c r="H19" s="176"/>
      <c r="I19" s="175"/>
      <c r="J19" s="60">
        <f>($C$17*F19)/100*I19</f>
        <v>0</v>
      </c>
      <c r="K19" s="182"/>
    </row>
    <row r="20" spans="2:11" ht="34.5" thickBot="1" x14ac:dyDescent="0.25">
      <c r="B20" s="199"/>
      <c r="C20" s="215"/>
      <c r="D20" s="62" t="s">
        <v>18</v>
      </c>
      <c r="E20" s="62" t="s">
        <v>19</v>
      </c>
      <c r="F20" s="61">
        <v>20</v>
      </c>
      <c r="G20" s="177"/>
      <c r="H20" s="178"/>
      <c r="I20" s="177"/>
      <c r="J20" s="63">
        <f>($C$17*F20)/100*I20</f>
        <v>0</v>
      </c>
      <c r="K20" s="183"/>
    </row>
    <row r="21" spans="2:11" ht="33.75" x14ac:dyDescent="0.2">
      <c r="B21" s="197" t="s">
        <v>20</v>
      </c>
      <c r="C21" s="200">
        <v>20</v>
      </c>
      <c r="D21" s="56" t="s">
        <v>21</v>
      </c>
      <c r="E21" s="56" t="s">
        <v>22</v>
      </c>
      <c r="F21" s="55">
        <v>30</v>
      </c>
      <c r="G21" s="173"/>
      <c r="H21" s="174"/>
      <c r="I21" s="173"/>
      <c r="J21" s="57">
        <f>($C$21*F21)/100*I21</f>
        <v>0</v>
      </c>
      <c r="K21" s="181"/>
    </row>
    <row r="22" spans="2:11" ht="22.5" x14ac:dyDescent="0.2">
      <c r="B22" s="198"/>
      <c r="C22" s="201"/>
      <c r="D22" s="59" t="s">
        <v>23</v>
      </c>
      <c r="E22" s="59" t="s">
        <v>24</v>
      </c>
      <c r="F22" s="58">
        <v>50</v>
      </c>
      <c r="G22" s="175"/>
      <c r="H22" s="176"/>
      <c r="I22" s="175"/>
      <c r="J22" s="60">
        <f>($C$21*F22)/100*I22</f>
        <v>0</v>
      </c>
      <c r="K22" s="182"/>
    </row>
    <row r="23" spans="2:11" ht="33" customHeight="1" thickBot="1" x14ac:dyDescent="0.25">
      <c r="B23" s="199"/>
      <c r="C23" s="202"/>
      <c r="D23" s="62" t="s">
        <v>25</v>
      </c>
      <c r="E23" s="62" t="s">
        <v>26</v>
      </c>
      <c r="F23" s="61">
        <v>20</v>
      </c>
      <c r="G23" s="177"/>
      <c r="H23" s="178"/>
      <c r="I23" s="177"/>
      <c r="J23" s="63">
        <f>($C$21*F23)/100*I23</f>
        <v>0</v>
      </c>
      <c r="K23" s="183"/>
    </row>
    <row r="24" spans="2:11" ht="33.75" x14ac:dyDescent="0.2">
      <c r="B24" s="197" t="s">
        <v>107</v>
      </c>
      <c r="C24" s="200">
        <v>10</v>
      </c>
      <c r="D24" s="56" t="s">
        <v>125</v>
      </c>
      <c r="E24" s="56" t="s">
        <v>126</v>
      </c>
      <c r="F24" s="55">
        <v>50</v>
      </c>
      <c r="G24" s="173"/>
      <c r="H24" s="174"/>
      <c r="I24" s="173"/>
      <c r="J24" s="57">
        <f>($C$24*F24)/100*I24</f>
        <v>0</v>
      </c>
      <c r="K24" s="181"/>
    </row>
    <row r="25" spans="2:11" ht="34.5" thickBot="1" x14ac:dyDescent="0.25">
      <c r="B25" s="224"/>
      <c r="C25" s="225"/>
      <c r="D25" s="65" t="s">
        <v>127</v>
      </c>
      <c r="E25" s="65" t="s">
        <v>108</v>
      </c>
      <c r="F25" s="64">
        <v>50</v>
      </c>
      <c r="G25" s="179"/>
      <c r="H25" s="180"/>
      <c r="I25" s="179"/>
      <c r="J25" s="66">
        <f>($C$24*F25)/100*I25</f>
        <v>0</v>
      </c>
      <c r="K25" s="184"/>
    </row>
    <row r="26" spans="2:11" ht="45" x14ac:dyDescent="0.2">
      <c r="B26" s="197" t="s">
        <v>109</v>
      </c>
      <c r="C26" s="200">
        <v>15</v>
      </c>
      <c r="D26" s="56" t="s">
        <v>110</v>
      </c>
      <c r="E26" s="56" t="s">
        <v>111</v>
      </c>
      <c r="F26" s="55">
        <v>50</v>
      </c>
      <c r="G26" s="173"/>
      <c r="H26" s="174"/>
      <c r="I26" s="173"/>
      <c r="J26" s="57">
        <f>($C$26*F26)/100*I26</f>
        <v>0</v>
      </c>
      <c r="K26" s="181"/>
    </row>
    <row r="27" spans="2:11" ht="45" x14ac:dyDescent="0.2">
      <c r="B27" s="198"/>
      <c r="C27" s="201"/>
      <c r="D27" s="59" t="s">
        <v>112</v>
      </c>
      <c r="E27" s="59" t="s">
        <v>113</v>
      </c>
      <c r="F27" s="58">
        <v>30</v>
      </c>
      <c r="G27" s="175"/>
      <c r="H27" s="176"/>
      <c r="I27" s="175"/>
      <c r="J27" s="60">
        <f>($C$26*F27)/100*I27</f>
        <v>0</v>
      </c>
      <c r="K27" s="182"/>
    </row>
    <row r="28" spans="2:11" ht="23.25" thickBot="1" x14ac:dyDescent="0.25">
      <c r="B28" s="199"/>
      <c r="C28" s="202"/>
      <c r="D28" s="62" t="s">
        <v>114</v>
      </c>
      <c r="E28" s="62" t="s">
        <v>115</v>
      </c>
      <c r="F28" s="61">
        <v>20</v>
      </c>
      <c r="G28" s="177"/>
      <c r="H28" s="178"/>
      <c r="I28" s="177"/>
      <c r="J28" s="63">
        <f>($C$26*F28)/100*I28</f>
        <v>0</v>
      </c>
      <c r="K28" s="183"/>
    </row>
    <row r="29" spans="2:11" ht="24.75" thickBot="1" x14ac:dyDescent="0.3">
      <c r="B29" s="67" t="s">
        <v>116</v>
      </c>
      <c r="C29" s="68">
        <f>+SUM(C11:C28)</f>
        <v>100</v>
      </c>
      <c r="D29" s="205"/>
      <c r="E29" s="206"/>
      <c r="F29" s="206"/>
      <c r="G29" s="206"/>
      <c r="H29" s="207"/>
      <c r="I29" s="69" t="s">
        <v>117</v>
      </c>
      <c r="J29" s="70">
        <f>SUM(J11:J28)</f>
        <v>0</v>
      </c>
      <c r="K29" s="71"/>
    </row>
    <row r="30" spans="2:11" x14ac:dyDescent="0.2">
      <c r="B30" s="203"/>
      <c r="C30" s="203"/>
      <c r="D30" s="203"/>
      <c r="E30" s="203"/>
      <c r="F30" s="203"/>
      <c r="G30" s="203"/>
      <c r="H30" s="208"/>
      <c r="I30" s="72" t="s">
        <v>118</v>
      </c>
      <c r="J30" s="73"/>
      <c r="K30" s="74"/>
    </row>
    <row r="31" spans="2:11" ht="12.75" x14ac:dyDescent="0.25">
      <c r="B31" s="203"/>
      <c r="C31" s="203"/>
      <c r="D31" s="203"/>
      <c r="E31" s="203"/>
      <c r="F31" s="203"/>
      <c r="G31" s="203"/>
      <c r="H31" s="208"/>
      <c r="I31" s="75" t="s">
        <v>119</v>
      </c>
      <c r="J31" s="76">
        <f>J29/400</f>
        <v>0</v>
      </c>
      <c r="K31" s="77"/>
    </row>
    <row r="32" spans="2:11" x14ac:dyDescent="0.2">
      <c r="B32" s="212"/>
      <c r="C32" s="212"/>
      <c r="D32" s="212"/>
      <c r="E32" s="212"/>
      <c r="F32" s="212"/>
      <c r="G32" s="212"/>
      <c r="H32" s="79"/>
      <c r="I32" s="80"/>
      <c r="J32" s="81"/>
      <c r="K32" s="82"/>
    </row>
    <row r="33" spans="2:11" ht="22.5" x14ac:dyDescent="0.2">
      <c r="B33" s="78"/>
      <c r="C33" s="78"/>
      <c r="D33" s="78"/>
      <c r="E33" s="78"/>
      <c r="F33" s="78"/>
      <c r="G33" s="78"/>
      <c r="H33" s="79"/>
      <c r="I33" s="83" t="s">
        <v>35</v>
      </c>
      <c r="J33" s="84">
        <f>IF(J31&lt;0.5,D52,IF(AND(J31&gt;=0.5,J31&lt;0.6),D51,IF(AND(J31&gt;=0.6,J31&lt;0.7),D50,IF(AND(J31&gt;=0.7,J31&lt;0.85),D49,D48))))</f>
        <v>0.5</v>
      </c>
      <c r="K33" s="85"/>
    </row>
    <row r="34" spans="2:11" ht="11.25" customHeight="1" x14ac:dyDescent="0.25">
      <c r="B34" s="203"/>
      <c r="C34" s="203"/>
      <c r="D34" s="203"/>
      <c r="E34" s="203"/>
      <c r="F34" s="203"/>
      <c r="G34" s="203"/>
      <c r="H34" s="209"/>
      <c r="I34" s="86" t="s">
        <v>36</v>
      </c>
      <c r="J34" s="219">
        <f>J33*J2</f>
        <v>0</v>
      </c>
      <c r="K34" s="87"/>
    </row>
    <row r="35" spans="2:11" ht="11.25" customHeight="1" x14ac:dyDescent="0.25">
      <c r="B35" s="203"/>
      <c r="C35" s="203"/>
      <c r="D35" s="203"/>
      <c r="E35" s="203"/>
      <c r="F35" s="203"/>
      <c r="G35" s="203"/>
      <c r="H35" s="209"/>
      <c r="I35" s="88" t="s">
        <v>37</v>
      </c>
      <c r="J35" s="220"/>
      <c r="K35" s="89"/>
    </row>
    <row r="36" spans="2:11" ht="11.25" customHeight="1" x14ac:dyDescent="0.25">
      <c r="B36" s="203"/>
      <c r="C36" s="203"/>
      <c r="D36" s="203"/>
      <c r="E36" s="203"/>
      <c r="F36" s="203"/>
      <c r="G36" s="203"/>
      <c r="H36" s="209"/>
      <c r="I36" s="90" t="s">
        <v>38</v>
      </c>
      <c r="J36" s="221"/>
      <c r="K36" s="91"/>
    </row>
    <row r="37" spans="2:11" ht="12.75" x14ac:dyDescent="0.2">
      <c r="B37" s="92" t="s">
        <v>39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2.75" x14ac:dyDescent="0.2">
      <c r="B38" s="93" t="s">
        <v>40</v>
      </c>
      <c r="C38" s="210" t="s">
        <v>41</v>
      </c>
      <c r="D38" s="211"/>
      <c r="E38" s="26"/>
      <c r="F38" s="26"/>
      <c r="G38" s="26"/>
      <c r="H38" s="26"/>
      <c r="I38" s="26"/>
      <c r="J38" s="26"/>
      <c r="K38" s="26"/>
    </row>
    <row r="39" spans="2:11" ht="22.5" x14ac:dyDescent="0.2">
      <c r="B39" s="94" t="s">
        <v>42</v>
      </c>
      <c r="C39" s="24" t="s">
        <v>43</v>
      </c>
      <c r="D39" s="25" t="s">
        <v>44</v>
      </c>
      <c r="E39" s="26"/>
      <c r="F39" s="26"/>
      <c r="G39" s="26"/>
      <c r="H39" s="26"/>
      <c r="I39" s="26"/>
      <c r="J39" s="26"/>
      <c r="K39" s="26"/>
    </row>
    <row r="40" spans="2:11" ht="12.75" x14ac:dyDescent="0.2">
      <c r="B40" s="95">
        <v>1</v>
      </c>
      <c r="C40" s="96" t="s">
        <v>45</v>
      </c>
      <c r="D40" s="96" t="s">
        <v>46</v>
      </c>
      <c r="E40" s="26"/>
      <c r="F40" s="26"/>
      <c r="G40" s="26"/>
      <c r="H40" s="26"/>
      <c r="I40" s="26"/>
      <c r="J40" s="26"/>
      <c r="K40" s="26"/>
    </row>
    <row r="41" spans="2:11" ht="22.5" x14ac:dyDescent="0.2">
      <c r="B41" s="96">
        <v>2</v>
      </c>
      <c r="C41" s="96" t="s">
        <v>47</v>
      </c>
      <c r="D41" s="96" t="s">
        <v>48</v>
      </c>
      <c r="E41" s="26"/>
      <c r="F41" s="26"/>
      <c r="G41" s="26"/>
      <c r="H41" s="26"/>
      <c r="I41" s="26"/>
      <c r="J41" s="26"/>
      <c r="K41" s="26"/>
    </row>
    <row r="42" spans="2:11" ht="12.75" x14ac:dyDescent="0.2">
      <c r="B42" s="96">
        <v>3</v>
      </c>
      <c r="C42" s="96" t="s">
        <v>49</v>
      </c>
      <c r="D42" s="96" t="s">
        <v>50</v>
      </c>
      <c r="E42" s="26"/>
      <c r="F42" s="26"/>
      <c r="G42" s="26"/>
      <c r="H42" s="26"/>
      <c r="I42" s="26"/>
      <c r="J42" s="26"/>
      <c r="K42" s="26"/>
    </row>
    <row r="43" spans="2:11" ht="12.75" x14ac:dyDescent="0.2">
      <c r="B43" s="96">
        <v>4</v>
      </c>
      <c r="C43" s="96" t="s">
        <v>51</v>
      </c>
      <c r="D43" s="96" t="s">
        <v>52</v>
      </c>
      <c r="E43" s="26"/>
      <c r="F43" s="26"/>
      <c r="G43" s="26"/>
      <c r="H43" s="26"/>
      <c r="I43" s="26"/>
      <c r="J43" s="26"/>
      <c r="K43" s="26"/>
    </row>
    <row r="44" spans="2:11" ht="10.5" customHeight="1" x14ac:dyDescent="0.25">
      <c r="B44" s="97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2.75" x14ac:dyDescent="0.2">
      <c r="B45" s="204" t="s">
        <v>53</v>
      </c>
      <c r="C45" s="204"/>
      <c r="D45" s="204"/>
      <c r="E45" s="204"/>
      <c r="F45" s="26"/>
      <c r="G45" s="26"/>
      <c r="H45" s="26"/>
      <c r="I45" s="26"/>
      <c r="J45" s="26"/>
      <c r="K45" s="26"/>
    </row>
    <row r="46" spans="2:11" ht="12.75" x14ac:dyDescent="0.2">
      <c r="B46" s="195" t="s">
        <v>54</v>
      </c>
      <c r="C46" s="196" t="s">
        <v>55</v>
      </c>
      <c r="D46" s="98" t="s">
        <v>56</v>
      </c>
      <c r="F46" s="26"/>
      <c r="G46" s="26"/>
      <c r="H46" s="26"/>
      <c r="I46" s="26"/>
      <c r="J46" s="26"/>
      <c r="K46" s="26"/>
    </row>
    <row r="47" spans="2:11" ht="28.5" customHeight="1" x14ac:dyDescent="0.2">
      <c r="B47" s="195"/>
      <c r="C47" s="196"/>
      <c r="D47" s="99" t="s">
        <v>57</v>
      </c>
      <c r="F47" s="26"/>
      <c r="G47" s="26"/>
      <c r="H47" s="26"/>
      <c r="I47" s="26"/>
      <c r="J47" s="26"/>
      <c r="K47" s="26"/>
    </row>
    <row r="48" spans="2:11" ht="22.5" x14ac:dyDescent="0.2">
      <c r="B48" s="100" t="s">
        <v>58</v>
      </c>
      <c r="C48" s="96" t="s">
        <v>59</v>
      </c>
      <c r="D48" s="101">
        <v>1</v>
      </c>
      <c r="F48" s="26"/>
      <c r="G48" s="26"/>
      <c r="H48" s="26"/>
      <c r="I48" s="26"/>
      <c r="J48" s="26"/>
      <c r="K48" s="26"/>
    </row>
    <row r="49" spans="2:11" ht="22.5" x14ac:dyDescent="0.2">
      <c r="B49" s="100" t="s">
        <v>60</v>
      </c>
      <c r="C49" s="96" t="s">
        <v>61</v>
      </c>
      <c r="D49" s="102">
        <v>0.9</v>
      </c>
      <c r="F49" s="26"/>
      <c r="G49" s="26"/>
      <c r="H49" s="26"/>
      <c r="I49" s="26"/>
      <c r="J49" s="26"/>
      <c r="K49" s="26"/>
    </row>
    <row r="50" spans="2:11" ht="22.5" x14ac:dyDescent="0.2">
      <c r="B50" s="100" t="s">
        <v>62</v>
      </c>
      <c r="C50" s="96" t="s">
        <v>63</v>
      </c>
      <c r="D50" s="102">
        <v>0.8</v>
      </c>
      <c r="F50" s="26"/>
      <c r="G50" s="26"/>
      <c r="H50" s="26"/>
      <c r="I50" s="26"/>
      <c r="J50" s="26"/>
      <c r="K50" s="26"/>
    </row>
    <row r="51" spans="2:11" ht="22.5" x14ac:dyDescent="0.2">
      <c r="B51" s="100" t="s">
        <v>64</v>
      </c>
      <c r="C51" s="96" t="s">
        <v>65</v>
      </c>
      <c r="D51" s="102">
        <v>0.7</v>
      </c>
      <c r="F51" s="26"/>
      <c r="G51" s="26"/>
      <c r="H51" s="26"/>
      <c r="I51" s="26"/>
      <c r="J51" s="26"/>
      <c r="K51" s="26"/>
    </row>
    <row r="52" spans="2:11" ht="22.5" x14ac:dyDescent="0.2">
      <c r="B52" s="100" t="s">
        <v>66</v>
      </c>
      <c r="C52" s="96" t="s">
        <v>67</v>
      </c>
      <c r="D52" s="102">
        <v>0.5</v>
      </c>
      <c r="F52" s="26"/>
      <c r="G52" s="26"/>
      <c r="H52" s="26"/>
      <c r="I52" s="26"/>
      <c r="J52" s="26"/>
      <c r="K52" s="26"/>
    </row>
    <row r="53" spans="2:11" ht="12.75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</row>
  </sheetData>
  <sheetProtection password="8DF9" sheet="1" objects="1" scenarios="1" formatColumns="0" formatRows="0"/>
  <protectedRanges>
    <protectedRange sqref="J2" name="Intervallo5"/>
    <protectedRange sqref="B5:K7" name="Intervallo1"/>
    <protectedRange sqref="G11:G28" name="Intervallo2"/>
    <protectedRange sqref="I11:I28" name="Intervallo3"/>
    <protectedRange sqref="K11:K28" name="Intervallo4"/>
  </protectedRanges>
  <mergeCells count="25">
    <mergeCell ref="B17:B20"/>
    <mergeCell ref="C17:C20"/>
    <mergeCell ref="B2:I2"/>
    <mergeCell ref="J34:J36"/>
    <mergeCell ref="J2:K2"/>
    <mergeCell ref="B11:B13"/>
    <mergeCell ref="C11:C13"/>
    <mergeCell ref="B14:B16"/>
    <mergeCell ref="C14:C16"/>
    <mergeCell ref="B21:B23"/>
    <mergeCell ref="C21:C23"/>
    <mergeCell ref="B24:B25"/>
    <mergeCell ref="C24:C25"/>
    <mergeCell ref="B46:B47"/>
    <mergeCell ref="C46:C47"/>
    <mergeCell ref="B26:B28"/>
    <mergeCell ref="C26:C28"/>
    <mergeCell ref="B30:G31"/>
    <mergeCell ref="B34:G36"/>
    <mergeCell ref="B45:E45"/>
    <mergeCell ref="D29:H29"/>
    <mergeCell ref="H30:H31"/>
    <mergeCell ref="H34:H36"/>
    <mergeCell ref="C38:D38"/>
    <mergeCell ref="B32:G32"/>
  </mergeCells>
  <phoneticPr fontId="6" type="noConversion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K9" sqref="K9"/>
    </sheetView>
  </sheetViews>
  <sheetFormatPr defaultRowHeight="12.75" x14ac:dyDescent="0.2"/>
  <cols>
    <col min="1" max="1" width="4.42578125" style="26" customWidth="1"/>
    <col min="2" max="9" width="9.140625" style="26"/>
    <col min="10" max="10" width="11.7109375" style="26" customWidth="1"/>
    <col min="11" max="11" width="11.5703125" style="26" customWidth="1"/>
    <col min="12" max="16384" width="9.140625" style="26"/>
  </cols>
  <sheetData>
    <row r="2" spans="1:11" x14ac:dyDescent="0.2">
      <c r="A2" s="26" t="s">
        <v>153</v>
      </c>
    </row>
    <row r="4" spans="1:11" x14ac:dyDescent="0.2">
      <c r="B4" s="31" t="s">
        <v>73</v>
      </c>
      <c r="C4" s="32"/>
      <c r="D4" s="32"/>
      <c r="E4" s="32"/>
      <c r="F4" s="33"/>
      <c r="G4" s="34"/>
      <c r="H4" s="34"/>
      <c r="I4" s="34"/>
      <c r="J4" s="34"/>
      <c r="K4" s="35"/>
    </row>
    <row r="5" spans="1:11" x14ac:dyDescent="0.2">
      <c r="B5" s="36" t="s">
        <v>74</v>
      </c>
      <c r="C5" s="37"/>
      <c r="D5" s="37"/>
      <c r="E5" s="37"/>
      <c r="F5" s="38"/>
      <c r="G5" s="39" t="s">
        <v>123</v>
      </c>
      <c r="H5" s="39"/>
      <c r="I5" s="39"/>
      <c r="J5" s="39"/>
      <c r="K5" s="40"/>
    </row>
    <row r="6" spans="1:11" x14ac:dyDescent="0.2">
      <c r="B6" s="36" t="s">
        <v>120</v>
      </c>
      <c r="C6" s="37"/>
      <c r="D6" s="37"/>
      <c r="E6" s="37"/>
      <c r="F6" s="38"/>
      <c r="G6" s="39"/>
      <c r="H6" s="39"/>
      <c r="I6" s="39"/>
      <c r="J6" s="39"/>
      <c r="K6" s="40"/>
    </row>
    <row r="7" spans="1:11" x14ac:dyDescent="0.2">
      <c r="B7" s="41" t="s">
        <v>146</v>
      </c>
      <c r="C7" s="42"/>
      <c r="D7" s="42"/>
      <c r="E7" s="42"/>
      <c r="F7" s="43"/>
      <c r="G7" s="44"/>
      <c r="H7" s="44"/>
      <c r="I7" s="44"/>
      <c r="J7" s="44"/>
      <c r="K7" s="45"/>
    </row>
    <row r="8" spans="1:11" ht="13.5" thickBot="1" x14ac:dyDescent="0.25"/>
    <row r="9" spans="1:11" ht="13.5" thickBot="1" x14ac:dyDescent="0.25">
      <c r="B9" s="110" t="s">
        <v>147</v>
      </c>
      <c r="C9" s="111"/>
      <c r="D9" s="111"/>
      <c r="E9" s="111"/>
      <c r="F9" s="111"/>
      <c r="G9" s="111"/>
      <c r="H9" s="111"/>
      <c r="I9" s="111"/>
      <c r="J9" s="111"/>
      <c r="K9" s="112"/>
    </row>
    <row r="10" spans="1:11" x14ac:dyDescent="0.2">
      <c r="K10" s="113"/>
    </row>
    <row r="11" spans="1:11" x14ac:dyDescent="0.2">
      <c r="B11" s="114" t="s">
        <v>148</v>
      </c>
      <c r="C11" s="115"/>
      <c r="D11" s="115"/>
      <c r="E11" s="115"/>
      <c r="F11" s="116"/>
      <c r="G11" s="116">
        <f>'[1]SCHEDA obiettivo D resp strut'!J17</f>
        <v>0</v>
      </c>
      <c r="H11" s="115"/>
      <c r="I11" s="115"/>
      <c r="J11" s="115"/>
      <c r="K11" s="117"/>
    </row>
    <row r="12" spans="1:11" x14ac:dyDescent="0.2">
      <c r="B12" s="118" t="s">
        <v>149</v>
      </c>
      <c r="C12" s="119"/>
      <c r="D12" s="119"/>
      <c r="E12" s="119"/>
      <c r="F12" s="120"/>
      <c r="G12" s="120">
        <f>'[1]Scheda comportamenti D resp str'!J34</f>
        <v>0</v>
      </c>
      <c r="H12" s="119"/>
      <c r="I12" s="119"/>
      <c r="J12" s="119"/>
      <c r="K12" s="121"/>
    </row>
    <row r="13" spans="1:11" ht="13.5" thickBot="1" x14ac:dyDescent="0.25">
      <c r="B13" s="118" t="s">
        <v>150</v>
      </c>
      <c r="C13" s="119"/>
      <c r="D13" s="119"/>
      <c r="E13" s="119"/>
      <c r="F13" s="120"/>
      <c r="G13" s="120">
        <f>+SUM(G11:G12)</f>
        <v>0</v>
      </c>
      <c r="H13" s="119"/>
      <c r="I13" s="119"/>
      <c r="J13" s="119"/>
      <c r="K13" s="121"/>
    </row>
    <row r="14" spans="1:11" ht="25.5" customHeight="1" thickTop="1" x14ac:dyDescent="0.2">
      <c r="B14" s="122" t="s">
        <v>151</v>
      </c>
      <c r="C14" s="123"/>
      <c r="D14" s="123"/>
      <c r="E14" s="123"/>
      <c r="F14" s="123"/>
      <c r="G14" s="124">
        <f>(G12+G11)*K9</f>
        <v>0</v>
      </c>
      <c r="H14" s="123"/>
      <c r="I14" s="123"/>
      <c r="J14" s="123"/>
      <c r="K14" s="125"/>
    </row>
  </sheetData>
  <sheetProtection password="8DF9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view="pageBreakPreview" zoomScale="60" zoomScaleNormal="100" workbookViewId="0">
      <selection activeCell="A4" sqref="A4"/>
    </sheetView>
  </sheetViews>
  <sheetFormatPr defaultColWidth="9.28515625" defaultRowHeight="24.95" customHeight="1" x14ac:dyDescent="0.25"/>
  <cols>
    <col min="1" max="1" width="150.7109375" style="105" customWidth="1"/>
    <col min="2" max="16384" width="9.28515625" style="105"/>
  </cols>
  <sheetData>
    <row r="1" spans="1:1" ht="24.95" customHeight="1" x14ac:dyDescent="0.25">
      <c r="A1" s="106" t="s">
        <v>130</v>
      </c>
    </row>
    <row r="2" spans="1:1" ht="13.5" customHeight="1" x14ac:dyDescent="0.25">
      <c r="A2" s="107"/>
    </row>
    <row r="3" spans="1:1" ht="24.95" customHeight="1" x14ac:dyDescent="0.25">
      <c r="A3" s="107" t="s">
        <v>131</v>
      </c>
    </row>
    <row r="4" spans="1:1" ht="24.95" customHeight="1" x14ac:dyDescent="0.25">
      <c r="A4" s="107" t="s">
        <v>132</v>
      </c>
    </row>
    <row r="5" spans="1:1" ht="30" customHeight="1" x14ac:dyDescent="0.25">
      <c r="A5" s="107" t="s">
        <v>133</v>
      </c>
    </row>
    <row r="6" spans="1:1" ht="24.95" customHeight="1" x14ac:dyDescent="0.25">
      <c r="A6" s="107" t="s">
        <v>134</v>
      </c>
    </row>
    <row r="7" spans="1:1" ht="24.95" customHeight="1" x14ac:dyDescent="0.25">
      <c r="A7" s="107"/>
    </row>
    <row r="8" spans="1:1" ht="24.95" customHeight="1" x14ac:dyDescent="0.25">
      <c r="A8" s="107" t="s">
        <v>135</v>
      </c>
    </row>
    <row r="9" spans="1:1" ht="35.1" customHeight="1" x14ac:dyDescent="0.25">
      <c r="A9" s="107" t="s">
        <v>136</v>
      </c>
    </row>
    <row r="10" spans="1:1" ht="24.95" customHeight="1" x14ac:dyDescent="0.25">
      <c r="A10" s="107" t="s">
        <v>137</v>
      </c>
    </row>
    <row r="11" spans="1:1" ht="13.5" customHeight="1" x14ac:dyDescent="0.25">
      <c r="A11" s="107"/>
    </row>
    <row r="12" spans="1:1" ht="24.95" customHeight="1" x14ac:dyDescent="0.25">
      <c r="A12" s="107" t="s">
        <v>138</v>
      </c>
    </row>
    <row r="13" spans="1:1" ht="51" customHeight="1" x14ac:dyDescent="0.25">
      <c r="A13" s="108" t="s">
        <v>139</v>
      </c>
    </row>
    <row r="14" spans="1:1" ht="24.95" customHeight="1" x14ac:dyDescent="0.25">
      <c r="A14" s="107" t="s">
        <v>140</v>
      </c>
    </row>
    <row r="15" spans="1:1" ht="24.95" customHeight="1" x14ac:dyDescent="0.25">
      <c r="A15" s="107" t="s">
        <v>141</v>
      </c>
    </row>
    <row r="16" spans="1:1" ht="24.95" customHeight="1" x14ac:dyDescent="0.25">
      <c r="A16" s="107" t="s">
        <v>142</v>
      </c>
    </row>
    <row r="17" spans="1:1" ht="24.95" customHeight="1" x14ac:dyDescent="0.25">
      <c r="A17" s="107" t="s">
        <v>143</v>
      </c>
    </row>
    <row r="18" spans="1:1" ht="24.95" customHeight="1" x14ac:dyDescent="0.25">
      <c r="A18" s="107" t="s">
        <v>144</v>
      </c>
    </row>
    <row r="19" spans="1:1" ht="24.95" customHeight="1" x14ac:dyDescent="0.25">
      <c r="A19" s="107" t="s">
        <v>145</v>
      </c>
    </row>
    <row r="20" spans="1:1" ht="24.95" customHeight="1" x14ac:dyDescent="0.25">
      <c r="A20" s="109" t="s">
        <v>137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Ass,Mon, Sint</vt:lpstr>
      <vt:lpstr>Scheda comportament EP resp str</vt:lpstr>
      <vt:lpstr>Riepilogo valutazione</vt:lpstr>
      <vt:lpstr>RELAZIONE DI SINTESI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</dc:creator>
  <cp:lastModifiedBy>Antonia Nastri</cp:lastModifiedBy>
  <cp:lastPrinted>2016-03-02T09:41:18Z</cp:lastPrinted>
  <dcterms:created xsi:type="dcterms:W3CDTF">2014-11-14T17:12:20Z</dcterms:created>
  <dcterms:modified xsi:type="dcterms:W3CDTF">2017-05-23T08:00:30Z</dcterms:modified>
</cp:coreProperties>
</file>