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X:\Pierro\G) PROGETTI FINANZIATI\C - Prof. PROTA PNRR\15. ATTI GARA POST DIPE\atti finali 25.01.2024\"/>
    </mc:Choice>
  </mc:AlternateContent>
  <xr:revisionPtr revIDLastSave="0" documentId="8_{CC7E6B3D-4A89-46EE-989B-6B6AE0F9CED2}" xr6:coauthVersionLast="47" xr6:coauthVersionMax="47" xr10:uidLastSave="{00000000-0000-0000-0000-000000000000}"/>
  <bookViews>
    <workbookView xWindow="-120" yWindow="-120" windowWidth="29040" windowHeight="15840" tabRatio="810" firstSheet="4" activeTab="4" xr2:uid="{00000000-000D-0000-FFFF-FFFF00000000}"/>
  </bookViews>
  <sheets>
    <sheet name="costi" sheetId="2" r:id="rId1"/>
    <sheet name="Revmod" sheetId="8" r:id="rId2"/>
    <sheet name="Contr pub_priv" sheetId="5" r:id="rId3"/>
    <sheet name="WACC" sheetId="4" r:id="rId4"/>
    <sheet name="PEF" sheetId="3" r:id="rId5"/>
  </sheets>
  <definedNames>
    <definedName name="_xlnm.Print_Area" localSheetId="0">#N/A</definedName>
    <definedName name="_xlnm.Print_Area" localSheetId="4">PEF!$B$7:$AK$32,PEF!$B$37:$AK$55,PEF!$B$60:$AK$86,PEF!$B$96:$AL$132</definedName>
    <definedName name="Convergence">#N/A</definedName>
    <definedName name="convergence_debt">#N/A</definedName>
    <definedName name="credito_di_poste_figurative_fine_concessione">#N/A</definedName>
    <definedName name="DSRA">#N/A</definedName>
    <definedName name="DSRA_paste">#N/A</definedName>
    <definedName name="Oneri_finanziari">#N/A</definedName>
    <definedName name="Oneri_finanziari_paste">#N/A</definedName>
    <definedName name="Rimborso">#N/A</definedName>
    <definedName name="Rimborso_paste">#N/A</definedName>
    <definedName name="Senior">#N/A</definedName>
    <definedName name="Senior_paste">#N/A</definedName>
    <definedName name="target_ammortamento">#N/A</definedName>
    <definedName name="Tolerance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6" i="3" l="1"/>
  <c r="L26" i="8" l="1"/>
  <c r="M26" i="8"/>
  <c r="K26" i="8"/>
  <c r="S20" i="2" l="1"/>
  <c r="X21" i="2"/>
  <c r="X22" i="2" s="1"/>
  <c r="I14" i="3"/>
  <c r="H14" i="3"/>
  <c r="AH125" i="3"/>
  <c r="AH13" i="3" s="1"/>
  <c r="AG125" i="3"/>
  <c r="AG13" i="3" s="1"/>
  <c r="AF125" i="3"/>
  <c r="AF13" i="3" s="1"/>
  <c r="AE125" i="3"/>
  <c r="AE13" i="3" s="1"/>
  <c r="AD125" i="3"/>
  <c r="AD13" i="3" s="1"/>
  <c r="AC125" i="3"/>
  <c r="AC13" i="3" s="1"/>
  <c r="AB125" i="3"/>
  <c r="AB13" i="3" s="1"/>
  <c r="AA125" i="3"/>
  <c r="AA13" i="3" s="1"/>
  <c r="Z125" i="3"/>
  <c r="Z13" i="3" s="1"/>
  <c r="Y125" i="3"/>
  <c r="Y13" i="3" s="1"/>
  <c r="X125" i="3"/>
  <c r="X13" i="3" s="1"/>
  <c r="W125" i="3"/>
  <c r="W13" i="3" s="1"/>
  <c r="V125" i="3"/>
  <c r="V13" i="3" s="1"/>
  <c r="U125" i="3"/>
  <c r="U13" i="3" s="1"/>
  <c r="T125" i="3"/>
  <c r="T13" i="3" s="1"/>
  <c r="S125" i="3"/>
  <c r="S13" i="3" s="1"/>
  <c r="R125" i="3"/>
  <c r="R13" i="3" s="1"/>
  <c r="Q125" i="3"/>
  <c r="Q13" i="3" s="1"/>
  <c r="P125" i="3"/>
  <c r="P13" i="3" s="1"/>
  <c r="O125" i="3"/>
  <c r="O13" i="3" s="1"/>
  <c r="N125" i="3"/>
  <c r="N13" i="3" s="1"/>
  <c r="M125" i="3"/>
  <c r="M13" i="3" s="1"/>
  <c r="L125" i="3"/>
  <c r="L13" i="3" s="1"/>
  <c r="K125" i="3"/>
  <c r="K13" i="3" s="1"/>
  <c r="J125" i="3"/>
  <c r="J13" i="3" s="1"/>
  <c r="C14" i="3"/>
  <c r="C125" i="3"/>
  <c r="L30" i="8"/>
  <c r="M30" i="8"/>
  <c r="K30" i="8"/>
  <c r="O44" i="8"/>
  <c r="O46" i="8"/>
  <c r="R52" i="8"/>
  <c r="S52" i="8" s="1"/>
  <c r="T52" i="8" s="1"/>
  <c r="U52" i="8" s="1"/>
  <c r="V52" i="8" s="1"/>
  <c r="W52" i="8" s="1"/>
  <c r="X52" i="8" s="1"/>
  <c r="Y52" i="8" s="1"/>
  <c r="Z52" i="8" s="1"/>
  <c r="AA52" i="8" s="1"/>
  <c r="O42" i="8"/>
  <c r="D53" i="8"/>
  <c r="E53" i="8" s="1"/>
  <c r="F53" i="8" s="1"/>
  <c r="G53" i="8" s="1"/>
  <c r="H53" i="8" s="1"/>
  <c r="I53" i="8" s="1"/>
  <c r="J53" i="8" s="1"/>
  <c r="K53" i="8" s="1"/>
  <c r="L53" i="8" s="1"/>
  <c r="M53" i="8" s="1"/>
  <c r="N53" i="8" s="1"/>
  <c r="O53" i="8" s="1"/>
  <c r="P53" i="8" s="1"/>
  <c r="Q53" i="8" s="1"/>
  <c r="R53" i="8" s="1"/>
  <c r="S53" i="8" s="1"/>
  <c r="T53" i="8" s="1"/>
  <c r="U53" i="8" s="1"/>
  <c r="V53" i="8" s="1"/>
  <c r="W53" i="8" s="1"/>
  <c r="X53" i="8" s="1"/>
  <c r="Y53" i="8" s="1"/>
  <c r="Z53" i="8" s="1"/>
  <c r="AA53" i="8" s="1"/>
  <c r="M31" i="8"/>
  <c r="M33" i="8" s="1"/>
  <c r="L31" i="8"/>
  <c r="L33" i="8" s="1"/>
  <c r="K31" i="8"/>
  <c r="K33" i="8" s="1"/>
  <c r="S21" i="2" l="1"/>
  <c r="X23" i="2"/>
  <c r="S23" i="2" s="1"/>
  <c r="S22" i="2"/>
  <c r="M40" i="8"/>
  <c r="L40" i="8"/>
  <c r="K40" i="8"/>
  <c r="E204" i="3"/>
  <c r="K70" i="3"/>
  <c r="J70" i="3"/>
  <c r="I70" i="3"/>
  <c r="H70" i="3"/>
  <c r="H224" i="3"/>
  <c r="E174" i="3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I102" i="5" s="1"/>
  <c r="H99" i="5"/>
  <c r="H100" i="5"/>
  <c r="H153" i="3"/>
  <c r="E247" i="3"/>
  <c r="H247" i="3" s="1"/>
  <c r="E77" i="3"/>
  <c r="P46" i="8" l="1"/>
  <c r="P44" i="8"/>
  <c r="P42" i="8"/>
  <c r="S12" i="2" l="1"/>
  <c r="Q42" i="8"/>
  <c r="S13" i="2"/>
  <c r="Q44" i="8"/>
  <c r="S14" i="2"/>
  <c r="Q46" i="8"/>
  <c r="M54" i="8"/>
  <c r="H54" i="8"/>
  <c r="C54" i="8"/>
  <c r="N27" i="5"/>
  <c r="I30" i="2"/>
  <c r="I35" i="2"/>
  <c r="I34" i="2"/>
  <c r="I33" i="2"/>
  <c r="I32" i="2"/>
  <c r="I31" i="2"/>
  <c r="AH199" i="3"/>
  <c r="AG199" i="3"/>
  <c r="AF199" i="3"/>
  <c r="AE199" i="3"/>
  <c r="AD199" i="3"/>
  <c r="AC199" i="3"/>
  <c r="AB199" i="3"/>
  <c r="AH79" i="3"/>
  <c r="AG79" i="3"/>
  <c r="AF79" i="3"/>
  <c r="AE79" i="3"/>
  <c r="AD79" i="3"/>
  <c r="AC79" i="3"/>
  <c r="AB79" i="3"/>
  <c r="AH28" i="3"/>
  <c r="AG28" i="3"/>
  <c r="AF28" i="3"/>
  <c r="AE28" i="3"/>
  <c r="AD28" i="3"/>
  <c r="AC28" i="3"/>
  <c r="AB28" i="3"/>
  <c r="AA199" i="3"/>
  <c r="Z199" i="3"/>
  <c r="Y199" i="3"/>
  <c r="X199" i="3"/>
  <c r="W199" i="3"/>
  <c r="V199" i="3"/>
  <c r="U199" i="3"/>
  <c r="T199" i="3"/>
  <c r="AA79" i="3"/>
  <c r="Z79" i="3"/>
  <c r="Y79" i="3"/>
  <c r="X79" i="3"/>
  <c r="W79" i="3"/>
  <c r="V79" i="3"/>
  <c r="U79" i="3"/>
  <c r="T79" i="3"/>
  <c r="AA28" i="3"/>
  <c r="Z28" i="3"/>
  <c r="Y28" i="3"/>
  <c r="X28" i="3"/>
  <c r="W28" i="3"/>
  <c r="V28" i="3"/>
  <c r="U28" i="3"/>
  <c r="T28" i="3"/>
  <c r="E142" i="3"/>
  <c r="C142" i="3"/>
  <c r="E212" i="3"/>
  <c r="P26" i="5"/>
  <c r="J35" i="2" s="1"/>
  <c r="P25" i="5"/>
  <c r="J34" i="2" s="1"/>
  <c r="P24" i="5"/>
  <c r="J33" i="2" s="1"/>
  <c r="J32" i="2"/>
  <c r="J31" i="2"/>
  <c r="J30" i="2"/>
  <c r="J29" i="2"/>
  <c r="I242" i="3"/>
  <c r="J242" i="3" s="1"/>
  <c r="E181" i="3"/>
  <c r="I180" i="3"/>
  <c r="I183" i="3" s="1"/>
  <c r="K180" i="3" s="1"/>
  <c r="K183" i="3" s="1"/>
  <c r="M180" i="3" s="1"/>
  <c r="M183" i="3" s="1"/>
  <c r="O180" i="3" s="1"/>
  <c r="O183" i="3" s="1"/>
  <c r="Q180" i="3" s="1"/>
  <c r="Q183" i="3" s="1"/>
  <c r="S180" i="3" s="1"/>
  <c r="S183" i="3" s="1"/>
  <c r="U180" i="3" s="1"/>
  <c r="U183" i="3" s="1"/>
  <c r="W180" i="3" s="1"/>
  <c r="W183" i="3" s="1"/>
  <c r="Y180" i="3" s="1"/>
  <c r="Y183" i="3" s="1"/>
  <c r="AA180" i="3" s="1"/>
  <c r="AA183" i="3" s="1"/>
  <c r="AC180" i="3" s="1"/>
  <c r="AC183" i="3" s="1"/>
  <c r="AE180" i="3" s="1"/>
  <c r="AE183" i="3" s="1"/>
  <c r="AG180" i="3" s="1"/>
  <c r="AG183" i="3" s="1"/>
  <c r="S79" i="3"/>
  <c r="R79" i="3"/>
  <c r="Q79" i="3"/>
  <c r="P79" i="3"/>
  <c r="O79" i="3"/>
  <c r="N79" i="3"/>
  <c r="M79" i="3"/>
  <c r="L79" i="3"/>
  <c r="K79" i="3"/>
  <c r="J79" i="3"/>
  <c r="I79" i="3"/>
  <c r="H79" i="3"/>
  <c r="H217" i="3"/>
  <c r="I116" i="3"/>
  <c r="S28" i="3"/>
  <c r="R28" i="3"/>
  <c r="Q28" i="3"/>
  <c r="P28" i="3"/>
  <c r="O28" i="3"/>
  <c r="N28" i="3"/>
  <c r="M28" i="3"/>
  <c r="L28" i="3"/>
  <c r="K28" i="3"/>
  <c r="J28" i="3"/>
  <c r="I28" i="3"/>
  <c r="H28" i="3"/>
  <c r="H25" i="3"/>
  <c r="I202" i="3"/>
  <c r="S199" i="3"/>
  <c r="R199" i="3"/>
  <c r="Q199" i="3"/>
  <c r="P199" i="3"/>
  <c r="O199" i="3"/>
  <c r="N199" i="3"/>
  <c r="M199" i="3"/>
  <c r="L199" i="3"/>
  <c r="K199" i="3"/>
  <c r="J199" i="3"/>
  <c r="I199" i="3"/>
  <c r="H202" i="3"/>
  <c r="H199" i="3"/>
  <c r="H10" i="3"/>
  <c r="H2" i="3" s="1"/>
  <c r="E27" i="3"/>
  <c r="E258" i="3"/>
  <c r="E265" i="3" s="1"/>
  <c r="S43" i="8" l="1"/>
  <c r="C55" i="8"/>
  <c r="H55" i="8"/>
  <c r="H61" i="8" s="1"/>
  <c r="M55" i="8"/>
  <c r="R54" i="8"/>
  <c r="Z54" i="8"/>
  <c r="S54" i="8"/>
  <c r="AA54" i="8"/>
  <c r="U54" i="8"/>
  <c r="V54" i="8"/>
  <c r="P54" i="8"/>
  <c r="Q54" i="8"/>
  <c r="T54" i="8"/>
  <c r="N54" i="8"/>
  <c r="O54" i="8"/>
  <c r="W54" i="8"/>
  <c r="X54" i="8"/>
  <c r="Y54" i="8"/>
  <c r="L54" i="8"/>
  <c r="K54" i="8"/>
  <c r="J54" i="8"/>
  <c r="I54" i="8"/>
  <c r="F54" i="8"/>
  <c r="E54" i="8"/>
  <c r="D54" i="8"/>
  <c r="G54" i="8"/>
  <c r="E199" i="3"/>
  <c r="C22" i="3"/>
  <c r="C229" i="3"/>
  <c r="K242" i="3"/>
  <c r="L242" i="3" s="1"/>
  <c r="M242" i="3" s="1"/>
  <c r="N242" i="3" s="1"/>
  <c r="O242" i="3" s="1"/>
  <c r="P242" i="3" s="1"/>
  <c r="Q242" i="3" s="1"/>
  <c r="R242" i="3" s="1"/>
  <c r="S242" i="3" s="1"/>
  <c r="T242" i="3" s="1"/>
  <c r="M27" i="5"/>
  <c r="E8" i="5"/>
  <c r="E6" i="5"/>
  <c r="E79" i="3"/>
  <c r="H62" i="3"/>
  <c r="H99" i="3"/>
  <c r="H238" i="3"/>
  <c r="H209" i="3"/>
  <c r="H196" i="3"/>
  <c r="H203" i="3" s="1"/>
  <c r="H205" i="3" s="1"/>
  <c r="J202" i="3" s="1"/>
  <c r="H187" i="3"/>
  <c r="H39" i="3"/>
  <c r="H171" i="3"/>
  <c r="H136" i="3"/>
  <c r="I10" i="3"/>
  <c r="E28" i="3"/>
  <c r="M56" i="8" l="1"/>
  <c r="T126" i="3" s="1"/>
  <c r="T14" i="3" s="1"/>
  <c r="T15" i="3" s="1"/>
  <c r="M59" i="8"/>
  <c r="M61" i="8"/>
  <c r="H56" i="8"/>
  <c r="O126" i="3" s="1"/>
  <c r="H59" i="8"/>
  <c r="C56" i="8"/>
  <c r="J126" i="3" s="1"/>
  <c r="C59" i="8"/>
  <c r="C61" i="8"/>
  <c r="K55" i="8"/>
  <c r="K59" i="8" s="1"/>
  <c r="L55" i="8"/>
  <c r="J55" i="8"/>
  <c r="Z55" i="8"/>
  <c r="X55" i="8"/>
  <c r="X61" i="8" s="1"/>
  <c r="W55" i="8"/>
  <c r="W61" i="8" s="1"/>
  <c r="Y55" i="8"/>
  <c r="Y61" i="8" s="1"/>
  <c r="G55" i="8"/>
  <c r="G59" i="8" s="1"/>
  <c r="T55" i="8"/>
  <c r="D55" i="8"/>
  <c r="D59" i="8" s="1"/>
  <c r="E55" i="8"/>
  <c r="E61" i="8" s="1"/>
  <c r="V55" i="8"/>
  <c r="V59" i="8" s="1"/>
  <c r="F55" i="8"/>
  <c r="U55" i="8"/>
  <c r="U61" i="8" s="1"/>
  <c r="AA55" i="8"/>
  <c r="AA59" i="8" s="1"/>
  <c r="I55" i="8"/>
  <c r="S55" i="8"/>
  <c r="Q55" i="8"/>
  <c r="Q61" i="8" s="1"/>
  <c r="O55" i="8"/>
  <c r="N55" i="8"/>
  <c r="N61" i="8" s="1"/>
  <c r="P55" i="8"/>
  <c r="P61" i="8" s="1"/>
  <c r="R55" i="8"/>
  <c r="H198" i="3"/>
  <c r="H76" i="3"/>
  <c r="H200" i="3"/>
  <c r="H50" i="3"/>
  <c r="U242" i="3"/>
  <c r="V242" i="3" s="1"/>
  <c r="M29" i="5"/>
  <c r="I29" i="2"/>
  <c r="I16" i="2" s="1"/>
  <c r="I99" i="3"/>
  <c r="I2" i="3"/>
  <c r="I209" i="3"/>
  <c r="I238" i="3"/>
  <c r="I187" i="3"/>
  <c r="I196" i="3"/>
  <c r="I203" i="3" s="1"/>
  <c r="I62" i="3"/>
  <c r="I39" i="3"/>
  <c r="J10" i="3"/>
  <c r="I171" i="3"/>
  <c r="T127" i="3" l="1"/>
  <c r="D56" i="8"/>
  <c r="K126" i="3" s="1"/>
  <c r="K14" i="3" s="1"/>
  <c r="AA56" i="8"/>
  <c r="AH126" i="3" s="1"/>
  <c r="AH127" i="3" s="1"/>
  <c r="V61" i="8"/>
  <c r="Z56" i="8"/>
  <c r="AG126" i="3" s="1"/>
  <c r="AG14" i="3" s="1"/>
  <c r="AG15" i="3" s="1"/>
  <c r="Z59" i="8"/>
  <c r="Y56" i="8"/>
  <c r="AF126" i="3" s="1"/>
  <c r="AF14" i="3" s="1"/>
  <c r="AF15" i="3" s="1"/>
  <c r="Y59" i="8"/>
  <c r="T56" i="8"/>
  <c r="AA126" i="3" s="1"/>
  <c r="AA127" i="3" s="1"/>
  <c r="T59" i="8"/>
  <c r="S56" i="8"/>
  <c r="Z126" i="3" s="1"/>
  <c r="Z14" i="3" s="1"/>
  <c r="Z15" i="3" s="1"/>
  <c r="S59" i="8"/>
  <c r="Z61" i="8"/>
  <c r="R56" i="8"/>
  <c r="Y126" i="3" s="1"/>
  <c r="Y14" i="3" s="1"/>
  <c r="Y15" i="3" s="1"/>
  <c r="R59" i="8"/>
  <c r="V56" i="8"/>
  <c r="AC126" i="3" s="1"/>
  <c r="AC14" i="3" s="1"/>
  <c r="AC15" i="3" s="1"/>
  <c r="T61" i="8"/>
  <c r="S61" i="8"/>
  <c r="O56" i="8"/>
  <c r="V126" i="3" s="1"/>
  <c r="V14" i="3" s="1"/>
  <c r="V15" i="3" s="1"/>
  <c r="O59" i="8"/>
  <c r="X56" i="8"/>
  <c r="AE126" i="3" s="1"/>
  <c r="AE14" i="3" s="1"/>
  <c r="AE15" i="3" s="1"/>
  <c r="X59" i="8"/>
  <c r="Q56" i="8"/>
  <c r="X126" i="3" s="1"/>
  <c r="Q59" i="8"/>
  <c r="W56" i="8"/>
  <c r="AD126" i="3" s="1"/>
  <c r="AD14" i="3" s="1"/>
  <c r="AD15" i="3" s="1"/>
  <c r="W59" i="8"/>
  <c r="O61" i="8"/>
  <c r="U56" i="8"/>
  <c r="AB126" i="3" s="1"/>
  <c r="AB14" i="3" s="1"/>
  <c r="AB15" i="3" s="1"/>
  <c r="U59" i="8"/>
  <c r="R61" i="8"/>
  <c r="P56" i="8"/>
  <c r="W126" i="3" s="1"/>
  <c r="W14" i="3" s="1"/>
  <c r="W15" i="3" s="1"/>
  <c r="P59" i="8"/>
  <c r="N56" i="8"/>
  <c r="U126" i="3" s="1"/>
  <c r="U14" i="3" s="1"/>
  <c r="U15" i="3" s="1"/>
  <c r="N59" i="8"/>
  <c r="AA61" i="8"/>
  <c r="J56" i="8"/>
  <c r="Q126" i="3" s="1"/>
  <c r="Q14" i="3" s="1"/>
  <c r="Q15" i="3" s="1"/>
  <c r="J59" i="8"/>
  <c r="K61" i="8"/>
  <c r="L56" i="8"/>
  <c r="S126" i="3" s="1"/>
  <c r="S127" i="3" s="1"/>
  <c r="L59" i="8"/>
  <c r="K56" i="8"/>
  <c r="R126" i="3" s="1"/>
  <c r="R127" i="3" s="1"/>
  <c r="L61" i="8"/>
  <c r="I56" i="8"/>
  <c r="P126" i="3" s="1"/>
  <c r="P14" i="3" s="1"/>
  <c r="P15" i="3" s="1"/>
  <c r="I59" i="8"/>
  <c r="O14" i="3"/>
  <c r="O15" i="3" s="1"/>
  <c r="O127" i="3"/>
  <c r="J61" i="8"/>
  <c r="I61" i="8"/>
  <c r="F56" i="8"/>
  <c r="M126" i="3" s="1"/>
  <c r="M14" i="3" s="1"/>
  <c r="M15" i="3" s="1"/>
  <c r="F59" i="8"/>
  <c r="E56" i="8"/>
  <c r="L126" i="3" s="1"/>
  <c r="L14" i="3" s="1"/>
  <c r="L15" i="3" s="1"/>
  <c r="E59" i="8"/>
  <c r="D61" i="8"/>
  <c r="G61" i="8"/>
  <c r="J14" i="3"/>
  <c r="J15" i="3" s="1"/>
  <c r="J127" i="3"/>
  <c r="G56" i="8"/>
  <c r="N126" i="3" s="1"/>
  <c r="N14" i="3" s="1"/>
  <c r="N15" i="3" s="1"/>
  <c r="F61" i="8"/>
  <c r="I11" i="2"/>
  <c r="M30" i="5"/>
  <c r="I76" i="3"/>
  <c r="I198" i="3"/>
  <c r="I205" i="3"/>
  <c r="I17" i="2"/>
  <c r="I36" i="2"/>
  <c r="I10" i="2" s="1"/>
  <c r="W242" i="3"/>
  <c r="J99" i="3"/>
  <c r="J2" i="3"/>
  <c r="J209" i="3"/>
  <c r="J238" i="3"/>
  <c r="J196" i="3"/>
  <c r="J203" i="3" s="1"/>
  <c r="J187" i="3"/>
  <c r="K10" i="3"/>
  <c r="J171" i="3"/>
  <c r="J62" i="3"/>
  <c r="J39" i="3"/>
  <c r="L127" i="3" l="1"/>
  <c r="K127" i="3"/>
  <c r="S14" i="3"/>
  <c r="S15" i="3" s="1"/>
  <c r="AH14" i="3"/>
  <c r="AH15" i="3" s="1"/>
  <c r="AF127" i="3"/>
  <c r="AA14" i="3"/>
  <c r="AA15" i="3" s="1"/>
  <c r="AG127" i="3"/>
  <c r="AE127" i="3"/>
  <c r="Q127" i="3"/>
  <c r="M127" i="3"/>
  <c r="R14" i="3"/>
  <c r="R15" i="3" s="1"/>
  <c r="AB127" i="3"/>
  <c r="Y127" i="3"/>
  <c r="AD127" i="3"/>
  <c r="U127" i="3"/>
  <c r="V127" i="3"/>
  <c r="Z127" i="3"/>
  <c r="W127" i="3"/>
  <c r="X127" i="3"/>
  <c r="X14" i="3"/>
  <c r="X15" i="3" s="1"/>
  <c r="AC127" i="3"/>
  <c r="AB61" i="8"/>
  <c r="P127" i="3"/>
  <c r="N127" i="3"/>
  <c r="K15" i="3"/>
  <c r="J198" i="3"/>
  <c r="J76" i="3"/>
  <c r="J205" i="3"/>
  <c r="I200" i="3"/>
  <c r="K202" i="3"/>
  <c r="I50" i="3"/>
  <c r="I12" i="2"/>
  <c r="X242" i="3"/>
  <c r="K99" i="3"/>
  <c r="K2" i="3"/>
  <c r="K209" i="3"/>
  <c r="K238" i="3"/>
  <c r="K196" i="3"/>
  <c r="K203" i="3" s="1"/>
  <c r="K187" i="3"/>
  <c r="L10" i="3"/>
  <c r="K171" i="3"/>
  <c r="K39" i="3"/>
  <c r="K62" i="3"/>
  <c r="E14" i="3" l="1"/>
  <c r="K76" i="3"/>
  <c r="K198" i="3"/>
  <c r="L202" i="3"/>
  <c r="J200" i="3"/>
  <c r="J50" i="3"/>
  <c r="K205" i="3"/>
  <c r="K200" i="3" s="1"/>
  <c r="N17" i="2"/>
  <c r="I37" i="2"/>
  <c r="Y242" i="3"/>
  <c r="L99" i="3"/>
  <c r="L2" i="3"/>
  <c r="L209" i="3"/>
  <c r="L238" i="3"/>
  <c r="L187" i="3"/>
  <c r="L196" i="3"/>
  <c r="L203" i="3" s="1"/>
  <c r="M10" i="3"/>
  <c r="L171" i="3"/>
  <c r="L39" i="3"/>
  <c r="L62" i="3"/>
  <c r="K50" i="3" l="1"/>
  <c r="M202" i="3"/>
  <c r="L205" i="3"/>
  <c r="L198" i="3"/>
  <c r="L76" i="3"/>
  <c r="Z242" i="3"/>
  <c r="M99" i="3"/>
  <c r="M2" i="3"/>
  <c r="M209" i="3"/>
  <c r="M238" i="3"/>
  <c r="M187" i="3"/>
  <c r="M196" i="3"/>
  <c r="M203" i="3" s="1"/>
  <c r="N10" i="3"/>
  <c r="M39" i="3"/>
  <c r="M62" i="3"/>
  <c r="M171" i="3"/>
  <c r="M205" i="3" l="1"/>
  <c r="M200" i="3" s="1"/>
  <c r="M76" i="3"/>
  <c r="M198" i="3"/>
  <c r="N202" i="3"/>
  <c r="L50" i="3"/>
  <c r="L200" i="3"/>
  <c r="AA242" i="3"/>
  <c r="AB242" i="3" s="1"/>
  <c r="N99" i="3"/>
  <c r="N2" i="3"/>
  <c r="N209" i="3"/>
  <c r="N238" i="3"/>
  <c r="N196" i="3"/>
  <c r="N203" i="3" s="1"/>
  <c r="N187" i="3"/>
  <c r="O10" i="3"/>
  <c r="N171" i="3"/>
  <c r="N62" i="3"/>
  <c r="N39" i="3"/>
  <c r="N205" i="3" l="1"/>
  <c r="N200" i="3" s="1"/>
  <c r="N198" i="3"/>
  <c r="N76" i="3"/>
  <c r="M50" i="3"/>
  <c r="O202" i="3"/>
  <c r="AC242" i="3"/>
  <c r="O99" i="3"/>
  <c r="O2" i="3"/>
  <c r="O209" i="3"/>
  <c r="O238" i="3"/>
  <c r="O196" i="3"/>
  <c r="O203" i="3" s="1"/>
  <c r="O187" i="3"/>
  <c r="P10" i="3"/>
  <c r="O171" i="3"/>
  <c r="O62" i="3"/>
  <c r="O39" i="3"/>
  <c r="O198" i="3" l="1"/>
  <c r="O76" i="3"/>
  <c r="O205" i="3"/>
  <c r="O200" i="3" s="1"/>
  <c r="P202" i="3"/>
  <c r="N50" i="3"/>
  <c r="AD242" i="3"/>
  <c r="P99" i="3"/>
  <c r="P2" i="3"/>
  <c r="P209" i="3"/>
  <c r="P238" i="3"/>
  <c r="P187" i="3"/>
  <c r="P196" i="3"/>
  <c r="P203" i="3" s="1"/>
  <c r="Q10" i="3"/>
  <c r="P171" i="3"/>
  <c r="P62" i="3"/>
  <c r="P39" i="3"/>
  <c r="P205" i="3" l="1"/>
  <c r="P198" i="3"/>
  <c r="P76" i="3"/>
  <c r="O50" i="3"/>
  <c r="Q202" i="3"/>
  <c r="AE242" i="3"/>
  <c r="Q99" i="3"/>
  <c r="Q2" i="3"/>
  <c r="Q209" i="3"/>
  <c r="Q238" i="3"/>
  <c r="Q187" i="3"/>
  <c r="Q196" i="3"/>
  <c r="Q203" i="3" s="1"/>
  <c r="R10" i="3"/>
  <c r="Q171" i="3"/>
  <c r="Q39" i="3"/>
  <c r="Q62" i="3"/>
  <c r="P50" i="3" l="1"/>
  <c r="R202" i="3"/>
  <c r="Q76" i="3"/>
  <c r="Q198" i="3"/>
  <c r="Q205" i="3"/>
  <c r="Q200" i="3" s="1"/>
  <c r="P200" i="3"/>
  <c r="AF242" i="3"/>
  <c r="R99" i="3"/>
  <c r="R2" i="3"/>
  <c r="R209" i="3"/>
  <c r="R238" i="3"/>
  <c r="R196" i="3"/>
  <c r="R203" i="3" s="1"/>
  <c r="R187" i="3"/>
  <c r="S10" i="3"/>
  <c r="T10" i="3" s="1"/>
  <c r="R171" i="3"/>
  <c r="R62" i="3"/>
  <c r="R39" i="3"/>
  <c r="R198" i="3" l="1"/>
  <c r="R76" i="3"/>
  <c r="R205" i="3"/>
  <c r="R200" i="3" s="1"/>
  <c r="S202" i="3"/>
  <c r="Q50" i="3"/>
  <c r="AG242" i="3"/>
  <c r="T2" i="3"/>
  <c r="T39" i="3"/>
  <c r="U10" i="3"/>
  <c r="T238" i="3"/>
  <c r="T115" i="3"/>
  <c r="T99" i="3"/>
  <c r="T136" i="3"/>
  <c r="T62" i="3"/>
  <c r="T196" i="3"/>
  <c r="T203" i="3" s="1"/>
  <c r="T209" i="3"/>
  <c r="T187" i="3"/>
  <c r="T171" i="3"/>
  <c r="S99" i="3"/>
  <c r="S2" i="3"/>
  <c r="S209" i="3"/>
  <c r="S238" i="3"/>
  <c r="S196" i="3"/>
  <c r="S203" i="3" s="1"/>
  <c r="S187" i="3"/>
  <c r="S171" i="3"/>
  <c r="S39" i="3"/>
  <c r="S62" i="3"/>
  <c r="T202" i="3" l="1"/>
  <c r="R50" i="3"/>
  <c r="T198" i="3"/>
  <c r="T76" i="3"/>
  <c r="S76" i="3"/>
  <c r="S198" i="3"/>
  <c r="S205" i="3"/>
  <c r="S200" i="3" s="1"/>
  <c r="AH242" i="3"/>
  <c r="U2" i="3"/>
  <c r="V10" i="3"/>
  <c r="U238" i="3"/>
  <c r="U62" i="3"/>
  <c r="U196" i="3"/>
  <c r="U203" i="3" s="1"/>
  <c r="U39" i="3"/>
  <c r="U187" i="3"/>
  <c r="U99" i="3"/>
  <c r="U209" i="3"/>
  <c r="U171" i="3"/>
  <c r="U136" i="3"/>
  <c r="U115" i="3"/>
  <c r="T148" i="3"/>
  <c r="T123" i="3"/>
  <c r="C141" i="3"/>
  <c r="C140" i="3"/>
  <c r="C139" i="3"/>
  <c r="C138" i="3"/>
  <c r="E141" i="3"/>
  <c r="E140" i="3"/>
  <c r="E139" i="3"/>
  <c r="E138" i="3"/>
  <c r="D26" i="4"/>
  <c r="G25" i="4"/>
  <c r="F25" i="4"/>
  <c r="F24" i="4"/>
  <c r="D20" i="4"/>
  <c r="H25" i="4" s="1"/>
  <c r="D15" i="4"/>
  <c r="H24" i="4" s="1"/>
  <c r="F4" i="5"/>
  <c r="E190" i="3"/>
  <c r="H188" i="3"/>
  <c r="E182" i="3"/>
  <c r="H180" i="3"/>
  <c r="H183" i="3" s="1"/>
  <c r="J180" i="3" s="1"/>
  <c r="J183" i="3" s="1"/>
  <c r="L180" i="3" s="1"/>
  <c r="L183" i="3" s="1"/>
  <c r="N180" i="3" s="1"/>
  <c r="N183" i="3" s="1"/>
  <c r="P180" i="3" s="1"/>
  <c r="P183" i="3" s="1"/>
  <c r="R180" i="3" s="1"/>
  <c r="R183" i="3" s="1"/>
  <c r="T180" i="3" s="1"/>
  <c r="T183" i="3" s="1"/>
  <c r="V180" i="3" s="1"/>
  <c r="V183" i="3" s="1"/>
  <c r="X180" i="3" s="1"/>
  <c r="X183" i="3" s="1"/>
  <c r="Z180" i="3" s="1"/>
  <c r="Z183" i="3" s="1"/>
  <c r="AB180" i="3" s="1"/>
  <c r="AB183" i="3" s="1"/>
  <c r="AD180" i="3" s="1"/>
  <c r="AD183" i="3" s="1"/>
  <c r="AF180" i="3" s="1"/>
  <c r="AF183" i="3" s="1"/>
  <c r="AH180" i="3" s="1"/>
  <c r="AH183" i="3" s="1"/>
  <c r="H160" i="3"/>
  <c r="C148" i="3"/>
  <c r="I136" i="3"/>
  <c r="H116" i="3"/>
  <c r="Q115" i="3"/>
  <c r="I115" i="3"/>
  <c r="C102" i="3"/>
  <c r="C101" i="3"/>
  <c r="C79" i="3"/>
  <c r="C64" i="3"/>
  <c r="C13" i="3"/>
  <c r="R136" i="3"/>
  <c r="Q136" i="3"/>
  <c r="P115" i="3"/>
  <c r="N136" i="3"/>
  <c r="M136" i="3"/>
  <c r="L115" i="3"/>
  <c r="J136" i="3"/>
  <c r="H115" i="3"/>
  <c r="S25" i="2"/>
  <c r="E259" i="3"/>
  <c r="F8" i="5" l="1"/>
  <c r="F26" i="4"/>
  <c r="H26" i="4"/>
  <c r="U202" i="3"/>
  <c r="U205" i="3" s="1"/>
  <c r="S50" i="3"/>
  <c r="U198" i="3"/>
  <c r="U76" i="3"/>
  <c r="T205" i="3"/>
  <c r="T200" i="3" s="1"/>
  <c r="C20" i="3"/>
  <c r="C227" i="3"/>
  <c r="C21" i="3"/>
  <c r="C228" i="3"/>
  <c r="C18" i="3"/>
  <c r="C225" i="3"/>
  <c r="C19" i="3"/>
  <c r="C226" i="3"/>
  <c r="G4" i="5"/>
  <c r="T189" i="3" s="1"/>
  <c r="T155" i="3" s="1"/>
  <c r="F6" i="5"/>
  <c r="V209" i="3"/>
  <c r="V99" i="3"/>
  <c r="V62" i="3"/>
  <c r="V171" i="3"/>
  <c r="V238" i="3"/>
  <c r="V136" i="3"/>
  <c r="V196" i="3"/>
  <c r="V203" i="3" s="1"/>
  <c r="V115" i="3"/>
  <c r="W10" i="3"/>
  <c r="V39" i="3"/>
  <c r="V2" i="3"/>
  <c r="V187" i="3"/>
  <c r="U123" i="3"/>
  <c r="U148" i="3"/>
  <c r="T259" i="3"/>
  <c r="U259" i="3"/>
  <c r="S259" i="3"/>
  <c r="O259" i="3"/>
  <c r="K259" i="3"/>
  <c r="P259" i="3"/>
  <c r="L259" i="3"/>
  <c r="H259" i="3"/>
  <c r="H232" i="3" s="1"/>
  <c r="R259" i="3"/>
  <c r="N259" i="3"/>
  <c r="J259" i="3"/>
  <c r="Q259" i="3"/>
  <c r="M259" i="3"/>
  <c r="I259" i="3"/>
  <c r="E9" i="5"/>
  <c r="H148" i="3"/>
  <c r="H123" i="3"/>
  <c r="I123" i="3"/>
  <c r="I148" i="3"/>
  <c r="L148" i="3"/>
  <c r="L123" i="3"/>
  <c r="P148" i="3"/>
  <c r="P123" i="3"/>
  <c r="Q123" i="3"/>
  <c r="Q148" i="3"/>
  <c r="Q150" i="3" s="1"/>
  <c r="Q260" i="3" s="1"/>
  <c r="S136" i="3"/>
  <c r="S115" i="3"/>
  <c r="O136" i="3"/>
  <c r="O115" i="3"/>
  <c r="H248" i="3"/>
  <c r="I247" i="3" s="1"/>
  <c r="J115" i="3"/>
  <c r="R115" i="3"/>
  <c r="L136" i="3"/>
  <c r="N115" i="3"/>
  <c r="K136" i="3"/>
  <c r="K115" i="3"/>
  <c r="M115" i="3"/>
  <c r="P136" i="3"/>
  <c r="P150" i="3" l="1"/>
  <c r="P260" i="3" s="1"/>
  <c r="P261" i="3" s="1"/>
  <c r="P130" i="3" s="1"/>
  <c r="V218" i="3"/>
  <c r="L150" i="3"/>
  <c r="L260" i="3" s="1"/>
  <c r="L261" i="3" s="1"/>
  <c r="L130" i="3" s="1"/>
  <c r="R189" i="3"/>
  <c r="R155" i="3" s="1"/>
  <c r="U150" i="3"/>
  <c r="U260" i="3" s="1"/>
  <c r="U261" i="3" s="1"/>
  <c r="U130" i="3" s="1"/>
  <c r="S218" i="3"/>
  <c r="P218" i="3"/>
  <c r="U218" i="3"/>
  <c r="N189" i="3"/>
  <c r="N155" i="3" s="1"/>
  <c r="T150" i="3"/>
  <c r="T260" i="3" s="1"/>
  <c r="T261" i="3" s="1"/>
  <c r="T130" i="3" s="1"/>
  <c r="N218" i="3"/>
  <c r="G26" i="4"/>
  <c r="L189" i="3"/>
  <c r="L155" i="3" s="1"/>
  <c r="L218" i="3"/>
  <c r="J218" i="3"/>
  <c r="R218" i="3"/>
  <c r="J189" i="3"/>
  <c r="J155" i="3" s="1"/>
  <c r="T218" i="3"/>
  <c r="P189" i="3"/>
  <c r="P155" i="3" s="1"/>
  <c r="H189" i="3"/>
  <c r="H155" i="3" s="1"/>
  <c r="U189" i="3"/>
  <c r="U155" i="3" s="1"/>
  <c r="S189" i="3"/>
  <c r="S155" i="3" s="1"/>
  <c r="Q189" i="3"/>
  <c r="Q155" i="3" s="1"/>
  <c r="O189" i="3"/>
  <c r="O155" i="3" s="1"/>
  <c r="M189" i="3"/>
  <c r="M155" i="3" s="1"/>
  <c r="K218" i="3"/>
  <c r="Q218" i="3"/>
  <c r="O218" i="3"/>
  <c r="M218" i="3"/>
  <c r="K189" i="3"/>
  <c r="K155" i="3" s="1"/>
  <c r="G189" i="3"/>
  <c r="V198" i="3"/>
  <c r="V76" i="3"/>
  <c r="V202" i="3"/>
  <c r="V205" i="3" s="1"/>
  <c r="T50" i="3"/>
  <c r="U200" i="3"/>
  <c r="W202" i="3"/>
  <c r="U50" i="3"/>
  <c r="Q261" i="3"/>
  <c r="V259" i="3"/>
  <c r="V189" i="3"/>
  <c r="V155" i="3" s="1"/>
  <c r="F9" i="5"/>
  <c r="G8" i="5"/>
  <c r="C8" i="5" s="1"/>
  <c r="N11" i="2" s="1"/>
  <c r="G6" i="5"/>
  <c r="V148" i="3"/>
  <c r="V150" i="3" s="1"/>
  <c r="V260" i="3" s="1"/>
  <c r="V123" i="3"/>
  <c r="W196" i="3"/>
  <c r="W203" i="3" s="1"/>
  <c r="W99" i="3"/>
  <c r="W2" i="3"/>
  <c r="W171" i="3"/>
  <c r="W136" i="3"/>
  <c r="W39" i="3"/>
  <c r="W238" i="3"/>
  <c r="W115" i="3"/>
  <c r="W62" i="3"/>
  <c r="W209" i="3"/>
  <c r="W218" i="3" s="1"/>
  <c r="W187" i="3"/>
  <c r="X10" i="3"/>
  <c r="I19" i="2"/>
  <c r="E154" i="3" s="1"/>
  <c r="H249" i="3"/>
  <c r="H252" i="3"/>
  <c r="I248" i="3"/>
  <c r="H251" i="3"/>
  <c r="H250" i="3"/>
  <c r="H258" i="3"/>
  <c r="H174" i="3" s="1"/>
  <c r="O148" i="3"/>
  <c r="O150" i="3" s="1"/>
  <c r="O260" i="3" s="1"/>
  <c r="O261" i="3" s="1"/>
  <c r="O130" i="3" s="1"/>
  <c r="O123" i="3"/>
  <c r="M123" i="3"/>
  <c r="M148" i="3"/>
  <c r="M150" i="3" s="1"/>
  <c r="M260" i="3" s="1"/>
  <c r="M261" i="3" s="1"/>
  <c r="M130" i="3" s="1"/>
  <c r="K148" i="3"/>
  <c r="K150" i="3" s="1"/>
  <c r="K260" i="3" s="1"/>
  <c r="K261" i="3" s="1"/>
  <c r="K130" i="3" s="1"/>
  <c r="K123" i="3"/>
  <c r="R148" i="3"/>
  <c r="R150" i="3" s="1"/>
  <c r="R260" i="3" s="1"/>
  <c r="R261" i="3" s="1"/>
  <c r="R130" i="3" s="1"/>
  <c r="R123" i="3"/>
  <c r="S148" i="3"/>
  <c r="S150" i="3" s="1"/>
  <c r="S260" i="3" s="1"/>
  <c r="S261" i="3" s="1"/>
  <c r="S130" i="3" s="1"/>
  <c r="S123" i="3"/>
  <c r="J148" i="3"/>
  <c r="J150" i="3" s="1"/>
  <c r="J123" i="3"/>
  <c r="N123" i="3"/>
  <c r="N148" i="3"/>
  <c r="N150" i="3" s="1"/>
  <c r="N260" i="3" s="1"/>
  <c r="N261" i="3" s="1"/>
  <c r="N130" i="3" s="1"/>
  <c r="T141" i="3" l="1"/>
  <c r="T228" i="3" s="1"/>
  <c r="T138" i="3"/>
  <c r="T139" i="3"/>
  <c r="T226" i="3" s="1"/>
  <c r="T140" i="3"/>
  <c r="T227" i="3" s="1"/>
  <c r="T142" i="3"/>
  <c r="T229" i="3" s="1"/>
  <c r="I189" i="3"/>
  <c r="I155" i="3" s="1"/>
  <c r="Q140" i="3"/>
  <c r="Q227" i="3" s="1"/>
  <c r="Q130" i="3"/>
  <c r="V200" i="3"/>
  <c r="V50" i="3"/>
  <c r="X202" i="3"/>
  <c r="W198" i="3"/>
  <c r="W76" i="3"/>
  <c r="W205" i="3"/>
  <c r="Q142" i="3"/>
  <c r="Q229" i="3" s="1"/>
  <c r="Q141" i="3"/>
  <c r="Q228" i="3" s="1"/>
  <c r="Q138" i="3"/>
  <c r="Q139" i="3"/>
  <c r="Q226" i="3" s="1"/>
  <c r="N139" i="3"/>
  <c r="N226" i="3" s="1"/>
  <c r="N141" i="3"/>
  <c r="N228" i="3" s="1"/>
  <c r="N142" i="3"/>
  <c r="N229" i="3" s="1"/>
  <c r="N138" i="3"/>
  <c r="N140" i="3"/>
  <c r="N227" i="3" s="1"/>
  <c r="R139" i="3"/>
  <c r="R226" i="3" s="1"/>
  <c r="R140" i="3"/>
  <c r="R227" i="3" s="1"/>
  <c r="R138" i="3"/>
  <c r="R141" i="3"/>
  <c r="R228" i="3" s="1"/>
  <c r="R142" i="3"/>
  <c r="R229" i="3" s="1"/>
  <c r="L141" i="3"/>
  <c r="L228" i="3" s="1"/>
  <c r="L142" i="3"/>
  <c r="L229" i="3" s="1"/>
  <c r="L140" i="3"/>
  <c r="L227" i="3" s="1"/>
  <c r="L139" i="3"/>
  <c r="L226" i="3" s="1"/>
  <c r="L138" i="3"/>
  <c r="P141" i="3"/>
  <c r="P228" i="3" s="1"/>
  <c r="P139" i="3"/>
  <c r="P226" i="3" s="1"/>
  <c r="P138" i="3"/>
  <c r="P142" i="3"/>
  <c r="P229" i="3" s="1"/>
  <c r="P140" i="3"/>
  <c r="P227" i="3" s="1"/>
  <c r="S138" i="3"/>
  <c r="S140" i="3"/>
  <c r="S227" i="3" s="1"/>
  <c r="S141" i="3"/>
  <c r="S228" i="3" s="1"/>
  <c r="S142" i="3"/>
  <c r="S229" i="3" s="1"/>
  <c r="S139" i="3"/>
  <c r="S226" i="3" s="1"/>
  <c r="K138" i="3"/>
  <c r="K140" i="3"/>
  <c r="K227" i="3" s="1"/>
  <c r="K141" i="3"/>
  <c r="K228" i="3" s="1"/>
  <c r="K142" i="3"/>
  <c r="K229" i="3" s="1"/>
  <c r="K139" i="3"/>
  <c r="K226" i="3" s="1"/>
  <c r="O138" i="3"/>
  <c r="O142" i="3"/>
  <c r="O229" i="3" s="1"/>
  <c r="O139" i="3"/>
  <c r="O226" i="3" s="1"/>
  <c r="O141" i="3"/>
  <c r="O228" i="3" s="1"/>
  <c r="O140" i="3"/>
  <c r="O227" i="3" s="1"/>
  <c r="M142" i="3"/>
  <c r="M229" i="3" s="1"/>
  <c r="M140" i="3"/>
  <c r="M227" i="3" s="1"/>
  <c r="M138" i="3"/>
  <c r="M141" i="3"/>
  <c r="M228" i="3" s="1"/>
  <c r="M139" i="3"/>
  <c r="M226" i="3" s="1"/>
  <c r="U142" i="3"/>
  <c r="U229" i="3" s="1"/>
  <c r="U140" i="3"/>
  <c r="U227" i="3" s="1"/>
  <c r="U138" i="3"/>
  <c r="U141" i="3"/>
  <c r="U228" i="3" s="1"/>
  <c r="U139" i="3"/>
  <c r="U226" i="3" s="1"/>
  <c r="H52" i="3"/>
  <c r="H75" i="3"/>
  <c r="V261" i="3"/>
  <c r="V130" i="3" s="1"/>
  <c r="W259" i="3"/>
  <c r="W189" i="3"/>
  <c r="W155" i="3" s="1"/>
  <c r="G9" i="5"/>
  <c r="C9" i="5" s="1"/>
  <c r="C6" i="5"/>
  <c r="U154" i="3"/>
  <c r="U162" i="3" s="1"/>
  <c r="T154" i="3"/>
  <c r="T162" i="3" s="1"/>
  <c r="V154" i="3"/>
  <c r="V162" i="3" s="1"/>
  <c r="X209" i="3"/>
  <c r="X218" i="3" s="1"/>
  <c r="X115" i="3"/>
  <c r="X99" i="3"/>
  <c r="X196" i="3"/>
  <c r="X203" i="3" s="1"/>
  <c r="X136" i="3"/>
  <c r="X238" i="3"/>
  <c r="X187" i="3"/>
  <c r="X62" i="3"/>
  <c r="Y10" i="3"/>
  <c r="X171" i="3"/>
  <c r="X39" i="3"/>
  <c r="X2" i="3"/>
  <c r="W148" i="3"/>
  <c r="W150" i="3" s="1"/>
  <c r="W260" i="3" s="1"/>
  <c r="W123" i="3"/>
  <c r="N18" i="2"/>
  <c r="I20" i="2"/>
  <c r="E161" i="3" s="1"/>
  <c r="N154" i="3"/>
  <c r="N162" i="3" s="1"/>
  <c r="R154" i="3"/>
  <c r="R162" i="3" s="1"/>
  <c r="S154" i="3"/>
  <c r="S162" i="3" s="1"/>
  <c r="P154" i="3"/>
  <c r="P162" i="3" s="1"/>
  <c r="Q154" i="3"/>
  <c r="Q162" i="3" s="1"/>
  <c r="M154" i="3"/>
  <c r="M162" i="3" s="1"/>
  <c r="K154" i="3"/>
  <c r="K162" i="3" s="1"/>
  <c r="O154" i="3"/>
  <c r="O162" i="3" s="1"/>
  <c r="L154" i="3"/>
  <c r="L162" i="3" s="1"/>
  <c r="J247" i="3"/>
  <c r="J248" i="3" s="1"/>
  <c r="I249" i="3"/>
  <c r="I250" i="3"/>
  <c r="I252" i="3"/>
  <c r="I258" i="3"/>
  <c r="I174" i="3" s="1"/>
  <c r="I75" i="3" s="1"/>
  <c r="I251" i="3"/>
  <c r="T225" i="3" l="1"/>
  <c r="T230" i="3" s="1"/>
  <c r="G11" i="5"/>
  <c r="F11" i="5"/>
  <c r="X205" i="3"/>
  <c r="X198" i="3"/>
  <c r="X76" i="3"/>
  <c r="W200" i="3"/>
  <c r="W50" i="3"/>
  <c r="Y202" i="3"/>
  <c r="P225" i="3"/>
  <c r="P230" i="3" s="1"/>
  <c r="M225" i="3"/>
  <c r="M230" i="3" s="1"/>
  <c r="Q225" i="3"/>
  <c r="Q230" i="3" s="1"/>
  <c r="S225" i="3"/>
  <c r="S230" i="3" s="1"/>
  <c r="K225" i="3"/>
  <c r="K230" i="3" s="1"/>
  <c r="R225" i="3"/>
  <c r="R230" i="3" s="1"/>
  <c r="N225" i="3"/>
  <c r="N230" i="3" s="1"/>
  <c r="U225" i="3"/>
  <c r="U230" i="3" s="1"/>
  <c r="O225" i="3"/>
  <c r="O230" i="3" s="1"/>
  <c r="V139" i="3"/>
  <c r="V226" i="3" s="1"/>
  <c r="V141" i="3"/>
  <c r="V228" i="3" s="1"/>
  <c r="V142" i="3"/>
  <c r="V229" i="3" s="1"/>
  <c r="V140" i="3"/>
  <c r="V227" i="3" s="1"/>
  <c r="V138" i="3"/>
  <c r="W261" i="3"/>
  <c r="W130" i="3" s="1"/>
  <c r="I52" i="3"/>
  <c r="W154" i="3"/>
  <c r="W162" i="3" s="1"/>
  <c r="X259" i="3"/>
  <c r="X189" i="3"/>
  <c r="X155" i="3" s="1"/>
  <c r="J154" i="3"/>
  <c r="E11" i="5"/>
  <c r="V67" i="3"/>
  <c r="Y238" i="3"/>
  <c r="Y171" i="3"/>
  <c r="Y115" i="3"/>
  <c r="Y136" i="3"/>
  <c r="Y196" i="3"/>
  <c r="Y203" i="3" s="1"/>
  <c r="Y62" i="3"/>
  <c r="Z10" i="3"/>
  <c r="Y187" i="3"/>
  <c r="Y39" i="3"/>
  <c r="Y2" i="3"/>
  <c r="Y209" i="3"/>
  <c r="Y218" i="3" s="1"/>
  <c r="Y99" i="3"/>
  <c r="T67" i="3"/>
  <c r="U67" i="3"/>
  <c r="V161" i="3"/>
  <c r="V68" i="3" s="1"/>
  <c r="U161" i="3"/>
  <c r="U68" i="3" s="1"/>
  <c r="T161" i="3"/>
  <c r="T68" i="3" s="1"/>
  <c r="W161" i="3"/>
  <c r="W68" i="3" s="1"/>
  <c r="X148" i="3"/>
  <c r="X150" i="3" s="1"/>
  <c r="X161" i="3" s="1"/>
  <c r="X68" i="3" s="1"/>
  <c r="X123" i="3"/>
  <c r="N19" i="2"/>
  <c r="M67" i="3"/>
  <c r="R67" i="3"/>
  <c r="N67" i="3"/>
  <c r="Q67" i="3"/>
  <c r="L161" i="3"/>
  <c r="L68" i="3" s="1"/>
  <c r="Q161" i="3"/>
  <c r="Q68" i="3" s="1"/>
  <c r="M161" i="3"/>
  <c r="M68" i="3" s="1"/>
  <c r="O161" i="3"/>
  <c r="O68" i="3" s="1"/>
  <c r="R161" i="3"/>
  <c r="R68" i="3" s="1"/>
  <c r="K161" i="3"/>
  <c r="K68" i="3" s="1"/>
  <c r="N161" i="3"/>
  <c r="N68" i="3" s="1"/>
  <c r="J161" i="3"/>
  <c r="J68" i="3" s="1"/>
  <c r="S161" i="3"/>
  <c r="S68" i="3" s="1"/>
  <c r="P161" i="3"/>
  <c r="P68" i="3" s="1"/>
  <c r="L67" i="3"/>
  <c r="P67" i="3"/>
  <c r="O67" i="3"/>
  <c r="K67" i="3"/>
  <c r="S67" i="3"/>
  <c r="K247" i="3"/>
  <c r="K248" i="3" s="1"/>
  <c r="J250" i="3"/>
  <c r="J249" i="3"/>
  <c r="J251" i="3"/>
  <c r="J252" i="3"/>
  <c r="J258" i="3"/>
  <c r="J174" i="3" s="1"/>
  <c r="J75" i="3" s="1"/>
  <c r="F13" i="5" l="1"/>
  <c r="H150" i="3"/>
  <c r="H161" i="3" s="1"/>
  <c r="H68" i="3" s="1"/>
  <c r="J260" i="3"/>
  <c r="J261" i="3" s="1"/>
  <c r="G13" i="5"/>
  <c r="I218" i="3" s="1"/>
  <c r="I150" i="3"/>
  <c r="I161" i="3" s="1"/>
  <c r="I68" i="3" s="1"/>
  <c r="Y205" i="3"/>
  <c r="X200" i="3"/>
  <c r="X50" i="3"/>
  <c r="Z202" i="3"/>
  <c r="Y198" i="3"/>
  <c r="Y76" i="3"/>
  <c r="V225" i="3"/>
  <c r="V230" i="3" s="1"/>
  <c r="W138" i="3"/>
  <c r="W139" i="3"/>
  <c r="W226" i="3" s="1"/>
  <c r="W141" i="3"/>
  <c r="W228" i="3" s="1"/>
  <c r="W142" i="3"/>
  <c r="W229" i="3" s="1"/>
  <c r="W140" i="3"/>
  <c r="W227" i="3" s="1"/>
  <c r="J52" i="3"/>
  <c r="W67" i="3"/>
  <c r="J67" i="3"/>
  <c r="J162" i="3"/>
  <c r="X260" i="3"/>
  <c r="X261" i="3" s="1"/>
  <c r="X130" i="3" s="1"/>
  <c r="X154" i="3"/>
  <c r="Y259" i="3"/>
  <c r="Y189" i="3"/>
  <c r="Y155" i="3" s="1"/>
  <c r="N10" i="2"/>
  <c r="N12" i="2"/>
  <c r="X69" i="3"/>
  <c r="Y69" i="3"/>
  <c r="U69" i="3"/>
  <c r="Z136" i="3"/>
  <c r="Z39" i="3"/>
  <c r="Z62" i="3"/>
  <c r="Z187" i="3"/>
  <c r="Z99" i="3"/>
  <c r="AA10" i="3"/>
  <c r="AB10" i="3" s="1"/>
  <c r="Z196" i="3"/>
  <c r="Z203" i="3" s="1"/>
  <c r="Z2" i="3"/>
  <c r="Z238" i="3"/>
  <c r="Z115" i="3"/>
  <c r="Z171" i="3"/>
  <c r="Z209" i="3"/>
  <c r="Z218" i="3" s="1"/>
  <c r="Y148" i="3"/>
  <c r="Y150" i="3" s="1"/>
  <c r="Y123" i="3"/>
  <c r="R69" i="3"/>
  <c r="M69" i="3"/>
  <c r="L69" i="3"/>
  <c r="J69" i="3"/>
  <c r="L247" i="3"/>
  <c r="L248" i="3" s="1"/>
  <c r="K251" i="3"/>
  <c r="K252" i="3"/>
  <c r="K250" i="3"/>
  <c r="K249" i="3"/>
  <c r="K258" i="3"/>
  <c r="K174" i="3" s="1"/>
  <c r="K75" i="3" s="1"/>
  <c r="H154" i="3" l="1"/>
  <c r="H67" i="3" s="1"/>
  <c r="I260" i="3"/>
  <c r="I261" i="3" s="1"/>
  <c r="I130" i="3" s="1"/>
  <c r="H260" i="3"/>
  <c r="H261" i="3" s="1"/>
  <c r="H13" i="3" s="1"/>
  <c r="H15" i="3" s="1"/>
  <c r="I154" i="3"/>
  <c r="I162" i="3" s="1"/>
  <c r="J130" i="3"/>
  <c r="J140" i="3"/>
  <c r="J227" i="3" s="1"/>
  <c r="J139" i="3"/>
  <c r="J226" i="3" s="1"/>
  <c r="J142" i="3"/>
  <c r="J229" i="3" s="1"/>
  <c r="J141" i="3"/>
  <c r="J228" i="3" s="1"/>
  <c r="J138" i="3"/>
  <c r="C13" i="5"/>
  <c r="H218" i="3"/>
  <c r="L219" i="3" s="1"/>
  <c r="L70" i="3" s="1"/>
  <c r="Y200" i="3"/>
  <c r="Y50" i="3"/>
  <c r="AA202" i="3"/>
  <c r="Z198" i="3"/>
  <c r="Z76" i="3"/>
  <c r="Z205" i="3"/>
  <c r="Z200" i="3" s="1"/>
  <c r="W225" i="3"/>
  <c r="W230" i="3" s="1"/>
  <c r="X141" i="3"/>
  <c r="X228" i="3" s="1"/>
  <c r="X139" i="3"/>
  <c r="X226" i="3" s="1"/>
  <c r="X138" i="3"/>
  <c r="X142" i="3"/>
  <c r="X229" i="3" s="1"/>
  <c r="X140" i="3"/>
  <c r="X227" i="3" s="1"/>
  <c r="K52" i="3"/>
  <c r="Y260" i="3"/>
  <c r="Y261" i="3" s="1"/>
  <c r="Y130" i="3" s="1"/>
  <c r="Y154" i="3"/>
  <c r="Y161" i="3"/>
  <c r="Y68" i="3" s="1"/>
  <c r="X162" i="3"/>
  <c r="X67" i="3"/>
  <c r="Z259" i="3"/>
  <c r="Z189" i="3"/>
  <c r="Z155" i="3" s="1"/>
  <c r="AB39" i="3"/>
  <c r="AB2" i="3"/>
  <c r="AB136" i="3"/>
  <c r="AC10" i="3"/>
  <c r="AB62" i="3"/>
  <c r="AB196" i="3"/>
  <c r="AB203" i="3" s="1"/>
  <c r="AB115" i="3"/>
  <c r="AB187" i="3"/>
  <c r="AB238" i="3"/>
  <c r="AB209" i="3"/>
  <c r="AB218" i="3" s="1"/>
  <c r="AB69" i="3" s="1"/>
  <c r="AB99" i="3"/>
  <c r="AB171" i="3"/>
  <c r="I69" i="3"/>
  <c r="Z69" i="3"/>
  <c r="V69" i="3"/>
  <c r="P69" i="3"/>
  <c r="W69" i="3"/>
  <c r="Z148" i="3"/>
  <c r="Z150" i="3" s="1"/>
  <c r="Z123" i="3"/>
  <c r="AA171" i="3"/>
  <c r="AA99" i="3"/>
  <c r="AA39" i="3"/>
  <c r="AA238" i="3"/>
  <c r="AA115" i="3"/>
  <c r="AA209" i="3"/>
  <c r="AA218" i="3" s="1"/>
  <c r="AA196" i="3"/>
  <c r="AA203" i="3" s="1"/>
  <c r="AA2" i="3"/>
  <c r="AA187" i="3"/>
  <c r="AA62" i="3"/>
  <c r="AA136" i="3"/>
  <c r="O69" i="3"/>
  <c r="T69" i="3"/>
  <c r="S69" i="3"/>
  <c r="K69" i="3"/>
  <c r="Q69" i="3"/>
  <c r="N69" i="3"/>
  <c r="M247" i="3"/>
  <c r="M248" i="3" s="1"/>
  <c r="L252" i="3"/>
  <c r="L249" i="3"/>
  <c r="L250" i="3"/>
  <c r="L251" i="3"/>
  <c r="L258" i="3"/>
  <c r="L174" i="3" s="1"/>
  <c r="L75" i="3" s="1"/>
  <c r="I67" i="3" l="1"/>
  <c r="I140" i="3"/>
  <c r="I227" i="3" s="1"/>
  <c r="I142" i="3"/>
  <c r="I229" i="3" s="1"/>
  <c r="I139" i="3"/>
  <c r="I19" i="3" s="1"/>
  <c r="I138" i="3"/>
  <c r="I18" i="3" s="1"/>
  <c r="I141" i="3"/>
  <c r="H220" i="3"/>
  <c r="H44" i="3" s="1"/>
  <c r="J225" i="3"/>
  <c r="J230" i="3" s="1"/>
  <c r="AA198" i="3"/>
  <c r="AA76" i="3"/>
  <c r="AA205" i="3"/>
  <c r="AA200" i="3" s="1"/>
  <c r="AB198" i="3"/>
  <c r="AB76" i="3"/>
  <c r="AB202" i="3"/>
  <c r="AB205" i="3" s="1"/>
  <c r="Z50" i="3"/>
  <c r="X225" i="3"/>
  <c r="X230" i="3" s="1"/>
  <c r="I22" i="3"/>
  <c r="H142" i="3"/>
  <c r="Y142" i="3"/>
  <c r="Y229" i="3" s="1"/>
  <c r="Y140" i="3"/>
  <c r="Y227" i="3" s="1"/>
  <c r="Y139" i="3"/>
  <c r="Y226" i="3" s="1"/>
  <c r="Y138" i="3"/>
  <c r="Y141" i="3"/>
  <c r="Y228" i="3" s="1"/>
  <c r="L52" i="3"/>
  <c r="Y162" i="3"/>
  <c r="Y67" i="3"/>
  <c r="Z260" i="3"/>
  <c r="Z261" i="3" s="1"/>
  <c r="Z130" i="3" s="1"/>
  <c r="Z154" i="3"/>
  <c r="Z161" i="3"/>
  <c r="Z68" i="3" s="1"/>
  <c r="AA259" i="3"/>
  <c r="AA189" i="3"/>
  <c r="AA155" i="3" s="1"/>
  <c r="AB259" i="3"/>
  <c r="AB189" i="3"/>
  <c r="AB155" i="3" s="1"/>
  <c r="AA69" i="3"/>
  <c r="AC171" i="3"/>
  <c r="AC99" i="3"/>
  <c r="AC115" i="3"/>
  <c r="AC39" i="3"/>
  <c r="AC2" i="3"/>
  <c r="AC187" i="3"/>
  <c r="AD10" i="3"/>
  <c r="AC62" i="3"/>
  <c r="AC209" i="3"/>
  <c r="AC218" i="3" s="1"/>
  <c r="AC136" i="3"/>
  <c r="AC196" i="3"/>
  <c r="AC203" i="3" s="1"/>
  <c r="AC238" i="3"/>
  <c r="AB123" i="3"/>
  <c r="AB148" i="3"/>
  <c r="AB150" i="3" s="1"/>
  <c r="H69" i="3"/>
  <c r="H262" i="3"/>
  <c r="I262" i="3" s="1"/>
  <c r="J262" i="3" s="1"/>
  <c r="K262" i="3" s="1"/>
  <c r="L262" i="3" s="1"/>
  <c r="M262" i="3" s="1"/>
  <c r="N262" i="3" s="1"/>
  <c r="O262" i="3" s="1"/>
  <c r="P262" i="3" s="1"/>
  <c r="Q262" i="3" s="1"/>
  <c r="R262" i="3" s="1"/>
  <c r="S262" i="3" s="1"/>
  <c r="T262" i="3" s="1"/>
  <c r="U262" i="3" s="1"/>
  <c r="V262" i="3" s="1"/>
  <c r="W262" i="3" s="1"/>
  <c r="X262" i="3" s="1"/>
  <c r="Y262" i="3" s="1"/>
  <c r="AA148" i="3"/>
  <c r="AA150" i="3" s="1"/>
  <c r="AA123" i="3"/>
  <c r="N247" i="3"/>
  <c r="N248" i="3" s="1"/>
  <c r="M249" i="3"/>
  <c r="M250" i="3"/>
  <c r="M258" i="3"/>
  <c r="M174" i="3" s="1"/>
  <c r="M75" i="3" s="1"/>
  <c r="M252" i="3"/>
  <c r="M251" i="3"/>
  <c r="I20" i="3" l="1"/>
  <c r="I226" i="3"/>
  <c r="I225" i="3"/>
  <c r="I21" i="3"/>
  <c r="I228" i="3"/>
  <c r="I144" i="3"/>
  <c r="I217" i="3"/>
  <c r="I220" i="3" s="1"/>
  <c r="I44" i="3" s="1"/>
  <c r="AB200" i="3"/>
  <c r="AB50" i="3"/>
  <c r="AD202" i="3"/>
  <c r="AC202" i="3"/>
  <c r="AC205" i="3" s="1"/>
  <c r="AA50" i="3"/>
  <c r="AC198" i="3"/>
  <c r="AC76" i="3"/>
  <c r="H19" i="3"/>
  <c r="H226" i="3"/>
  <c r="Y225" i="3"/>
  <c r="Y230" i="3" s="1"/>
  <c r="H225" i="3"/>
  <c r="H21" i="3"/>
  <c r="H228" i="3"/>
  <c r="H22" i="3"/>
  <c r="H229" i="3"/>
  <c r="H20" i="3"/>
  <c r="H227" i="3"/>
  <c r="Z139" i="3"/>
  <c r="Z226" i="3" s="1"/>
  <c r="Z138" i="3"/>
  <c r="Z141" i="3"/>
  <c r="Z228" i="3" s="1"/>
  <c r="Z142" i="3"/>
  <c r="Z229" i="3" s="1"/>
  <c r="Z140" i="3"/>
  <c r="Z227" i="3" s="1"/>
  <c r="H144" i="3"/>
  <c r="H18" i="3"/>
  <c r="M52" i="3"/>
  <c r="Z162" i="3"/>
  <c r="Z67" i="3"/>
  <c r="AB260" i="3"/>
  <c r="AB261" i="3" s="1"/>
  <c r="AB130" i="3" s="1"/>
  <c r="AB154" i="3"/>
  <c r="AB161" i="3"/>
  <c r="AB68" i="3" s="1"/>
  <c r="Z262" i="3"/>
  <c r="AA260" i="3"/>
  <c r="AA154" i="3"/>
  <c r="AA161" i="3"/>
  <c r="AA68" i="3" s="1"/>
  <c r="AC259" i="3"/>
  <c r="AC189" i="3"/>
  <c r="AC155" i="3" s="1"/>
  <c r="AC69" i="3"/>
  <c r="AD196" i="3"/>
  <c r="AD203" i="3" s="1"/>
  <c r="AD99" i="3"/>
  <c r="AE10" i="3"/>
  <c r="AD62" i="3"/>
  <c r="AD171" i="3"/>
  <c r="AD136" i="3"/>
  <c r="AD238" i="3"/>
  <c r="AD115" i="3"/>
  <c r="AD209" i="3"/>
  <c r="AD218" i="3" s="1"/>
  <c r="AD187" i="3"/>
  <c r="AD39" i="3"/>
  <c r="AD2" i="3"/>
  <c r="AC148" i="3"/>
  <c r="AC150" i="3" s="1"/>
  <c r="AC123" i="3"/>
  <c r="O247" i="3"/>
  <c r="O248" i="3" s="1"/>
  <c r="N250" i="3"/>
  <c r="N251" i="3"/>
  <c r="N249" i="3"/>
  <c r="N252" i="3"/>
  <c r="N258" i="3"/>
  <c r="N174" i="3" s="1"/>
  <c r="N75" i="3" s="1"/>
  <c r="I23" i="3" l="1"/>
  <c r="I230" i="3"/>
  <c r="J217" i="3"/>
  <c r="J220" i="3" s="1"/>
  <c r="J44" i="3" s="1"/>
  <c r="AC200" i="3"/>
  <c r="AE202" i="3"/>
  <c r="AC50" i="3"/>
  <c r="AD205" i="3"/>
  <c r="AD198" i="3"/>
  <c r="AD76" i="3"/>
  <c r="H23" i="3"/>
  <c r="H24" i="3" s="1"/>
  <c r="Z225" i="3"/>
  <c r="Z230" i="3" s="1"/>
  <c r="H230" i="3"/>
  <c r="H71" i="3" s="1"/>
  <c r="AB141" i="3"/>
  <c r="AB228" i="3" s="1"/>
  <c r="AB139" i="3"/>
  <c r="AB226" i="3" s="1"/>
  <c r="AB142" i="3"/>
  <c r="AB229" i="3" s="1"/>
  <c r="AB140" i="3"/>
  <c r="AB227" i="3" s="1"/>
  <c r="AB138" i="3"/>
  <c r="N52" i="3"/>
  <c r="AA261" i="3"/>
  <c r="AA130" i="3" s="1"/>
  <c r="AB162" i="3"/>
  <c r="AB67" i="3"/>
  <c r="AA162" i="3"/>
  <c r="AA67" i="3"/>
  <c r="AC260" i="3"/>
  <c r="AC261" i="3" s="1"/>
  <c r="AC130" i="3" s="1"/>
  <c r="AC154" i="3"/>
  <c r="AC161" i="3"/>
  <c r="AC68" i="3" s="1"/>
  <c r="AD259" i="3"/>
  <c r="AD189" i="3"/>
  <c r="AD155" i="3" s="1"/>
  <c r="AD69" i="3"/>
  <c r="AE238" i="3"/>
  <c r="AE99" i="3"/>
  <c r="AE115" i="3"/>
  <c r="AE196" i="3"/>
  <c r="AE203" i="3" s="1"/>
  <c r="AE62" i="3"/>
  <c r="AE209" i="3"/>
  <c r="AE218" i="3" s="1"/>
  <c r="AE187" i="3"/>
  <c r="AE39" i="3"/>
  <c r="AF10" i="3"/>
  <c r="AE136" i="3"/>
  <c r="AE2" i="3"/>
  <c r="AE171" i="3"/>
  <c r="AD123" i="3"/>
  <c r="AD148" i="3"/>
  <c r="AD150" i="3" s="1"/>
  <c r="P247" i="3"/>
  <c r="P248" i="3" s="1"/>
  <c r="O251" i="3"/>
  <c r="O252" i="3"/>
  <c r="O249" i="3"/>
  <c r="O250" i="3"/>
  <c r="O258" i="3"/>
  <c r="O174" i="3" s="1"/>
  <c r="O75" i="3" s="1"/>
  <c r="K217" i="3" l="1"/>
  <c r="K220" i="3" s="1"/>
  <c r="K44" i="3" s="1"/>
  <c r="AE205" i="3"/>
  <c r="AD200" i="3"/>
  <c r="AD50" i="3"/>
  <c r="AF202" i="3"/>
  <c r="AE76" i="3"/>
  <c r="AE198" i="3"/>
  <c r="L217" i="3"/>
  <c r="H233" i="3"/>
  <c r="H45" i="3" s="1"/>
  <c r="H64" i="3"/>
  <c r="H29" i="3"/>
  <c r="H211" i="3" s="1"/>
  <c r="H212" i="3" s="1"/>
  <c r="H30" i="3" s="1"/>
  <c r="H65" i="3" s="1"/>
  <c r="AB225" i="3"/>
  <c r="AB230" i="3" s="1"/>
  <c r="AC142" i="3"/>
  <c r="AC229" i="3" s="1"/>
  <c r="AC140" i="3"/>
  <c r="AC227" i="3" s="1"/>
  <c r="AC138" i="3"/>
  <c r="AC141" i="3"/>
  <c r="AC228" i="3" s="1"/>
  <c r="AC139" i="3"/>
  <c r="AC226" i="3" s="1"/>
  <c r="AA262" i="3"/>
  <c r="AB262" i="3" s="1"/>
  <c r="AA138" i="3"/>
  <c r="AA142" i="3"/>
  <c r="AA229" i="3" s="1"/>
  <c r="AA140" i="3"/>
  <c r="AA227" i="3" s="1"/>
  <c r="AA141" i="3"/>
  <c r="AA228" i="3" s="1"/>
  <c r="AA139" i="3"/>
  <c r="AA226" i="3" s="1"/>
  <c r="O52" i="3"/>
  <c r="AC162" i="3"/>
  <c r="AC67" i="3"/>
  <c r="AD260" i="3"/>
  <c r="AD261" i="3" s="1"/>
  <c r="AD130" i="3" s="1"/>
  <c r="AD154" i="3"/>
  <c r="AD161" i="3"/>
  <c r="AD68" i="3" s="1"/>
  <c r="AE259" i="3"/>
  <c r="AE189" i="3"/>
  <c r="AE155" i="3" s="1"/>
  <c r="AE69" i="3"/>
  <c r="AE123" i="3"/>
  <c r="AE148" i="3"/>
  <c r="AE150" i="3" s="1"/>
  <c r="AF209" i="3"/>
  <c r="AF218" i="3" s="1"/>
  <c r="AF136" i="3"/>
  <c r="AF2" i="3"/>
  <c r="AF196" i="3"/>
  <c r="AF115" i="3"/>
  <c r="AF62" i="3"/>
  <c r="AF39" i="3"/>
  <c r="AF171" i="3"/>
  <c r="AF99" i="3"/>
  <c r="AG10" i="3"/>
  <c r="AF187" i="3"/>
  <c r="AF238" i="3"/>
  <c r="Q247" i="3"/>
  <c r="Q248" i="3" s="1"/>
  <c r="P252" i="3"/>
  <c r="P249" i="3"/>
  <c r="P251" i="3"/>
  <c r="P250" i="3"/>
  <c r="P258" i="3"/>
  <c r="P174" i="3" s="1"/>
  <c r="P75" i="3" s="1"/>
  <c r="H66" i="3" l="1"/>
  <c r="H72" i="3" s="1"/>
  <c r="AF203" i="3"/>
  <c r="AE200" i="3"/>
  <c r="AE50" i="3"/>
  <c r="AG202" i="3"/>
  <c r="I232" i="3"/>
  <c r="I71" i="3" s="1"/>
  <c r="I224" i="3"/>
  <c r="H31" i="3"/>
  <c r="H54" i="3" s="1"/>
  <c r="AA225" i="3"/>
  <c r="AA230" i="3" s="1"/>
  <c r="AC225" i="3"/>
  <c r="AC230" i="3" s="1"/>
  <c r="AD139" i="3"/>
  <c r="AD226" i="3" s="1"/>
  <c r="AD141" i="3"/>
  <c r="AD228" i="3" s="1"/>
  <c r="AD140" i="3"/>
  <c r="AD227" i="3" s="1"/>
  <c r="AD138" i="3"/>
  <c r="AD142" i="3"/>
  <c r="AD229" i="3" s="1"/>
  <c r="P52" i="3"/>
  <c r="AC262" i="3"/>
  <c r="AD262" i="3" s="1"/>
  <c r="AE260" i="3"/>
  <c r="AE261" i="3" s="1"/>
  <c r="AE130" i="3" s="1"/>
  <c r="AE154" i="3"/>
  <c r="AE161" i="3"/>
  <c r="AE68" i="3" s="1"/>
  <c r="AD162" i="3"/>
  <c r="AD67" i="3"/>
  <c r="AF259" i="3"/>
  <c r="AF189" i="3"/>
  <c r="AF155" i="3" s="1"/>
  <c r="AF69" i="3"/>
  <c r="AG238" i="3"/>
  <c r="AG115" i="3"/>
  <c r="AG39" i="3"/>
  <c r="AG62" i="3"/>
  <c r="AG2" i="3"/>
  <c r="AG209" i="3"/>
  <c r="AG218" i="3" s="1"/>
  <c r="AG69" i="3" s="1"/>
  <c r="AG136" i="3"/>
  <c r="AG171" i="3"/>
  <c r="AG99" i="3"/>
  <c r="AG196" i="3"/>
  <c r="AG203" i="3" s="1"/>
  <c r="AH10" i="3"/>
  <c r="AG187" i="3"/>
  <c r="AF148" i="3"/>
  <c r="AF150" i="3" s="1"/>
  <c r="AF123" i="3"/>
  <c r="R247" i="3"/>
  <c r="R248" i="3" s="1"/>
  <c r="Q249" i="3"/>
  <c r="Q250" i="3"/>
  <c r="Q251" i="3"/>
  <c r="Q258" i="3"/>
  <c r="Q174" i="3" s="1"/>
  <c r="Q75" i="3" s="1"/>
  <c r="Q252" i="3"/>
  <c r="H175" i="3" l="1"/>
  <c r="H176" i="3" s="1"/>
  <c r="AG198" i="3"/>
  <c r="AG76" i="3"/>
  <c r="AG205" i="3"/>
  <c r="AF76" i="3"/>
  <c r="AF198" i="3"/>
  <c r="AF205" i="3"/>
  <c r="I233" i="3"/>
  <c r="I45" i="3" s="1"/>
  <c r="AD225" i="3"/>
  <c r="AD230" i="3" s="1"/>
  <c r="AE138" i="3"/>
  <c r="AE139" i="3"/>
  <c r="AE226" i="3" s="1"/>
  <c r="AE141" i="3"/>
  <c r="AE228" i="3" s="1"/>
  <c r="AE142" i="3"/>
  <c r="AE229" i="3" s="1"/>
  <c r="AE140" i="3"/>
  <c r="AE227" i="3" s="1"/>
  <c r="Q52" i="3"/>
  <c r="AE162" i="3"/>
  <c r="AE67" i="3"/>
  <c r="AF260" i="3"/>
  <c r="AF261" i="3" s="1"/>
  <c r="AF130" i="3" s="1"/>
  <c r="AF154" i="3"/>
  <c r="AF161" i="3"/>
  <c r="AF68" i="3" s="1"/>
  <c r="AG259" i="3"/>
  <c r="AG189" i="3"/>
  <c r="AG155" i="3" s="1"/>
  <c r="AH209" i="3"/>
  <c r="AH218" i="3" s="1"/>
  <c r="AH187" i="3"/>
  <c r="AH99" i="3"/>
  <c r="AH136" i="3"/>
  <c r="AH238" i="3"/>
  <c r="AH115" i="3"/>
  <c r="AH39" i="3"/>
  <c r="AH2" i="3"/>
  <c r="AH171" i="3"/>
  <c r="AH62" i="3"/>
  <c r="AH196" i="3"/>
  <c r="AH203" i="3" s="1"/>
  <c r="AG123" i="3"/>
  <c r="AG148" i="3"/>
  <c r="AG150" i="3" s="1"/>
  <c r="S247" i="3"/>
  <c r="S248" i="3" s="1"/>
  <c r="T247" i="3" s="1"/>
  <c r="T248" i="3" s="1"/>
  <c r="R250" i="3"/>
  <c r="R249" i="3"/>
  <c r="R251" i="3"/>
  <c r="R252" i="3"/>
  <c r="R258" i="3"/>
  <c r="R174" i="3" s="1"/>
  <c r="R75" i="3" s="1"/>
  <c r="AG200" i="3" l="1"/>
  <c r="AG50" i="3"/>
  <c r="AF200" i="3"/>
  <c r="AF50" i="3"/>
  <c r="AH202" i="3"/>
  <c r="AH205" i="3" s="1"/>
  <c r="AH76" i="3"/>
  <c r="AH198" i="3"/>
  <c r="J232" i="3"/>
  <c r="J71" i="3" s="1"/>
  <c r="J224" i="3"/>
  <c r="AE225" i="3"/>
  <c r="AE230" i="3" s="1"/>
  <c r="AF141" i="3"/>
  <c r="AF228" i="3" s="1"/>
  <c r="AF138" i="3"/>
  <c r="AF142" i="3"/>
  <c r="AF229" i="3" s="1"/>
  <c r="AF140" i="3"/>
  <c r="AF227" i="3" s="1"/>
  <c r="AF139" i="3"/>
  <c r="AF226" i="3" s="1"/>
  <c r="R52" i="3"/>
  <c r="AG260" i="3"/>
  <c r="AG261" i="3" s="1"/>
  <c r="AG130" i="3" s="1"/>
  <c r="AG154" i="3"/>
  <c r="AG161" i="3"/>
  <c r="AG68" i="3" s="1"/>
  <c r="AF162" i="3"/>
  <c r="AF67" i="3"/>
  <c r="AE262" i="3"/>
  <c r="AF262" i="3" s="1"/>
  <c r="AH259" i="3"/>
  <c r="AH189" i="3"/>
  <c r="AH155" i="3" s="1"/>
  <c r="AH69" i="3"/>
  <c r="AH148" i="3"/>
  <c r="AH150" i="3" s="1"/>
  <c r="AH123" i="3"/>
  <c r="T250" i="3"/>
  <c r="U247" i="3"/>
  <c r="U248" i="3" s="1"/>
  <c r="T251" i="3"/>
  <c r="T249" i="3"/>
  <c r="T252" i="3"/>
  <c r="T258" i="3"/>
  <c r="T174" i="3" s="1"/>
  <c r="T75" i="3" s="1"/>
  <c r="S251" i="3"/>
  <c r="S252" i="3"/>
  <c r="S250" i="3"/>
  <c r="S249" i="3"/>
  <c r="S258" i="3"/>
  <c r="S174" i="3" s="1"/>
  <c r="S75" i="3" s="1"/>
  <c r="AH200" i="3" l="1"/>
  <c r="AH50" i="3"/>
  <c r="J233" i="3"/>
  <c r="J45" i="3" s="1"/>
  <c r="AF225" i="3"/>
  <c r="AF230" i="3" s="1"/>
  <c r="AG142" i="3"/>
  <c r="AG229" i="3" s="1"/>
  <c r="AG140" i="3"/>
  <c r="AG227" i="3" s="1"/>
  <c r="AG138" i="3"/>
  <c r="AG141" i="3"/>
  <c r="AG228" i="3" s="1"/>
  <c r="AG139" i="3"/>
  <c r="AG226" i="3" s="1"/>
  <c r="S52" i="3"/>
  <c r="T52" i="3" s="1"/>
  <c r="AG162" i="3"/>
  <c r="AG67" i="3"/>
  <c r="AH260" i="3"/>
  <c r="AH261" i="3" s="1"/>
  <c r="AH130" i="3" s="1"/>
  <c r="AH154" i="3"/>
  <c r="AH161" i="3"/>
  <c r="AH68" i="3" s="1"/>
  <c r="AG262" i="3"/>
  <c r="E69" i="3"/>
  <c r="U251" i="3"/>
  <c r="U252" i="3"/>
  <c r="U249" i="3"/>
  <c r="U250" i="3"/>
  <c r="U258" i="3"/>
  <c r="U174" i="3" s="1"/>
  <c r="V247" i="3"/>
  <c r="V248" i="3" s="1"/>
  <c r="E200" i="3" l="1"/>
  <c r="E203" i="3"/>
  <c r="K232" i="3"/>
  <c r="K71" i="3" s="1"/>
  <c r="AG225" i="3"/>
  <c r="AG230" i="3" s="1"/>
  <c r="AH139" i="3"/>
  <c r="AH226" i="3" s="1"/>
  <c r="AH141" i="3"/>
  <c r="AH228" i="3" s="1"/>
  <c r="AH138" i="3"/>
  <c r="AH142" i="3"/>
  <c r="AH229" i="3" s="1"/>
  <c r="AH140" i="3"/>
  <c r="AH227" i="3" s="1"/>
  <c r="U75" i="3"/>
  <c r="U52" i="3"/>
  <c r="AH262" i="3"/>
  <c r="AH162" i="3"/>
  <c r="AH67" i="3"/>
  <c r="E218" i="3"/>
  <c r="V252" i="3"/>
  <c r="V258" i="3"/>
  <c r="V174" i="3" s="1"/>
  <c r="V249" i="3"/>
  <c r="V250" i="3"/>
  <c r="V251" i="3"/>
  <c r="W247" i="3"/>
  <c r="W248" i="3" s="1"/>
  <c r="E76" i="3" l="1"/>
  <c r="E198" i="3"/>
  <c r="AH225" i="3"/>
  <c r="AH230" i="3" s="1"/>
  <c r="E261" i="3"/>
  <c r="E226" i="3"/>
  <c r="E228" i="3"/>
  <c r="E227" i="3"/>
  <c r="V75" i="3"/>
  <c r="V52" i="3"/>
  <c r="E260" i="3"/>
  <c r="E68" i="3"/>
  <c r="W258" i="3"/>
  <c r="W174" i="3" s="1"/>
  <c r="W249" i="3"/>
  <c r="W250" i="3"/>
  <c r="X247" i="3"/>
  <c r="X248" i="3" s="1"/>
  <c r="W251" i="3"/>
  <c r="W252" i="3"/>
  <c r="W75" i="3" l="1"/>
  <c r="W52" i="3"/>
  <c r="E67" i="3"/>
  <c r="X250" i="3"/>
  <c r="Y247" i="3"/>
  <c r="Y248" i="3" s="1"/>
  <c r="X251" i="3"/>
  <c r="X252" i="3"/>
  <c r="X258" i="3"/>
  <c r="X174" i="3" s="1"/>
  <c r="X249" i="3"/>
  <c r="X75" i="3" l="1"/>
  <c r="X52" i="3"/>
  <c r="Y251" i="3"/>
  <c r="Y252" i="3"/>
  <c r="Y258" i="3"/>
  <c r="Y174" i="3" s="1"/>
  <c r="Z247" i="3"/>
  <c r="Z248" i="3" s="1"/>
  <c r="Y249" i="3"/>
  <c r="Y250" i="3"/>
  <c r="Y75" i="3" l="1"/>
  <c r="Y52" i="3"/>
  <c r="Z252" i="3"/>
  <c r="Z258" i="3"/>
  <c r="Z174" i="3" s="1"/>
  <c r="Z249" i="3"/>
  <c r="AA247" i="3"/>
  <c r="AA248" i="3" s="1"/>
  <c r="AB247" i="3" s="1"/>
  <c r="AB248" i="3" s="1"/>
  <c r="Z251" i="3"/>
  <c r="Z250" i="3"/>
  <c r="Z75" i="3" l="1"/>
  <c r="Z52" i="3"/>
  <c r="AB251" i="3"/>
  <c r="AB250" i="3"/>
  <c r="AB252" i="3"/>
  <c r="AB258" i="3"/>
  <c r="AB174" i="3" s="1"/>
  <c r="AB75" i="3" s="1"/>
  <c r="AC247" i="3"/>
  <c r="AC248" i="3" s="1"/>
  <c r="AB249" i="3"/>
  <c r="AA258" i="3"/>
  <c r="AA174" i="3" s="1"/>
  <c r="AA249" i="3"/>
  <c r="AA250" i="3"/>
  <c r="AA251" i="3"/>
  <c r="AA252" i="3"/>
  <c r="AA75" i="3" l="1"/>
  <c r="AA52" i="3"/>
  <c r="AB52" i="3" s="1"/>
  <c r="AC250" i="3"/>
  <c r="AC252" i="3"/>
  <c r="AC249" i="3"/>
  <c r="AC258" i="3"/>
  <c r="AC174" i="3" s="1"/>
  <c r="AC75" i="3" s="1"/>
  <c r="AC251" i="3"/>
  <c r="AD247" i="3"/>
  <c r="AD248" i="3" s="1"/>
  <c r="AC52" i="3" l="1"/>
  <c r="AD249" i="3"/>
  <c r="AD252" i="3"/>
  <c r="AD250" i="3"/>
  <c r="AE247" i="3"/>
  <c r="AE248" i="3" s="1"/>
  <c r="AD258" i="3"/>
  <c r="AD174" i="3" s="1"/>
  <c r="AD75" i="3" s="1"/>
  <c r="AD251" i="3"/>
  <c r="AD52" i="3" l="1"/>
  <c r="AE252" i="3"/>
  <c r="AF247" i="3"/>
  <c r="AF248" i="3" s="1"/>
  <c r="AE251" i="3"/>
  <c r="AE250" i="3"/>
  <c r="AE258" i="3"/>
  <c r="AE174" i="3" s="1"/>
  <c r="AE75" i="3" s="1"/>
  <c r="AE249" i="3"/>
  <c r="AE52" i="3" l="1"/>
  <c r="AF251" i="3"/>
  <c r="AF252" i="3"/>
  <c r="AF258" i="3"/>
  <c r="AF174" i="3" s="1"/>
  <c r="AF75" i="3" s="1"/>
  <c r="AF249" i="3"/>
  <c r="AF250" i="3"/>
  <c r="AG247" i="3"/>
  <c r="AG248" i="3" s="1"/>
  <c r="AF52" i="3" l="1"/>
  <c r="AG251" i="3"/>
  <c r="AH247" i="3"/>
  <c r="AH248" i="3" s="1"/>
  <c r="AG250" i="3"/>
  <c r="AG252" i="3"/>
  <c r="AG258" i="3"/>
  <c r="AG174" i="3" s="1"/>
  <c r="AG75" i="3" s="1"/>
  <c r="AG249" i="3"/>
  <c r="AG52" i="3" l="1"/>
  <c r="AH252" i="3"/>
  <c r="AH250" i="3"/>
  <c r="AH258" i="3"/>
  <c r="AH174" i="3" s="1"/>
  <c r="AH75" i="3" s="1"/>
  <c r="AH251" i="3"/>
  <c r="AH249" i="3"/>
  <c r="AH52" i="3" l="1"/>
  <c r="P264" i="3" l="1"/>
  <c r="T264" i="3" l="1"/>
  <c r="E75" i="3"/>
  <c r="L264" i="3"/>
  <c r="S264" i="3"/>
  <c r="S21" i="3" s="1"/>
  <c r="Z264" i="3"/>
  <c r="X264" i="3"/>
  <c r="X20" i="3" s="1"/>
  <c r="Y264" i="3"/>
  <c r="Y21" i="3" s="1"/>
  <c r="J264" i="3"/>
  <c r="AA264" i="3"/>
  <c r="AA21" i="3" s="1"/>
  <c r="U264" i="3"/>
  <c r="U22" i="3" s="1"/>
  <c r="Q264" i="3"/>
  <c r="Q19" i="3" s="1"/>
  <c r="M264" i="3"/>
  <c r="M22" i="3" s="1"/>
  <c r="W264" i="3"/>
  <c r="W22" i="3" s="1"/>
  <c r="I264" i="3"/>
  <c r="R264" i="3"/>
  <c r="R22" i="3" s="1"/>
  <c r="V264" i="3"/>
  <c r="V20" i="3" s="1"/>
  <c r="H264" i="3"/>
  <c r="O264" i="3"/>
  <c r="O21" i="3" s="1"/>
  <c r="AH264" i="3"/>
  <c r="S20" i="3"/>
  <c r="P19" i="3"/>
  <c r="P22" i="3"/>
  <c r="P21" i="3"/>
  <c r="P20" i="3"/>
  <c r="AF264" i="3"/>
  <c r="AB264" i="3"/>
  <c r="AC264" i="3"/>
  <c r="AD264" i="3"/>
  <c r="K264" i="3"/>
  <c r="N264" i="3"/>
  <c r="AE264" i="3"/>
  <c r="AG264" i="3"/>
  <c r="Z21" i="3"/>
  <c r="T20" i="3"/>
  <c r="T21" i="3"/>
  <c r="T19" i="3"/>
  <c r="T22" i="3"/>
  <c r="AA20" i="3" l="1"/>
  <c r="Z20" i="3"/>
  <c r="L20" i="3"/>
  <c r="P18" i="3"/>
  <c r="P23" i="3" s="1"/>
  <c r="Y19" i="3"/>
  <c r="L22" i="3"/>
  <c r="M19" i="3"/>
  <c r="L21" i="3"/>
  <c r="S22" i="3"/>
  <c r="V21" i="3"/>
  <c r="V19" i="3"/>
  <c r="V22" i="3"/>
  <c r="S19" i="3"/>
  <c r="Z22" i="3"/>
  <c r="AA18" i="3"/>
  <c r="Z19" i="3"/>
  <c r="AA22" i="3"/>
  <c r="AA19" i="3"/>
  <c r="W21" i="3"/>
  <c r="W20" i="3"/>
  <c r="J22" i="3"/>
  <c r="J19" i="3"/>
  <c r="J21" i="3"/>
  <c r="J20" i="3"/>
  <c r="Q21" i="3"/>
  <c r="R20" i="3"/>
  <c r="Y18" i="3"/>
  <c r="L19" i="3"/>
  <c r="X18" i="3"/>
  <c r="AH20" i="3"/>
  <c r="AH19" i="3"/>
  <c r="Y22" i="3"/>
  <c r="Y20" i="3"/>
  <c r="R21" i="3"/>
  <c r="Q20" i="3"/>
  <c r="X22" i="3"/>
  <c r="X21" i="3"/>
  <c r="X19" i="3"/>
  <c r="U19" i="3"/>
  <c r="U18" i="3"/>
  <c r="U21" i="3"/>
  <c r="U20" i="3"/>
  <c r="R19" i="3"/>
  <c r="V18" i="3"/>
  <c r="M21" i="3"/>
  <c r="AH22" i="3"/>
  <c r="M20" i="3"/>
  <c r="W18" i="3"/>
  <c r="W19" i="3"/>
  <c r="AH21" i="3"/>
  <c r="Q22" i="3"/>
  <c r="O20" i="3"/>
  <c r="O19" i="3"/>
  <c r="O22" i="3"/>
  <c r="P144" i="3"/>
  <c r="N19" i="3"/>
  <c r="N21" i="3"/>
  <c r="N22" i="3"/>
  <c r="N20" i="3"/>
  <c r="AB22" i="3"/>
  <c r="AB19" i="3"/>
  <c r="AB21" i="3"/>
  <c r="AB20" i="3"/>
  <c r="AG22" i="3"/>
  <c r="AG21" i="3"/>
  <c r="AG19" i="3"/>
  <c r="AG20" i="3"/>
  <c r="K22" i="3"/>
  <c r="K19" i="3"/>
  <c r="K20" i="3"/>
  <c r="K21" i="3"/>
  <c r="AD22" i="3"/>
  <c r="AD19" i="3"/>
  <c r="AD20" i="3"/>
  <c r="AD21" i="3"/>
  <c r="AF22" i="3"/>
  <c r="AF19" i="3"/>
  <c r="AF20" i="3"/>
  <c r="AF21" i="3"/>
  <c r="AE22" i="3"/>
  <c r="AE20" i="3"/>
  <c r="AE21" i="3"/>
  <c r="AE19" i="3"/>
  <c r="AC22" i="3"/>
  <c r="AC21" i="3"/>
  <c r="AC20" i="3"/>
  <c r="AC19" i="3"/>
  <c r="AH18" i="3"/>
  <c r="L18" i="3"/>
  <c r="T18" i="3"/>
  <c r="T23" i="3" s="1"/>
  <c r="T144" i="3"/>
  <c r="Z18" i="3"/>
  <c r="M18" i="3"/>
  <c r="W23" i="3" l="1"/>
  <c r="AA23" i="3"/>
  <c r="M23" i="3"/>
  <c r="U23" i="3"/>
  <c r="V23" i="3"/>
  <c r="Y23" i="3"/>
  <c r="Z23" i="3"/>
  <c r="AH23" i="3"/>
  <c r="X23" i="3"/>
  <c r="S18" i="3"/>
  <c r="S23" i="3" s="1"/>
  <c r="R18" i="3"/>
  <c r="R23" i="3" s="1"/>
  <c r="O18" i="3"/>
  <c r="O23" i="3" s="1"/>
  <c r="Q18" i="3"/>
  <c r="Q23" i="3" s="1"/>
  <c r="L225" i="3"/>
  <c r="S144" i="3"/>
  <c r="Z144" i="3"/>
  <c r="AA144" i="3"/>
  <c r="V144" i="3"/>
  <c r="L144" i="3"/>
  <c r="J18" i="3"/>
  <c r="J23" i="3" s="1"/>
  <c r="J144" i="3"/>
  <c r="Y144" i="3"/>
  <c r="X144" i="3"/>
  <c r="R144" i="3"/>
  <c r="AH144" i="3"/>
  <c r="U144" i="3"/>
  <c r="M144" i="3"/>
  <c r="Q144" i="3"/>
  <c r="W144" i="3"/>
  <c r="O144" i="3"/>
  <c r="E19" i="3"/>
  <c r="E20" i="3"/>
  <c r="E21" i="3"/>
  <c r="AC18" i="3"/>
  <c r="AC23" i="3" s="1"/>
  <c r="AC144" i="3"/>
  <c r="E22" i="3"/>
  <c r="AD18" i="3"/>
  <c r="AD23" i="3" s="1"/>
  <c r="AD144" i="3"/>
  <c r="K144" i="3"/>
  <c r="K18" i="3"/>
  <c r="K23" i="3" s="1"/>
  <c r="AB18" i="3"/>
  <c r="AB23" i="3" s="1"/>
  <c r="AB144" i="3"/>
  <c r="N18" i="3"/>
  <c r="N23" i="3" s="1"/>
  <c r="N144" i="3"/>
  <c r="AE18" i="3"/>
  <c r="AE23" i="3" s="1"/>
  <c r="AE144" i="3"/>
  <c r="AF18" i="3"/>
  <c r="AF23" i="3" s="1"/>
  <c r="AF144" i="3"/>
  <c r="AG144" i="3"/>
  <c r="AG18" i="3"/>
  <c r="AG23" i="3" s="1"/>
  <c r="L230" i="3" l="1"/>
  <c r="E225" i="3"/>
  <c r="E18" i="3"/>
  <c r="E230" i="3" l="1"/>
  <c r="L23" i="3"/>
  <c r="E23" i="3" s="1"/>
  <c r="K224" i="3"/>
  <c r="J73" i="3"/>
  <c r="AG73" i="3"/>
  <c r="Z73" i="3"/>
  <c r="AE73" i="3"/>
  <c r="X73" i="3"/>
  <c r="U73" i="3"/>
  <c r="L73" i="3"/>
  <c r="AA73" i="3"/>
  <c r="R73" i="3"/>
  <c r="W73" i="3"/>
  <c r="I73" i="3"/>
  <c r="AC73" i="3"/>
  <c r="AF73" i="3"/>
  <c r="Q73" i="3"/>
  <c r="AD73" i="3"/>
  <c r="Y73" i="3"/>
  <c r="M73" i="3"/>
  <c r="AB73" i="3"/>
  <c r="N73" i="3"/>
  <c r="S73" i="3"/>
  <c r="O73" i="3"/>
  <c r="V73" i="3"/>
  <c r="AH73" i="3"/>
  <c r="P73" i="3"/>
  <c r="T73" i="3"/>
  <c r="K73" i="3"/>
  <c r="E173" i="3"/>
  <c r="N13" i="2"/>
  <c r="E189" i="3"/>
  <c r="H191" i="3"/>
  <c r="I188" i="3" s="1"/>
  <c r="I191" i="3" s="1"/>
  <c r="J188" i="3" s="1"/>
  <c r="J191" i="3" s="1"/>
  <c r="K188" i="3" s="1"/>
  <c r="K191" i="3" s="1"/>
  <c r="L188" i="3" s="1"/>
  <c r="L191" i="3" s="1"/>
  <c r="M188" i="3" s="1"/>
  <c r="M191" i="3" s="1"/>
  <c r="N188" i="3" s="1"/>
  <c r="N191" i="3" s="1"/>
  <c r="O188" i="3" s="1"/>
  <c r="O191" i="3" s="1"/>
  <c r="P188" i="3" s="1"/>
  <c r="P191" i="3" s="1"/>
  <c r="Q188" i="3" s="1"/>
  <c r="Q191" i="3" s="1"/>
  <c r="R188" i="3" s="1"/>
  <c r="R191" i="3" s="1"/>
  <c r="S188" i="3" s="1"/>
  <c r="S191" i="3" s="1"/>
  <c r="T188" i="3" s="1"/>
  <c r="T191" i="3" s="1"/>
  <c r="U188" i="3" s="1"/>
  <c r="U191" i="3" s="1"/>
  <c r="V188" i="3" s="1"/>
  <c r="V191" i="3" s="1"/>
  <c r="W188" i="3" s="1"/>
  <c r="W191" i="3" s="1"/>
  <c r="X188" i="3" s="1"/>
  <c r="X191" i="3" s="1"/>
  <c r="Y188" i="3" s="1"/>
  <c r="Y191" i="3" s="1"/>
  <c r="Z188" i="3" s="1"/>
  <c r="Z191" i="3" s="1"/>
  <c r="AA188" i="3" s="1"/>
  <c r="AA191" i="3" s="1"/>
  <c r="AB188" i="3" s="1"/>
  <c r="AB191" i="3" s="1"/>
  <c r="AC188" i="3" s="1"/>
  <c r="AC191" i="3" s="1"/>
  <c r="AD188" i="3" s="1"/>
  <c r="AD191" i="3" s="1"/>
  <c r="AE188" i="3" s="1"/>
  <c r="AE191" i="3" s="1"/>
  <c r="AF188" i="3" s="1"/>
  <c r="AF191" i="3" s="1"/>
  <c r="AG188" i="3" s="1"/>
  <c r="AG191" i="3" s="1"/>
  <c r="AH188" i="3" s="1"/>
  <c r="AH191" i="3" s="1"/>
  <c r="H73" i="3"/>
  <c r="K233" i="3" l="1"/>
  <c r="K45" i="3" s="1"/>
  <c r="H157" i="3"/>
  <c r="H162" i="3"/>
  <c r="N20" i="2"/>
  <c r="O11" i="2"/>
  <c r="O12" i="2" s="1"/>
  <c r="E73" i="3"/>
  <c r="AC173" i="3"/>
  <c r="AG173" i="3"/>
  <c r="Q173" i="3"/>
  <c r="U173" i="3"/>
  <c r="AE173" i="3"/>
  <c r="J173" i="3"/>
  <c r="P173" i="3"/>
  <c r="V173" i="3"/>
  <c r="AA173" i="3"/>
  <c r="AF173" i="3"/>
  <c r="R173" i="3"/>
  <c r="AB173" i="3"/>
  <c r="AH173" i="3"/>
  <c r="H173" i="3"/>
  <c r="M173" i="3"/>
  <c r="T173" i="3"/>
  <c r="L173" i="3"/>
  <c r="W173" i="3"/>
  <c r="K173" i="3"/>
  <c r="N173" i="3"/>
  <c r="S173" i="3"/>
  <c r="X173" i="3"/>
  <c r="AD173" i="3"/>
  <c r="I173" i="3"/>
  <c r="Y173" i="3"/>
  <c r="O173" i="3"/>
  <c r="Z173" i="3"/>
  <c r="L232" i="3" l="1"/>
  <c r="L71" i="3" s="1"/>
  <c r="L224" i="3"/>
  <c r="H164" i="3"/>
  <c r="H42" i="3"/>
  <c r="I153" i="3"/>
  <c r="I157" i="3" s="1"/>
  <c r="AH74" i="3"/>
  <c r="AH101" i="3" s="1"/>
  <c r="AA74" i="3"/>
  <c r="AA101" i="3" s="1"/>
  <c r="AE74" i="3"/>
  <c r="AE101" i="3" s="1"/>
  <c r="AC74" i="3"/>
  <c r="AC101" i="3" s="1"/>
  <c r="Z74" i="3"/>
  <c r="Z101" i="3" s="1"/>
  <c r="O74" i="3"/>
  <c r="O101" i="3" s="1"/>
  <c r="AB74" i="3"/>
  <c r="AB101" i="3" s="1"/>
  <c r="U74" i="3"/>
  <c r="U101" i="3" s="1"/>
  <c r="N74" i="3"/>
  <c r="N101" i="3" s="1"/>
  <c r="AD74" i="3"/>
  <c r="AD101" i="3" s="1"/>
  <c r="T74" i="3"/>
  <c r="T101" i="3" s="1"/>
  <c r="Y74" i="3"/>
  <c r="Y101" i="3" s="1"/>
  <c r="W74" i="3"/>
  <c r="W101" i="3" s="1"/>
  <c r="R74" i="3"/>
  <c r="R101" i="3" s="1"/>
  <c r="Q74" i="3"/>
  <c r="Q101" i="3" s="1"/>
  <c r="K74" i="3"/>
  <c r="K101" i="3" s="1"/>
  <c r="V74" i="3"/>
  <c r="V101" i="3" s="1"/>
  <c r="X74" i="3"/>
  <c r="X101" i="3" s="1"/>
  <c r="M74" i="3"/>
  <c r="M101" i="3" s="1"/>
  <c r="P74" i="3"/>
  <c r="P101" i="3" s="1"/>
  <c r="I74" i="3"/>
  <c r="I101" i="3" s="1"/>
  <c r="S74" i="3"/>
  <c r="S101" i="3" s="1"/>
  <c r="L74" i="3"/>
  <c r="L101" i="3" s="1"/>
  <c r="H53" i="3"/>
  <c r="H51" i="3" s="1"/>
  <c r="H74" i="3"/>
  <c r="H101" i="3" s="1"/>
  <c r="AF74" i="3"/>
  <c r="AF101" i="3" s="1"/>
  <c r="J74" i="3"/>
  <c r="J101" i="3" s="1"/>
  <c r="AG74" i="3"/>
  <c r="AG101" i="3" s="1"/>
  <c r="L233" i="3" l="1"/>
  <c r="L45" i="3" s="1"/>
  <c r="H43" i="3"/>
  <c r="I160" i="3"/>
  <c r="I42" i="3"/>
  <c r="J153" i="3"/>
  <c r="E74" i="3"/>
  <c r="H78" i="3"/>
  <c r="H103" i="3"/>
  <c r="H55" i="3"/>
  <c r="H108" i="3"/>
  <c r="H109" i="3" s="1"/>
  <c r="I53" i="3"/>
  <c r="M232" i="3" l="1"/>
  <c r="M71" i="3" s="1"/>
  <c r="M224" i="3"/>
  <c r="J53" i="3"/>
  <c r="H80" i="3"/>
  <c r="M233" i="3" l="1"/>
  <c r="M45" i="3" s="1"/>
  <c r="H82" i="3"/>
  <c r="H85" i="3" s="1"/>
  <c r="H102" i="3"/>
  <c r="H104" i="3" s="1"/>
  <c r="K53" i="3"/>
  <c r="L53" i="3" s="1"/>
  <c r="N232" i="3" l="1"/>
  <c r="N71" i="3" s="1"/>
  <c r="N224" i="3"/>
  <c r="H117" i="3"/>
  <c r="H118" i="3"/>
  <c r="N233" i="3" l="1"/>
  <c r="N45" i="3" s="1"/>
  <c r="H119" i="3"/>
  <c r="J116" i="3" s="1"/>
  <c r="M53" i="3"/>
  <c r="H46" i="3"/>
  <c r="O232" i="3" l="1"/>
  <c r="O71" i="3" s="1"/>
  <c r="O224" i="3"/>
  <c r="N53" i="3"/>
  <c r="H272" i="3"/>
  <c r="H47" i="3"/>
  <c r="H271" i="3" l="1"/>
  <c r="O233" i="3"/>
  <c r="O45" i="3" s="1"/>
  <c r="O53" i="3"/>
  <c r="P232" i="3" l="1"/>
  <c r="P71" i="3" s="1"/>
  <c r="P224" i="3"/>
  <c r="P53" i="3"/>
  <c r="P233" i="3" l="1"/>
  <c r="P45" i="3" s="1"/>
  <c r="Q53" i="3"/>
  <c r="Q232" i="3" l="1"/>
  <c r="Q71" i="3" s="1"/>
  <c r="Q224" i="3"/>
  <c r="R53" i="3"/>
  <c r="Q233" i="3" l="1"/>
  <c r="Q45" i="3" s="1"/>
  <c r="S53" i="3"/>
  <c r="R224" i="3" l="1"/>
  <c r="R232" i="3"/>
  <c r="R71" i="3" s="1"/>
  <c r="T53" i="3"/>
  <c r="R233" i="3" l="1"/>
  <c r="R45" i="3" s="1"/>
  <c r="U53" i="3"/>
  <c r="S232" i="3" l="1"/>
  <c r="S71" i="3" s="1"/>
  <c r="S224" i="3"/>
  <c r="V53" i="3"/>
  <c r="S233" i="3" l="1"/>
  <c r="S45" i="3" s="1"/>
  <c r="W53" i="3"/>
  <c r="T224" i="3" l="1"/>
  <c r="T232" i="3"/>
  <c r="T71" i="3" s="1"/>
  <c r="X53" i="3"/>
  <c r="T233" i="3" l="1"/>
  <c r="T45" i="3" s="1"/>
  <c r="Y53" i="3"/>
  <c r="U232" i="3" l="1"/>
  <c r="U71" i="3" s="1"/>
  <c r="U224" i="3"/>
  <c r="Z53" i="3"/>
  <c r="U233" i="3" l="1"/>
  <c r="U45" i="3" s="1"/>
  <c r="AA53" i="3"/>
  <c r="V224" i="3" l="1"/>
  <c r="V232" i="3"/>
  <c r="V71" i="3" s="1"/>
  <c r="AB53" i="3"/>
  <c r="V233" i="3" l="1"/>
  <c r="V45" i="3" s="1"/>
  <c r="AC53" i="3"/>
  <c r="W224" i="3" l="1"/>
  <c r="W232" i="3"/>
  <c r="W71" i="3" s="1"/>
  <c r="AD53" i="3"/>
  <c r="W233" i="3" l="1"/>
  <c r="W45" i="3" s="1"/>
  <c r="AE53" i="3"/>
  <c r="X224" i="3" l="1"/>
  <c r="X232" i="3"/>
  <c r="X71" i="3" s="1"/>
  <c r="AF53" i="3"/>
  <c r="X233" i="3" l="1"/>
  <c r="X45" i="3" s="1"/>
  <c r="AG53" i="3"/>
  <c r="Y224" i="3" l="1"/>
  <c r="Y232" i="3"/>
  <c r="Y71" i="3" s="1"/>
  <c r="AH53" i="3"/>
  <c r="Y233" i="3" l="1"/>
  <c r="Y45" i="3" s="1"/>
  <c r="Z224" i="3" l="1"/>
  <c r="Z232" i="3"/>
  <c r="Z71" i="3" s="1"/>
  <c r="Z233" i="3" l="1"/>
  <c r="Z45" i="3" s="1"/>
  <c r="AA224" i="3" l="1"/>
  <c r="AA232" i="3"/>
  <c r="AA71" i="3" s="1"/>
  <c r="AA233" i="3" l="1"/>
  <c r="AA45" i="3" s="1"/>
  <c r="E162" i="3"/>
  <c r="E163" i="3" s="1"/>
  <c r="I163" i="3" s="1"/>
  <c r="I25" i="3" s="1"/>
  <c r="I129" i="3" l="1"/>
  <c r="I125" i="3" s="1"/>
  <c r="I13" i="3" s="1"/>
  <c r="I15" i="3" s="1"/>
  <c r="AB224" i="3"/>
  <c r="AB232" i="3"/>
  <c r="AB71" i="3" s="1"/>
  <c r="E155" i="3"/>
  <c r="E156" i="3" s="1"/>
  <c r="J156" i="3" s="1"/>
  <c r="I164" i="3"/>
  <c r="I127" i="3" l="1"/>
  <c r="I24" i="3" s="1"/>
  <c r="AB233" i="3"/>
  <c r="AB45" i="3" s="1"/>
  <c r="J157" i="3"/>
  <c r="I43" i="3"/>
  <c r="J160" i="3"/>
  <c r="I64" i="3" l="1"/>
  <c r="I29" i="3"/>
  <c r="I211" i="3" s="1"/>
  <c r="I212" i="3" s="1"/>
  <c r="I30" i="3" s="1"/>
  <c r="I65" i="3" s="1"/>
  <c r="I66" i="3" s="1"/>
  <c r="AC232" i="3"/>
  <c r="AC71" i="3" s="1"/>
  <c r="AC224" i="3"/>
  <c r="J163" i="3"/>
  <c r="J25" i="3" s="1"/>
  <c r="J129" i="3" s="1"/>
  <c r="J42" i="3"/>
  <c r="K153" i="3"/>
  <c r="I31" i="3" l="1"/>
  <c r="I175" i="3" s="1"/>
  <c r="I176" i="3" s="1"/>
  <c r="J24" i="3"/>
  <c r="J64" i="3" s="1"/>
  <c r="J133" i="3"/>
  <c r="AC233" i="3"/>
  <c r="AD232" i="3" s="1"/>
  <c r="AD71" i="3" s="1"/>
  <c r="J164" i="3"/>
  <c r="K160" i="3" s="1"/>
  <c r="K156" i="3"/>
  <c r="K157" i="3" s="1"/>
  <c r="I72" i="3"/>
  <c r="J29" i="3" l="1"/>
  <c r="J211" i="3" s="1"/>
  <c r="J212" i="3" s="1"/>
  <c r="J30" i="3" s="1"/>
  <c r="AD224" i="3"/>
  <c r="AD233" i="3" s="1"/>
  <c r="AD45" i="3" s="1"/>
  <c r="AC45" i="3"/>
  <c r="J43" i="3"/>
  <c r="K42" i="3"/>
  <c r="L153" i="3"/>
  <c r="K163" i="3"/>
  <c r="K25" i="3" s="1"/>
  <c r="I78" i="3"/>
  <c r="AE232" i="3" l="1"/>
  <c r="AE71" i="3" s="1"/>
  <c r="AE224" i="3"/>
  <c r="K129" i="3"/>
  <c r="K133" i="3" s="1"/>
  <c r="K164" i="3"/>
  <c r="J65" i="3"/>
  <c r="L156" i="3"/>
  <c r="L157" i="3" s="1"/>
  <c r="I80" i="3"/>
  <c r="J31" i="3"/>
  <c r="AE233" i="3" l="1"/>
  <c r="AE45" i="3" s="1"/>
  <c r="M153" i="3"/>
  <c r="L42" i="3"/>
  <c r="S10" i="2"/>
  <c r="S16" i="2" s="1"/>
  <c r="K43" i="3"/>
  <c r="L160" i="3"/>
  <c r="J175" i="3"/>
  <c r="J176" i="3" s="1"/>
  <c r="I81" i="3"/>
  <c r="I102" i="3"/>
  <c r="J66" i="3"/>
  <c r="AF224" i="3" l="1"/>
  <c r="AF232" i="3"/>
  <c r="AF71" i="3" s="1"/>
  <c r="J72" i="3"/>
  <c r="I54" i="3"/>
  <c r="L163" i="3"/>
  <c r="L25" i="3" s="1"/>
  <c r="I82" i="3"/>
  <c r="M156" i="3"/>
  <c r="M157" i="3" s="1"/>
  <c r="AF233" i="3" l="1"/>
  <c r="AF45" i="3" s="1"/>
  <c r="L164" i="3"/>
  <c r="M160" i="3" s="1"/>
  <c r="K24" i="3"/>
  <c r="L129" i="3"/>
  <c r="I117" i="3"/>
  <c r="I85" i="3"/>
  <c r="I46" i="3" s="1"/>
  <c r="I47" i="3" s="1"/>
  <c r="I118" i="3"/>
  <c r="J78" i="3"/>
  <c r="M42" i="3"/>
  <c r="N153" i="3"/>
  <c r="I51" i="3"/>
  <c r="L133" i="3" l="1"/>
  <c r="AG232" i="3"/>
  <c r="AG71" i="3" s="1"/>
  <c r="AG224" i="3"/>
  <c r="L43" i="3"/>
  <c r="I119" i="3"/>
  <c r="K116" i="3" s="1"/>
  <c r="I272" i="3"/>
  <c r="N156" i="3"/>
  <c r="I108" i="3"/>
  <c r="I109" i="3" s="1"/>
  <c r="I55" i="3"/>
  <c r="I271" i="3" s="1"/>
  <c r="I103" i="3"/>
  <c r="I104" i="3" s="1"/>
  <c r="K64" i="3"/>
  <c r="K29" i="3"/>
  <c r="J80" i="3"/>
  <c r="M163" i="3"/>
  <c r="M25" i="3" s="1"/>
  <c r="AG233" i="3" l="1"/>
  <c r="AG45" i="3" s="1"/>
  <c r="L24" i="3"/>
  <c r="M164" i="3"/>
  <c r="J102" i="3"/>
  <c r="J81" i="3"/>
  <c r="J82" i="3" s="1"/>
  <c r="M129" i="3"/>
  <c r="K211" i="3"/>
  <c r="K212" i="3" s="1"/>
  <c r="K30" i="3" s="1"/>
  <c r="N157" i="3"/>
  <c r="M133" i="3" l="1"/>
  <c r="AH224" i="3"/>
  <c r="AH232" i="3" s="1"/>
  <c r="AH233" i="3" s="1"/>
  <c r="J117" i="3"/>
  <c r="J85" i="3"/>
  <c r="J46" i="3" s="1"/>
  <c r="J118" i="3"/>
  <c r="J54" i="3"/>
  <c r="J51" i="3" s="1"/>
  <c r="M43" i="3"/>
  <c r="N160" i="3"/>
  <c r="L64" i="3"/>
  <c r="L29" i="3"/>
  <c r="N42" i="3"/>
  <c r="O153" i="3"/>
  <c r="K65" i="3"/>
  <c r="K31" i="3"/>
  <c r="AH71" i="3" l="1"/>
  <c r="AH45" i="3"/>
  <c r="K66" i="3"/>
  <c r="L211" i="3"/>
  <c r="L212" i="3" s="1"/>
  <c r="L30" i="3" s="1"/>
  <c r="L31" i="3" s="1"/>
  <c r="O156" i="3"/>
  <c r="N163" i="3"/>
  <c r="N25" i="3" s="1"/>
  <c r="J272" i="3"/>
  <c r="J47" i="3"/>
  <c r="J55" i="3"/>
  <c r="J103" i="3"/>
  <c r="J104" i="3" s="1"/>
  <c r="J108" i="3"/>
  <c r="J109" i="3" s="1"/>
  <c r="K175" i="3"/>
  <c r="K176" i="3" s="1"/>
  <c r="M24" i="3"/>
  <c r="M64" i="3" s="1"/>
  <c r="J119" i="3"/>
  <c r="L116" i="3" s="1"/>
  <c r="J271" i="3" l="1"/>
  <c r="L65" i="3"/>
  <c r="L175" i="3"/>
  <c r="L176" i="3" s="1"/>
  <c r="N129" i="3"/>
  <c r="O157" i="3"/>
  <c r="K72" i="3"/>
  <c r="M29" i="3"/>
  <c r="N164" i="3"/>
  <c r="N133" i="3" l="1"/>
  <c r="P153" i="3"/>
  <c r="O42" i="3"/>
  <c r="N43" i="3"/>
  <c r="O160" i="3"/>
  <c r="M211" i="3"/>
  <c r="M212" i="3" s="1"/>
  <c r="M30" i="3" s="1"/>
  <c r="L66" i="3"/>
  <c r="K78" i="3"/>
  <c r="E71" i="3" l="1"/>
  <c r="E232" i="3"/>
  <c r="N24" i="3"/>
  <c r="O163" i="3"/>
  <c r="O25" i="3" s="1"/>
  <c r="M65" i="3"/>
  <c r="K80" i="3"/>
  <c r="M31" i="3"/>
  <c r="P156" i="3"/>
  <c r="O164" i="3" l="1"/>
  <c r="O43" i="3" s="1"/>
  <c r="K102" i="3"/>
  <c r="K81" i="3"/>
  <c r="K82" i="3" s="1"/>
  <c r="P157" i="3"/>
  <c r="N64" i="3"/>
  <c r="N29" i="3"/>
  <c r="M66" i="3"/>
  <c r="M175" i="3"/>
  <c r="M176" i="3" s="1"/>
  <c r="O129" i="3"/>
  <c r="O133" i="3" l="1"/>
  <c r="P160" i="3"/>
  <c r="P163" i="3" s="1"/>
  <c r="P25" i="3" s="1"/>
  <c r="N211" i="3"/>
  <c r="N212" i="3" s="1"/>
  <c r="N30" i="3" s="1"/>
  <c r="N65" i="3" s="1"/>
  <c r="N66" i="3" s="1"/>
  <c r="K118" i="3"/>
  <c r="K85" i="3"/>
  <c r="K46" i="3" s="1"/>
  <c r="K117" i="3"/>
  <c r="Q153" i="3"/>
  <c r="P42" i="3"/>
  <c r="K54" i="3"/>
  <c r="K119" i="3" l="1"/>
  <c r="M116" i="3" s="1"/>
  <c r="N31" i="3"/>
  <c r="N175" i="3" s="1"/>
  <c r="N176" i="3" s="1"/>
  <c r="O24" i="3"/>
  <c r="Q156" i="3"/>
  <c r="Q157" i="3" s="1"/>
  <c r="K51" i="3"/>
  <c r="P129" i="3"/>
  <c r="K272" i="3"/>
  <c r="K47" i="3"/>
  <c r="P164" i="3"/>
  <c r="P24" i="3" l="1"/>
  <c r="P64" i="3" s="1"/>
  <c r="P133" i="3"/>
  <c r="Q42" i="3"/>
  <c r="R153" i="3"/>
  <c r="P43" i="3"/>
  <c r="Q160" i="3"/>
  <c r="K103" i="3"/>
  <c r="K104" i="3" s="1"/>
  <c r="K108" i="3"/>
  <c r="K109" i="3" s="1"/>
  <c r="K55" i="3"/>
  <c r="K271" i="3" s="1"/>
  <c r="O64" i="3"/>
  <c r="O29" i="3"/>
  <c r="P29" i="3" l="1"/>
  <c r="P211" i="3" s="1"/>
  <c r="P212" i="3" s="1"/>
  <c r="P30" i="3" s="1"/>
  <c r="P65" i="3" s="1"/>
  <c r="P66" i="3" s="1"/>
  <c r="K277" i="3"/>
  <c r="O211" i="3"/>
  <c r="O212" i="3" s="1"/>
  <c r="O30" i="3" s="1"/>
  <c r="O65" i="3" s="1"/>
  <c r="O66" i="3" s="1"/>
  <c r="Q163" i="3"/>
  <c r="Q25" i="3" s="1"/>
  <c r="R156" i="3"/>
  <c r="P31" i="3" l="1"/>
  <c r="P175" i="3" s="1"/>
  <c r="O31" i="3"/>
  <c r="R157" i="3"/>
  <c r="Q129" i="3"/>
  <c r="Q164" i="3"/>
  <c r="Q24" i="3" l="1"/>
  <c r="Q64" i="3" s="1"/>
  <c r="Q133" i="3"/>
  <c r="R160" i="3"/>
  <c r="Q43" i="3"/>
  <c r="R42" i="3"/>
  <c r="S153" i="3"/>
  <c r="O175" i="3"/>
  <c r="O176" i="3" s="1"/>
  <c r="P176" i="3" s="1"/>
  <c r="Q29" i="3" l="1"/>
  <c r="Q211" i="3" s="1"/>
  <c r="Q212" i="3" s="1"/>
  <c r="Q30" i="3" s="1"/>
  <c r="Q65" i="3" s="1"/>
  <c r="Q66" i="3" s="1"/>
  <c r="S156" i="3"/>
  <c r="S157" i="3" s="1"/>
  <c r="R163" i="3"/>
  <c r="R25" i="3" s="1"/>
  <c r="S42" i="3" l="1"/>
  <c r="T153" i="3"/>
  <c r="R129" i="3"/>
  <c r="R164" i="3"/>
  <c r="Q31" i="3"/>
  <c r="R24" i="3" l="1"/>
  <c r="R64" i="3" s="1"/>
  <c r="R133" i="3"/>
  <c r="T156" i="3"/>
  <c r="T157" i="3" s="1"/>
  <c r="Q175" i="3"/>
  <c r="Q176" i="3" s="1"/>
  <c r="R43" i="3"/>
  <c r="S160" i="3"/>
  <c r="R29" i="3" l="1"/>
  <c r="R211" i="3" s="1"/>
  <c r="R212" i="3" s="1"/>
  <c r="R30" i="3" s="1"/>
  <c r="R65" i="3" s="1"/>
  <c r="R66" i="3" s="1"/>
  <c r="T42" i="3"/>
  <c r="U153" i="3"/>
  <c r="S163" i="3"/>
  <c r="S25" i="3" s="1"/>
  <c r="S164" i="3" l="1"/>
  <c r="S129" i="3"/>
  <c r="U156" i="3"/>
  <c r="U157" i="3" s="1"/>
  <c r="R31" i="3"/>
  <c r="S24" i="3" l="1"/>
  <c r="S64" i="3" s="1"/>
  <c r="S133" i="3"/>
  <c r="U42" i="3"/>
  <c r="V153" i="3"/>
  <c r="R175" i="3"/>
  <c r="R176" i="3" s="1"/>
  <c r="T160" i="3"/>
  <c r="S43" i="3"/>
  <c r="S29" i="3" l="1"/>
  <c r="S211" i="3" s="1"/>
  <c r="S212" i="3" s="1"/>
  <c r="S30" i="3" s="1"/>
  <c r="S65" i="3" s="1"/>
  <c r="S66" i="3" s="1"/>
  <c r="T163" i="3"/>
  <c r="T25" i="3" s="1"/>
  <c r="V156" i="3"/>
  <c r="V157" i="3" s="1"/>
  <c r="S31" i="3" l="1"/>
  <c r="S175" i="3" s="1"/>
  <c r="S176" i="3" s="1"/>
  <c r="T164" i="3"/>
  <c r="U160" i="3" s="1"/>
  <c r="V42" i="3"/>
  <c r="W153" i="3"/>
  <c r="T129" i="3"/>
  <c r="T24" i="3" l="1"/>
  <c r="T64" i="3" s="1"/>
  <c r="T133" i="3"/>
  <c r="T43" i="3"/>
  <c r="W156" i="3"/>
  <c r="U163" i="3"/>
  <c r="U25" i="3" s="1"/>
  <c r="T29" i="3" l="1"/>
  <c r="T211" i="3" s="1"/>
  <c r="T212" i="3" s="1"/>
  <c r="T30" i="3" s="1"/>
  <c r="T65" i="3" s="1"/>
  <c r="T66" i="3" s="1"/>
  <c r="U129" i="3"/>
  <c r="U164" i="3"/>
  <c r="W157" i="3"/>
  <c r="U24" i="3" l="1"/>
  <c r="U64" i="3" s="1"/>
  <c r="U133" i="3"/>
  <c r="T31" i="3"/>
  <c r="T175" i="3" s="1"/>
  <c r="T176" i="3" s="1"/>
  <c r="W42" i="3"/>
  <c r="X153" i="3"/>
  <c r="U43" i="3"/>
  <c r="V160" i="3"/>
  <c r="U29" i="3" l="1"/>
  <c r="U211" i="3" s="1"/>
  <c r="U212" i="3" s="1"/>
  <c r="U30" i="3" s="1"/>
  <c r="U65" i="3" s="1"/>
  <c r="U66" i="3" s="1"/>
  <c r="X156" i="3"/>
  <c r="V163" i="3"/>
  <c r="V25" i="3" s="1"/>
  <c r="U31" i="3" l="1"/>
  <c r="U175" i="3" s="1"/>
  <c r="U176" i="3" s="1"/>
  <c r="V164" i="3"/>
  <c r="V43" i="3" s="1"/>
  <c r="V129" i="3"/>
  <c r="X157" i="3"/>
  <c r="V24" i="3" l="1"/>
  <c r="V64" i="3" s="1"/>
  <c r="V133" i="3"/>
  <c r="W160" i="3"/>
  <c r="W163" i="3" s="1"/>
  <c r="W25" i="3" s="1"/>
  <c r="X42" i="3"/>
  <c r="Y153" i="3"/>
  <c r="V29" i="3" l="1"/>
  <c r="V211" i="3" s="1"/>
  <c r="V212" i="3" s="1"/>
  <c r="V30" i="3" s="1"/>
  <c r="V65" i="3" s="1"/>
  <c r="V66" i="3" s="1"/>
  <c r="W164" i="3"/>
  <c r="X160" i="3" s="1"/>
  <c r="Y156" i="3"/>
  <c r="Y157" i="3" s="1"/>
  <c r="W129" i="3"/>
  <c r="W24" i="3" l="1"/>
  <c r="W64" i="3" s="1"/>
  <c r="W133" i="3"/>
  <c r="W43" i="3"/>
  <c r="X163" i="3"/>
  <c r="X25" i="3" s="1"/>
  <c r="Y42" i="3"/>
  <c r="Z153" i="3"/>
  <c r="V31" i="3"/>
  <c r="W29" i="3" l="1"/>
  <c r="W211" i="3" s="1"/>
  <c r="W212" i="3" s="1"/>
  <c r="W30" i="3" s="1"/>
  <c r="W65" i="3" s="1"/>
  <c r="W66" i="3" s="1"/>
  <c r="X164" i="3"/>
  <c r="X43" i="3" s="1"/>
  <c r="V175" i="3"/>
  <c r="V176" i="3" s="1"/>
  <c r="X129" i="3"/>
  <c r="Z156" i="3"/>
  <c r="Z157" i="3" s="1"/>
  <c r="X133" i="3" l="1"/>
  <c r="X24" i="3"/>
  <c r="X64" i="3" s="1"/>
  <c r="Y160" i="3"/>
  <c r="Y163" i="3" s="1"/>
  <c r="Y25" i="3" s="1"/>
  <c r="Z42" i="3"/>
  <c r="AA153" i="3"/>
  <c r="W31" i="3"/>
  <c r="X29" i="3" l="1"/>
  <c r="X211" i="3" s="1"/>
  <c r="X212" i="3" s="1"/>
  <c r="X30" i="3" s="1"/>
  <c r="X65" i="3" s="1"/>
  <c r="X66" i="3" s="1"/>
  <c r="Y164" i="3"/>
  <c r="Y43" i="3" s="1"/>
  <c r="AA156" i="3"/>
  <c r="AA157" i="3" s="1"/>
  <c r="W175" i="3"/>
  <c r="W176" i="3" s="1"/>
  <c r="Y129" i="3"/>
  <c r="Y24" i="3" l="1"/>
  <c r="Y64" i="3" s="1"/>
  <c r="Y133" i="3"/>
  <c r="Z160" i="3"/>
  <c r="Z163" i="3" s="1"/>
  <c r="Z25" i="3" s="1"/>
  <c r="X31" i="3"/>
  <c r="AA42" i="3"/>
  <c r="AB153" i="3"/>
  <c r="Y29" i="3" l="1"/>
  <c r="Y211" i="3" s="1"/>
  <c r="Y212" i="3" s="1"/>
  <c r="Y30" i="3" s="1"/>
  <c r="Y65" i="3" s="1"/>
  <c r="Y66" i="3" s="1"/>
  <c r="X175" i="3"/>
  <c r="X176" i="3" s="1"/>
  <c r="AB156" i="3"/>
  <c r="AB157" i="3" s="1"/>
  <c r="Z129" i="3"/>
  <c r="Z164" i="3"/>
  <c r="Z24" i="3" l="1"/>
  <c r="Z64" i="3" s="1"/>
  <c r="Z133" i="3"/>
  <c r="Y31" i="3"/>
  <c r="AC153" i="3"/>
  <c r="AB42" i="3"/>
  <c r="Z43" i="3"/>
  <c r="AA160" i="3"/>
  <c r="Z29" i="3" l="1"/>
  <c r="Z211" i="3" s="1"/>
  <c r="Z212" i="3" s="1"/>
  <c r="Z30" i="3" s="1"/>
  <c r="Z65" i="3" s="1"/>
  <c r="Z66" i="3" s="1"/>
  <c r="AC156" i="3"/>
  <c r="AC157" i="3" s="1"/>
  <c r="Y175" i="3"/>
  <c r="Y176" i="3" s="1"/>
  <c r="AA163" i="3"/>
  <c r="AA25" i="3" s="1"/>
  <c r="Z31" i="3" l="1"/>
  <c r="Z175" i="3" s="1"/>
  <c r="Z176" i="3" s="1"/>
  <c r="AA164" i="3"/>
  <c r="AB160" i="3" s="1"/>
  <c r="AC42" i="3"/>
  <c r="AD153" i="3"/>
  <c r="AA129" i="3"/>
  <c r="AA133" i="3" l="1"/>
  <c r="AA24" i="3"/>
  <c r="AA64" i="3" s="1"/>
  <c r="AA43" i="3"/>
  <c r="AB163" i="3"/>
  <c r="AB25" i="3" s="1"/>
  <c r="AD156" i="3"/>
  <c r="AD157" i="3" s="1"/>
  <c r="AA29" i="3" l="1"/>
  <c r="AA211" i="3" s="1"/>
  <c r="AA212" i="3" s="1"/>
  <c r="AA30" i="3" s="1"/>
  <c r="AA65" i="3" s="1"/>
  <c r="AA66" i="3" s="1"/>
  <c r="AB129" i="3"/>
  <c r="AD42" i="3"/>
  <c r="AE153" i="3"/>
  <c r="AB164" i="3"/>
  <c r="AB24" i="3" l="1"/>
  <c r="AB64" i="3" s="1"/>
  <c r="AB133" i="3"/>
  <c r="AA31" i="3"/>
  <c r="AA175" i="3" s="1"/>
  <c r="AA176" i="3" s="1"/>
  <c r="AE156" i="3"/>
  <c r="AE157" i="3" s="1"/>
  <c r="AC160" i="3"/>
  <c r="AB43" i="3"/>
  <c r="AB29" i="3" l="1"/>
  <c r="AB211" i="3" s="1"/>
  <c r="AB212" i="3" s="1"/>
  <c r="AB30" i="3" s="1"/>
  <c r="AB65" i="3" s="1"/>
  <c r="AB66" i="3" s="1"/>
  <c r="AF153" i="3"/>
  <c r="AE42" i="3"/>
  <c r="AC163" i="3"/>
  <c r="AC25" i="3" s="1"/>
  <c r="AB31" i="3" l="1"/>
  <c r="AC129" i="3"/>
  <c r="AC164" i="3"/>
  <c r="AF156" i="3"/>
  <c r="AF157" i="3" s="1"/>
  <c r="AC24" i="3" l="1"/>
  <c r="AC64" i="3" s="1"/>
  <c r="AC133" i="3"/>
  <c r="AB175" i="3"/>
  <c r="AB176" i="3" s="1"/>
  <c r="AG153" i="3"/>
  <c r="AF42" i="3"/>
  <c r="AC43" i="3"/>
  <c r="AD160" i="3"/>
  <c r="AC29" i="3" l="1"/>
  <c r="AC211" i="3" s="1"/>
  <c r="AC212" i="3" s="1"/>
  <c r="AC30" i="3" s="1"/>
  <c r="AC65" i="3" s="1"/>
  <c r="AC66" i="3" s="1"/>
  <c r="AD163" i="3"/>
  <c r="AD25" i="3" s="1"/>
  <c r="AG156" i="3"/>
  <c r="AG157" i="3" s="1"/>
  <c r="AC31" i="3" l="1"/>
  <c r="AC175" i="3" s="1"/>
  <c r="AC176" i="3" s="1"/>
  <c r="AD164" i="3"/>
  <c r="AE160" i="3" s="1"/>
  <c r="AG42" i="3"/>
  <c r="AH153" i="3"/>
  <c r="AD129" i="3"/>
  <c r="AD133" i="3" l="1"/>
  <c r="AD24" i="3"/>
  <c r="AD64" i="3" s="1"/>
  <c r="AD43" i="3"/>
  <c r="AH156" i="3"/>
  <c r="AH157" i="3" s="1"/>
  <c r="AE163" i="3"/>
  <c r="AE25" i="3" s="1"/>
  <c r="AD29" i="3" l="1"/>
  <c r="AD211" i="3" s="1"/>
  <c r="AD212" i="3" s="1"/>
  <c r="AD30" i="3" s="1"/>
  <c r="AD65" i="3" s="1"/>
  <c r="AD66" i="3" s="1"/>
  <c r="AE129" i="3"/>
  <c r="AH42" i="3"/>
  <c r="AE164" i="3"/>
  <c r="AE24" i="3" l="1"/>
  <c r="AE64" i="3" s="1"/>
  <c r="AE133" i="3"/>
  <c r="AE43" i="3"/>
  <c r="AF160" i="3"/>
  <c r="AD31" i="3"/>
  <c r="AE29" i="3" l="1"/>
  <c r="AE211" i="3" s="1"/>
  <c r="AE212" i="3" s="1"/>
  <c r="AE30" i="3" s="1"/>
  <c r="AE65" i="3" s="1"/>
  <c r="AE66" i="3" s="1"/>
  <c r="AD175" i="3"/>
  <c r="AD176" i="3" s="1"/>
  <c r="AF163" i="3"/>
  <c r="AF25" i="3" s="1"/>
  <c r="AE31" i="3" l="1"/>
  <c r="AE175" i="3" s="1"/>
  <c r="AE176" i="3" s="1"/>
  <c r="AF129" i="3"/>
  <c r="AF164" i="3"/>
  <c r="AF24" i="3" l="1"/>
  <c r="AF64" i="3" s="1"/>
  <c r="AF133" i="3"/>
  <c r="AG160" i="3"/>
  <c r="AF43" i="3"/>
  <c r="AF29" i="3" l="1"/>
  <c r="AF211" i="3" s="1"/>
  <c r="AF212" i="3" s="1"/>
  <c r="AF30" i="3" s="1"/>
  <c r="AF65" i="3" s="1"/>
  <c r="AF66" i="3" s="1"/>
  <c r="AG163" i="3"/>
  <c r="AG25" i="3" s="1"/>
  <c r="AF31" i="3" l="1"/>
  <c r="AF175" i="3" s="1"/>
  <c r="AF176" i="3" s="1"/>
  <c r="AG164" i="3"/>
  <c r="AG129" i="3"/>
  <c r="AG24" i="3" l="1"/>
  <c r="AG64" i="3" s="1"/>
  <c r="AG133" i="3"/>
  <c r="AH160" i="3"/>
  <c r="AG43" i="3"/>
  <c r="AG29" i="3" l="1"/>
  <c r="AG211" i="3" s="1"/>
  <c r="AG212" i="3" s="1"/>
  <c r="AG30" i="3" s="1"/>
  <c r="AG65" i="3" s="1"/>
  <c r="AG66" i="3" s="1"/>
  <c r="AH163" i="3"/>
  <c r="AH25" i="3" s="1"/>
  <c r="AG31" i="3" l="1"/>
  <c r="AG175" i="3" s="1"/>
  <c r="AG176" i="3" s="1"/>
  <c r="AH129" i="3"/>
  <c r="AH164" i="3"/>
  <c r="AH24" i="3" l="1"/>
  <c r="AH64" i="3" s="1"/>
  <c r="AH133" i="3"/>
  <c r="AH43" i="3"/>
  <c r="AH29" i="3" l="1"/>
  <c r="AH211" i="3" s="1"/>
  <c r="AH212" i="3" s="1"/>
  <c r="AH30" i="3" s="1"/>
  <c r="AH65" i="3" s="1"/>
  <c r="AH66" i="3" s="1"/>
  <c r="AH31" i="3" l="1"/>
  <c r="AH175" i="3" s="1"/>
  <c r="AH176" i="3" s="1"/>
  <c r="E13" i="3" l="1"/>
  <c r="E15" i="3" l="1"/>
  <c r="E25" i="3" l="1"/>
  <c r="E24" i="3"/>
  <c r="E29" i="3" l="1"/>
  <c r="E64" i="3"/>
  <c r="E30" i="3" l="1"/>
  <c r="E31" i="3" l="1"/>
  <c r="E65" i="3"/>
  <c r="E66" i="3" l="1"/>
  <c r="L220" i="3"/>
  <c r="L44" i="3" s="1"/>
  <c r="M219" i="3"/>
  <c r="M70" i="3" s="1"/>
  <c r="L72" i="3"/>
  <c r="L78" i="3" s="1"/>
  <c r="N219" i="3" l="1"/>
  <c r="N70" i="3" s="1"/>
  <c r="M72" i="3"/>
  <c r="M78" i="3" s="1"/>
  <c r="M80" i="3" s="1"/>
  <c r="M217" i="3"/>
  <c r="M220" i="3" s="1"/>
  <c r="M44" i="3" s="1"/>
  <c r="L80" i="3"/>
  <c r="O219" i="3" l="1"/>
  <c r="O70" i="3" s="1"/>
  <c r="N72" i="3"/>
  <c r="N78" i="3" s="1"/>
  <c r="N80" i="3" s="1"/>
  <c r="N102" i="3" s="1"/>
  <c r="L102" i="3"/>
  <c r="L81" i="3"/>
  <c r="N217" i="3"/>
  <c r="N220" i="3" s="1"/>
  <c r="N44" i="3" s="1"/>
  <c r="M102" i="3"/>
  <c r="M81" i="3"/>
  <c r="M82" i="3" s="1"/>
  <c r="N81" i="3" l="1"/>
  <c r="N82" i="3" s="1"/>
  <c r="N117" i="3" s="1"/>
  <c r="O72" i="3"/>
  <c r="O78" i="3" s="1"/>
  <c r="O80" i="3" s="1"/>
  <c r="P219" i="3"/>
  <c r="P70" i="3" s="1"/>
  <c r="M117" i="3"/>
  <c r="M118" i="3"/>
  <c r="O217" i="3"/>
  <c r="O220" i="3" s="1"/>
  <c r="O44" i="3" s="1"/>
  <c r="L54" i="3"/>
  <c r="L82" i="3"/>
  <c r="N118" i="3" l="1"/>
  <c r="O102" i="3"/>
  <c r="O81" i="3"/>
  <c r="O82" i="3" s="1"/>
  <c r="P72" i="3"/>
  <c r="P78" i="3" s="1"/>
  <c r="P80" i="3" s="1"/>
  <c r="Q219" i="3"/>
  <c r="Q70" i="3" s="1"/>
  <c r="L117" i="3"/>
  <c r="L118" i="3"/>
  <c r="L85" i="3"/>
  <c r="M54" i="3"/>
  <c r="L51" i="3"/>
  <c r="P217" i="3"/>
  <c r="P220" i="3" s="1"/>
  <c r="P44" i="3" s="1"/>
  <c r="M119" i="3"/>
  <c r="O116" i="3" s="1"/>
  <c r="Q72" i="3" l="1"/>
  <c r="Q78" i="3" s="1"/>
  <c r="Q80" i="3" s="1"/>
  <c r="R219" i="3"/>
  <c r="R70" i="3" s="1"/>
  <c r="O117" i="3"/>
  <c r="O118" i="3"/>
  <c r="P102" i="3"/>
  <c r="P81" i="3"/>
  <c r="P82" i="3" s="1"/>
  <c r="L119" i="3"/>
  <c r="N116" i="3" s="1"/>
  <c r="N119" i="3" s="1"/>
  <c r="P116" i="3" s="1"/>
  <c r="L108" i="3"/>
  <c r="L109" i="3" s="1"/>
  <c r="L103" i="3"/>
  <c r="L104" i="3" s="1"/>
  <c r="L55" i="3"/>
  <c r="Q217" i="3"/>
  <c r="Q220" i="3" s="1"/>
  <c r="Q44" i="3" s="1"/>
  <c r="N54" i="3"/>
  <c r="M51" i="3"/>
  <c r="L46" i="3"/>
  <c r="M85" i="3"/>
  <c r="S219" i="3" l="1"/>
  <c r="S70" i="3" s="1"/>
  <c r="S72" i="3" s="1"/>
  <c r="S78" i="3" s="1"/>
  <c r="S80" i="3" s="1"/>
  <c r="R72" i="3"/>
  <c r="R78" i="3" s="1"/>
  <c r="R80" i="3" s="1"/>
  <c r="O119" i="3"/>
  <c r="Q116" i="3" s="1"/>
  <c r="P117" i="3"/>
  <c r="P118" i="3"/>
  <c r="Q81" i="3"/>
  <c r="Q82" i="3" s="1"/>
  <c r="Q102" i="3"/>
  <c r="M46" i="3"/>
  <c r="N85" i="3"/>
  <c r="R217" i="3"/>
  <c r="R220" i="3" s="1"/>
  <c r="R44" i="3" s="1"/>
  <c r="M108" i="3"/>
  <c r="M109" i="3" s="1"/>
  <c r="M55" i="3"/>
  <c r="M103" i="3"/>
  <c r="M104" i="3" s="1"/>
  <c r="L272" i="3"/>
  <c r="L47" i="3"/>
  <c r="O54" i="3"/>
  <c r="N51" i="3"/>
  <c r="T219" i="3" l="1"/>
  <c r="T70" i="3" s="1"/>
  <c r="T72" i="3" s="1"/>
  <c r="T78" i="3" s="1"/>
  <c r="T80" i="3" s="1"/>
  <c r="L271" i="3"/>
  <c r="R102" i="3"/>
  <c r="R81" i="3"/>
  <c r="R82" i="3" s="1"/>
  <c r="R117" i="3" s="1"/>
  <c r="P119" i="3"/>
  <c r="R116" i="3" s="1"/>
  <c r="Q117" i="3"/>
  <c r="Q118" i="3"/>
  <c r="N46" i="3"/>
  <c r="O85" i="3"/>
  <c r="S102" i="3"/>
  <c r="S81" i="3"/>
  <c r="N55" i="3"/>
  <c r="N103" i="3"/>
  <c r="N104" i="3" s="1"/>
  <c r="N108" i="3"/>
  <c r="N109" i="3" s="1"/>
  <c r="P54" i="3"/>
  <c r="O51" i="3"/>
  <c r="M272" i="3"/>
  <c r="M47" i="3"/>
  <c r="S217" i="3"/>
  <c r="S220" i="3" s="1"/>
  <c r="S44" i="3" s="1"/>
  <c r="U219" i="3" l="1"/>
  <c r="U70" i="3" s="1"/>
  <c r="U72" i="3" s="1"/>
  <c r="U78" i="3" s="1"/>
  <c r="U80" i="3" s="1"/>
  <c r="U81" i="3" s="1"/>
  <c r="U82" i="3" s="1"/>
  <c r="M271" i="3"/>
  <c r="T81" i="3"/>
  <c r="T82" i="3" s="1"/>
  <c r="T102" i="3"/>
  <c r="R118" i="3"/>
  <c r="R119" i="3" s="1"/>
  <c r="T116" i="3" s="1"/>
  <c r="Q119" i="3"/>
  <c r="S116" i="3" s="1"/>
  <c r="O46" i="3"/>
  <c r="P85" i="3"/>
  <c r="P51" i="3"/>
  <c r="Q54" i="3"/>
  <c r="N272" i="3"/>
  <c r="N47" i="3"/>
  <c r="S82" i="3"/>
  <c r="O103" i="3"/>
  <c r="O104" i="3" s="1"/>
  <c r="O55" i="3"/>
  <c r="O108" i="3"/>
  <c r="O109" i="3" s="1"/>
  <c r="T217" i="3"/>
  <c r="T220" i="3" s="1"/>
  <c r="T44" i="3" s="1"/>
  <c r="U102" i="3" l="1"/>
  <c r="V219" i="3"/>
  <c r="W219" i="3" s="1"/>
  <c r="N271" i="3"/>
  <c r="V70" i="3"/>
  <c r="V72" i="3" s="1"/>
  <c r="V78" i="3" s="1"/>
  <c r="V80" i="3" s="1"/>
  <c r="V102" i="3" s="1"/>
  <c r="T117" i="3"/>
  <c r="T118" i="3"/>
  <c r="U118" i="3"/>
  <c r="U117" i="3"/>
  <c r="P103" i="3"/>
  <c r="P104" i="3" s="1"/>
  <c r="P108" i="3"/>
  <c r="P109" i="3" s="1"/>
  <c r="P55" i="3"/>
  <c r="S118" i="3"/>
  <c r="S117" i="3"/>
  <c r="U217" i="3"/>
  <c r="U220" i="3" s="1"/>
  <c r="U44" i="3" s="1"/>
  <c r="P46" i="3"/>
  <c r="Q85" i="3"/>
  <c r="R54" i="3"/>
  <c r="Q51" i="3"/>
  <c r="O272" i="3"/>
  <c r="O47" i="3"/>
  <c r="V81" i="3" l="1"/>
  <c r="V82" i="3" s="1"/>
  <c r="V118" i="3" s="1"/>
  <c r="O271" i="3"/>
  <c r="T119" i="3"/>
  <c r="V116" i="3" s="1"/>
  <c r="W70" i="3"/>
  <c r="W72" i="3" s="1"/>
  <c r="W78" i="3" s="1"/>
  <c r="W80" i="3" s="1"/>
  <c r="X219" i="3"/>
  <c r="V217" i="3"/>
  <c r="V220" i="3" s="1"/>
  <c r="V44" i="3" s="1"/>
  <c r="S54" i="3"/>
  <c r="R51" i="3"/>
  <c r="P272" i="3"/>
  <c r="P47" i="3"/>
  <c r="S119" i="3"/>
  <c r="U116" i="3" s="1"/>
  <c r="U119" i="3" s="1"/>
  <c r="W116" i="3" s="1"/>
  <c r="Q55" i="3"/>
  <c r="Q108" i="3"/>
  <c r="Q109" i="3" s="1"/>
  <c r="Q103" i="3"/>
  <c r="Q104" i="3" s="1"/>
  <c r="Q46" i="3"/>
  <c r="R85" i="3"/>
  <c r="V117" i="3" l="1"/>
  <c r="V119" i="3" s="1"/>
  <c r="X116" i="3" s="1"/>
  <c r="P271" i="3"/>
  <c r="X70" i="3"/>
  <c r="X72" i="3" s="1"/>
  <c r="X78" i="3" s="1"/>
  <c r="X80" i="3" s="1"/>
  <c r="Y219" i="3"/>
  <c r="W81" i="3"/>
  <c r="W82" i="3" s="1"/>
  <c r="W102" i="3"/>
  <c r="R46" i="3"/>
  <c r="S85" i="3"/>
  <c r="R103" i="3"/>
  <c r="R104" i="3" s="1"/>
  <c r="R108" i="3"/>
  <c r="R109" i="3" s="1"/>
  <c r="R55" i="3"/>
  <c r="Q272" i="3"/>
  <c r="Q47" i="3"/>
  <c r="S51" i="3"/>
  <c r="T54" i="3"/>
  <c r="W217" i="3"/>
  <c r="W220" i="3" s="1"/>
  <c r="W44" i="3" s="1"/>
  <c r="Q271" i="3" l="1"/>
  <c r="Y70" i="3"/>
  <c r="Y72" i="3" s="1"/>
  <c r="Y78" i="3" s="1"/>
  <c r="Y80" i="3" s="1"/>
  <c r="Z219" i="3"/>
  <c r="X102" i="3"/>
  <c r="X81" i="3"/>
  <c r="X82" i="3" s="1"/>
  <c r="W117" i="3"/>
  <c r="W118" i="3"/>
  <c r="S46" i="3"/>
  <c r="T85" i="3"/>
  <c r="S55" i="3"/>
  <c r="S108" i="3"/>
  <c r="S109" i="3" s="1"/>
  <c r="S103" i="3"/>
  <c r="S104" i="3" s="1"/>
  <c r="R272" i="3"/>
  <c r="R47" i="3"/>
  <c r="T51" i="3"/>
  <c r="U54" i="3"/>
  <c r="X217" i="3"/>
  <c r="X220" i="3" s="1"/>
  <c r="X44" i="3" s="1"/>
  <c r="R271" i="3" l="1"/>
  <c r="X118" i="3"/>
  <c r="X117" i="3"/>
  <c r="Z70" i="3"/>
  <c r="Z72" i="3" s="1"/>
  <c r="Z78" i="3" s="1"/>
  <c r="Z80" i="3" s="1"/>
  <c r="AA219" i="3"/>
  <c r="W119" i="3"/>
  <c r="Y116" i="3" s="1"/>
  <c r="Y81" i="3"/>
  <c r="Y82" i="3" s="1"/>
  <c r="Y102" i="3"/>
  <c r="T108" i="3"/>
  <c r="T109" i="3" s="1"/>
  <c r="T103" i="3"/>
  <c r="T104" i="3" s="1"/>
  <c r="T55" i="3"/>
  <c r="S272" i="3"/>
  <c r="S47" i="3"/>
  <c r="Y217" i="3"/>
  <c r="Y220" i="3" s="1"/>
  <c r="Y44" i="3" s="1"/>
  <c r="T46" i="3"/>
  <c r="U85" i="3"/>
  <c r="U51" i="3"/>
  <c r="V54" i="3"/>
  <c r="X119" i="3" l="1"/>
  <c r="Z116" i="3" s="1"/>
  <c r="S271" i="3"/>
  <c r="Z102" i="3"/>
  <c r="Z81" i="3"/>
  <c r="Z82" i="3" s="1"/>
  <c r="Y118" i="3"/>
  <c r="Y117" i="3"/>
  <c r="AA70" i="3"/>
  <c r="AA72" i="3" s="1"/>
  <c r="AA78" i="3" s="1"/>
  <c r="AA80" i="3" s="1"/>
  <c r="AB219" i="3"/>
  <c r="AC219" i="3" s="1"/>
  <c r="AC70" i="3" s="1"/>
  <c r="AC72" i="3" s="1"/>
  <c r="AC78" i="3" s="1"/>
  <c r="AC80" i="3" s="1"/>
  <c r="AC102" i="3" s="1"/>
  <c r="U46" i="3"/>
  <c r="V85" i="3"/>
  <c r="U103" i="3"/>
  <c r="U104" i="3" s="1"/>
  <c r="U55" i="3"/>
  <c r="U108" i="3"/>
  <c r="U109" i="3" s="1"/>
  <c r="Z217" i="3"/>
  <c r="Z220" i="3" s="1"/>
  <c r="Z44" i="3" s="1"/>
  <c r="T272" i="3"/>
  <c r="T47" i="3"/>
  <c r="W54" i="3"/>
  <c r="V51" i="3"/>
  <c r="T271" i="3" l="1"/>
  <c r="Y119" i="3"/>
  <c r="AA116" i="3" s="1"/>
  <c r="AC81" i="3"/>
  <c r="AC82" i="3" s="1"/>
  <c r="AC117" i="3" s="1"/>
  <c r="AA81" i="3"/>
  <c r="AA82" i="3" s="1"/>
  <c r="AA102" i="3"/>
  <c r="Z118" i="3"/>
  <c r="Z117" i="3"/>
  <c r="AB70" i="3"/>
  <c r="AB72" i="3" s="1"/>
  <c r="AB78" i="3" s="1"/>
  <c r="AB80" i="3" s="1"/>
  <c r="AD219" i="3"/>
  <c r="AD70" i="3" s="1"/>
  <c r="AD72" i="3" s="1"/>
  <c r="AD78" i="3" s="1"/>
  <c r="AD80" i="3" s="1"/>
  <c r="AD81" i="3" s="1"/>
  <c r="AD82" i="3" s="1"/>
  <c r="X54" i="3"/>
  <c r="W51" i="3"/>
  <c r="V46" i="3"/>
  <c r="W85" i="3"/>
  <c r="U272" i="3"/>
  <c r="U47" i="3"/>
  <c r="V103" i="3"/>
  <c r="V104" i="3" s="1"/>
  <c r="V108" i="3"/>
  <c r="V109" i="3" s="1"/>
  <c r="V55" i="3"/>
  <c r="AA217" i="3"/>
  <c r="AA220" i="3" s="1"/>
  <c r="AA44" i="3" s="1"/>
  <c r="U271" i="3" l="1"/>
  <c r="AC118" i="3"/>
  <c r="AD102" i="3"/>
  <c r="AB102" i="3"/>
  <c r="AB81" i="3"/>
  <c r="AB82" i="3" s="1"/>
  <c r="AE219" i="3"/>
  <c r="AF219" i="3" s="1"/>
  <c r="AA117" i="3"/>
  <c r="AA118" i="3"/>
  <c r="Z119" i="3"/>
  <c r="AB116" i="3" s="1"/>
  <c r="AD117" i="3"/>
  <c r="AD118" i="3"/>
  <c r="Y54" i="3"/>
  <c r="X51" i="3"/>
  <c r="W46" i="3"/>
  <c r="X85" i="3"/>
  <c r="AB217" i="3"/>
  <c r="AB220" i="3" s="1"/>
  <c r="AB44" i="3" s="1"/>
  <c r="V272" i="3"/>
  <c r="V47" i="3"/>
  <c r="W108" i="3"/>
  <c r="W109" i="3" s="1"/>
  <c r="W103" i="3"/>
  <c r="W104" i="3" s="1"/>
  <c r="W55" i="3"/>
  <c r="V271" i="3" l="1"/>
  <c r="AF70" i="3"/>
  <c r="AF72" i="3" s="1"/>
  <c r="AF78" i="3" s="1"/>
  <c r="AF80" i="3" s="1"/>
  <c r="AB117" i="3"/>
  <c r="AB118" i="3"/>
  <c r="AE70" i="3"/>
  <c r="AE72" i="3" s="1"/>
  <c r="AE78" i="3" s="1"/>
  <c r="AE80" i="3" s="1"/>
  <c r="AG219" i="3"/>
  <c r="AH219" i="3" s="1"/>
  <c r="AH70" i="3" s="1"/>
  <c r="AH72" i="3" s="1"/>
  <c r="AH78" i="3" s="1"/>
  <c r="AH80" i="3" s="1"/>
  <c r="AA119" i="3"/>
  <c r="AC116" i="3" s="1"/>
  <c r="AC119" i="3" s="1"/>
  <c r="AE116" i="3" s="1"/>
  <c r="X46" i="3"/>
  <c r="Y85" i="3"/>
  <c r="X108" i="3"/>
  <c r="X109" i="3" s="1"/>
  <c r="X103" i="3"/>
  <c r="X104" i="3" s="1"/>
  <c r="X55" i="3"/>
  <c r="AC217" i="3"/>
  <c r="AC220" i="3" s="1"/>
  <c r="AC44" i="3" s="1"/>
  <c r="W272" i="3"/>
  <c r="W47" i="3"/>
  <c r="Z54" i="3"/>
  <c r="Y51" i="3"/>
  <c r="W271" i="3" l="1"/>
  <c r="AB119" i="3"/>
  <c r="AD116" i="3" s="1"/>
  <c r="AD119" i="3" s="1"/>
  <c r="AF116" i="3" s="1"/>
  <c r="AE102" i="3"/>
  <c r="AE81" i="3"/>
  <c r="AE82" i="3" s="1"/>
  <c r="AF81" i="3"/>
  <c r="AF82" i="3" s="1"/>
  <c r="AF102" i="3"/>
  <c r="AG70" i="3"/>
  <c r="AG72" i="3" s="1"/>
  <c r="AG78" i="3" s="1"/>
  <c r="AG80" i="3" s="1"/>
  <c r="AH81" i="3"/>
  <c r="AH82" i="3" s="1"/>
  <c r="AH102" i="3"/>
  <c r="Y55" i="3"/>
  <c r="Y108" i="3"/>
  <c r="Y109" i="3" s="1"/>
  <c r="Y103" i="3"/>
  <c r="Y104" i="3" s="1"/>
  <c r="AD217" i="3"/>
  <c r="AD220" i="3" s="1"/>
  <c r="AD44" i="3" s="1"/>
  <c r="Z51" i="3"/>
  <c r="AA54" i="3"/>
  <c r="Y46" i="3"/>
  <c r="Z85" i="3"/>
  <c r="X272" i="3"/>
  <c r="X47" i="3"/>
  <c r="X271" i="3" l="1"/>
  <c r="AG102" i="3"/>
  <c r="AG81" i="3"/>
  <c r="AG82" i="3" s="1"/>
  <c r="AE117" i="3"/>
  <c r="AE118" i="3"/>
  <c r="AF118" i="3"/>
  <c r="AF117" i="3"/>
  <c r="AH118" i="3"/>
  <c r="AH117" i="3"/>
  <c r="Z46" i="3"/>
  <c r="AA85" i="3"/>
  <c r="AA51" i="3"/>
  <c r="AB54" i="3"/>
  <c r="Z108" i="3"/>
  <c r="Z109" i="3" s="1"/>
  <c r="Z55" i="3"/>
  <c r="Z103" i="3"/>
  <c r="Z104" i="3" s="1"/>
  <c r="Y272" i="3"/>
  <c r="Y47" i="3"/>
  <c r="AE217" i="3"/>
  <c r="AE220" i="3" s="1"/>
  <c r="AE44" i="3" s="1"/>
  <c r="E70" i="3" l="1"/>
  <c r="AF119" i="3"/>
  <c r="AH116" i="3" s="1"/>
  <c r="AH119" i="3" s="1"/>
  <c r="Y271" i="3"/>
  <c r="AE119" i="3"/>
  <c r="AG116" i="3" s="1"/>
  <c r="AG118" i="3"/>
  <c r="AG117" i="3"/>
  <c r="E219" i="3"/>
  <c r="Z272" i="3"/>
  <c r="Z47" i="3"/>
  <c r="AF217" i="3"/>
  <c r="AF220" i="3" s="1"/>
  <c r="AF44" i="3" s="1"/>
  <c r="AA55" i="3"/>
  <c r="AA103" i="3"/>
  <c r="AA104" i="3" s="1"/>
  <c r="AA108" i="3"/>
  <c r="AA109" i="3" s="1"/>
  <c r="AA46" i="3"/>
  <c r="AB85" i="3"/>
  <c r="AC54" i="3"/>
  <c r="AB51" i="3"/>
  <c r="E72" i="3" l="1"/>
  <c r="Z271" i="3"/>
  <c r="AG119" i="3"/>
  <c r="E78" i="3"/>
  <c r="AA272" i="3"/>
  <c r="AA47" i="3"/>
  <c r="AG217" i="3"/>
  <c r="AG220" i="3" s="1"/>
  <c r="AG44" i="3" s="1"/>
  <c r="AB103" i="3"/>
  <c r="AB104" i="3" s="1"/>
  <c r="AB108" i="3"/>
  <c r="AB109" i="3" s="1"/>
  <c r="AB55" i="3"/>
  <c r="AD54" i="3"/>
  <c r="AC51" i="3"/>
  <c r="AB46" i="3"/>
  <c r="AC85" i="3"/>
  <c r="AA271" i="3" l="1"/>
  <c r="E80" i="3"/>
  <c r="AC103" i="3"/>
  <c r="AC104" i="3" s="1"/>
  <c r="AC108" i="3"/>
  <c r="AC109" i="3" s="1"/>
  <c r="AC55" i="3"/>
  <c r="AC46" i="3"/>
  <c r="AD85" i="3"/>
  <c r="AD51" i="3"/>
  <c r="AE54" i="3"/>
  <c r="AB272" i="3"/>
  <c r="AB47" i="3"/>
  <c r="AH217" i="3"/>
  <c r="AH220" i="3" s="1"/>
  <c r="AH44" i="3" s="1"/>
  <c r="AB271" i="3" l="1"/>
  <c r="E81" i="3"/>
  <c r="AD108" i="3"/>
  <c r="AD109" i="3" s="1"/>
  <c r="AD55" i="3"/>
  <c r="AD103" i="3"/>
  <c r="AD104" i="3" s="1"/>
  <c r="AD46" i="3"/>
  <c r="AE85" i="3"/>
  <c r="AF54" i="3"/>
  <c r="AE51" i="3"/>
  <c r="AC272" i="3"/>
  <c r="AC47" i="3"/>
  <c r="AC271" i="3" l="1"/>
  <c r="E82" i="3"/>
  <c r="AE46" i="3"/>
  <c r="AF85" i="3"/>
  <c r="AD272" i="3"/>
  <c r="AD47" i="3"/>
  <c r="AE103" i="3"/>
  <c r="AE104" i="3" s="1"/>
  <c r="AE108" i="3"/>
  <c r="AE109" i="3" s="1"/>
  <c r="AE55" i="3"/>
  <c r="AG54" i="3"/>
  <c r="AF51" i="3"/>
  <c r="AD271" i="3" l="1"/>
  <c r="AH54" i="3"/>
  <c r="AG51" i="3"/>
  <c r="AF46" i="3"/>
  <c r="AG85" i="3"/>
  <c r="AF103" i="3"/>
  <c r="AF104" i="3" s="1"/>
  <c r="AF108" i="3"/>
  <c r="AF109" i="3" s="1"/>
  <c r="AF55" i="3"/>
  <c r="AE272" i="3"/>
  <c r="AE47" i="3"/>
  <c r="AE271" i="3" l="1"/>
  <c r="AF272" i="3"/>
  <c r="AF47" i="3"/>
  <c r="AG103" i="3"/>
  <c r="AG104" i="3" s="1"/>
  <c r="AG108" i="3"/>
  <c r="AG109" i="3" s="1"/>
  <c r="AG55" i="3"/>
  <c r="AG46" i="3"/>
  <c r="AH85" i="3"/>
  <c r="AH51" i="3"/>
  <c r="AH108" i="3" s="1"/>
  <c r="AF271" i="3" l="1"/>
  <c r="AH46" i="3"/>
  <c r="AG272" i="3"/>
  <c r="AG47" i="3"/>
  <c r="AH103" i="3"/>
  <c r="AH104" i="3" s="1"/>
  <c r="AH109" i="3"/>
  <c r="AH55" i="3"/>
  <c r="AG271" i="3" l="1"/>
  <c r="AH272" i="3"/>
  <c r="AH47" i="3"/>
  <c r="AH271" i="3" l="1"/>
  <c r="E105" i="3"/>
  <c r="E104" i="3"/>
  <c r="E109" i="3"/>
  <c r="E110" i="3"/>
  <c r="E272" i="3"/>
  <c r="E271" i="3" l="1"/>
</calcChain>
</file>

<file path=xl/sharedStrings.xml><?xml version="1.0" encoding="utf-8"?>
<sst xmlns="http://schemas.openxmlformats.org/spreadsheetml/2006/main" count="377" uniqueCount="297">
  <si>
    <t>INPUT</t>
  </si>
  <si>
    <t>Valori in Euro</t>
  </si>
  <si>
    <t>Tempistiche PEF</t>
  </si>
  <si>
    <t>QUADRO ECONOMICO</t>
  </si>
  <si>
    <t>Fonti</t>
  </si>
  <si>
    <t>RICAVI annuali</t>
  </si>
  <si>
    <t>Avvio PEF</t>
  </si>
  <si>
    <t>Euro</t>
  </si>
  <si>
    <t>Durata (anni)</t>
  </si>
  <si>
    <t>QE Complessivo a modello</t>
  </si>
  <si>
    <t>Finanziamento Bancario</t>
  </si>
  <si>
    <t>Canone di disponibilità</t>
  </si>
  <si>
    <t xml:space="preserve">Ultimo Anno </t>
  </si>
  <si>
    <t>IVA su QE a modello</t>
  </si>
  <si>
    <t>Contirbuto Pubblico</t>
  </si>
  <si>
    <t>Contributo Privato</t>
  </si>
  <si>
    <t>Ricavi attesi (1-5 anni)</t>
  </si>
  <si>
    <t xml:space="preserve">TOTALE Fonti </t>
  </si>
  <si>
    <t>Ricavi attesi (6-10 anni)</t>
  </si>
  <si>
    <t>Ricavi attesi (11-25 anni)</t>
  </si>
  <si>
    <t>IMMOBILIZZAZIONI</t>
  </si>
  <si>
    <t>Impieghi</t>
  </si>
  <si>
    <t>Input macroeconomici</t>
  </si>
  <si>
    <t>Imm materiali</t>
  </si>
  <si>
    <t>TOTALE Ricavi+Canone Primo Anno</t>
  </si>
  <si>
    <t>Inflazione annua</t>
  </si>
  <si>
    <t>Imm materiali su totale</t>
  </si>
  <si>
    <t>Investimenti</t>
  </si>
  <si>
    <t xml:space="preserve">Imposte </t>
  </si>
  <si>
    <t>Iva su Investimenti</t>
  </si>
  <si>
    <t>COSTI annuali anno base</t>
  </si>
  <si>
    <t>Rimborso IVA Investimenti</t>
  </si>
  <si>
    <t>3 anni</t>
  </si>
  <si>
    <t>Imm materiali netto iva</t>
  </si>
  <si>
    <t>TOTALE Impieghi</t>
  </si>
  <si>
    <t>IVA</t>
  </si>
  <si>
    <t>Base line</t>
  </si>
  <si>
    <t>% disc.</t>
  </si>
  <si>
    <t>Ammortamento finanziario</t>
  </si>
  <si>
    <t>Imm Immateriali netto iva</t>
  </si>
  <si>
    <t>SERVIZIO PULIZIA</t>
  </si>
  <si>
    <t>Rimborso IVA Gestione</t>
  </si>
  <si>
    <t>2 anni</t>
  </si>
  <si>
    <t>SERVIZIO PORTIERATO ARMATO</t>
  </si>
  <si>
    <t>Capitale Sociale</t>
  </si>
  <si>
    <t>MANUTENZIONE EDIFICIO</t>
  </si>
  <si>
    <t>Quadro Economico complessivo</t>
  </si>
  <si>
    <t>Anno</t>
  </si>
  <si>
    <t>CONSUMI (energia+gas+acqua)</t>
  </si>
  <si>
    <t>Studio del concept progettuale</t>
  </si>
  <si>
    <t>Apporto iniziale</t>
  </si>
  <si>
    <t>Studio della di progettazione tecnica</t>
  </si>
  <si>
    <t>TOTALE COSTI annuali</t>
  </si>
  <si>
    <t>Approvazione della fattibilità tecnica ed economica</t>
  </si>
  <si>
    <t>Autorizzazioni all'esecuzione dei lavori</t>
  </si>
  <si>
    <t>Gare d'appalto pubbliche indette da UniNa</t>
  </si>
  <si>
    <t>Importo</t>
  </si>
  <si>
    <t>M</t>
  </si>
  <si>
    <t>Attività di esecuzione lavori – parte 1 A</t>
  </si>
  <si>
    <t>Interessi</t>
  </si>
  <si>
    <t>Attività di esecuzione lavori – parte 1 B</t>
  </si>
  <si>
    <t>Anno Tiraggio</t>
  </si>
  <si>
    <t>I</t>
  </si>
  <si>
    <t>Attività di esecuzione lavori – parte 2 A</t>
  </si>
  <si>
    <t>Attività di esecuzione lavori – parte 2 B</t>
  </si>
  <si>
    <t>Attività di esecuzione lavori – parte 3 A</t>
  </si>
  <si>
    <t>Attività di esecuzione lavori – parte 3 B</t>
  </si>
  <si>
    <t>Esecuzione delle attività di collaudo</t>
  </si>
  <si>
    <t xml:space="preserve">TOTALE QE </t>
  </si>
  <si>
    <t>TOTALE QE netto IVA *</t>
  </si>
  <si>
    <t>Revenues potenziali annue (k€)</t>
  </si>
  <si>
    <t>Progetto/Attrezzatura</t>
  </si>
  <si>
    <t>Referenti</t>
  </si>
  <si>
    <t>Worst Case</t>
  </si>
  <si>
    <t>Base Case</t>
  </si>
  <si>
    <t>Best Case</t>
  </si>
  <si>
    <t>IMT-OSU-1: Caratterizzazione avanzata dei materiali (DICMAPI)</t>
  </si>
  <si>
    <t>Domenico Caputo, Ernesto Di Maio, Giuseppe Mensitieri, Martina Salzano de Luna</t>
  </si>
  <si>
    <t>IMT-OSU-2: Prove meccaniche avanzate (DIST)</t>
  </si>
  <si>
    <t>Massimiliano Fraldi</t>
  </si>
  <si>
    <t>IMT-OSU-3: Valutazione della durabilità (DICMAPI)</t>
  </si>
  <si>
    <t>Giuseppe Mensitieri e Domenico Caputo</t>
  </si>
  <si>
    <t>IMT-OSU-4: Analisi dei fenomeni di degrado e prevenzione del collasso (DICMAPI)</t>
  </si>
  <si>
    <t>Giuseppe Mensitieri e Almerinda Di Benedetto</t>
  </si>
  <si>
    <t>IMT-OSU-5: Caratterizzazione avanzata delle proprietà termo-meccaniche, del comportamento ad alte temperature e della resistenza al fuoco (DICMAPI, DII, DIST)</t>
  </si>
  <si>
    <t>Nicola Bianco, Almerinda Di Benedetto, Emidio Nigro</t>
  </si>
  <si>
    <t>IMT-OSU-6: Prove sismiche avanzate su dispositivi di isolamento (DIST con ITC-CNR)</t>
  </si>
  <si>
    <t>Edoardo Cosenza, Antonio Occhiuzzi e Andrea Prota</t>
  </si>
  <si>
    <t>IMT-OSU-7: Valutazione di cuscinetti e giunti di dilatazione dei ponti (DIST con ITC-CNR)</t>
  </si>
  <si>
    <t>Daniele Losanno, Antonio Occhiuzzi e Andrea Prota</t>
  </si>
  <si>
    <t>IMT-OSU-8: Modellizzazione fisica multi-scala di prototipi di interazione suolo-struttura (DICEA)</t>
  </si>
  <si>
    <t>Emilio Bilotta e Alessandro Flora</t>
  </si>
  <si>
    <t>IMT-OSU-9: Sistema di prove in scala reale per l’omologazione di componenti ferroviari e lo sviluppo di tecnologie di monitoraggio on-line secondo i principi della condition based maintenance (DII)</t>
  </si>
  <si>
    <t>Salvatore Strano</t>
  </si>
  <si>
    <t>IMT-OSU-10: Caratterizzazione e qualificazione delle tecnologie delle energie rinnovabili: fotovoltaico, collettori termici, pompe di calore (DII)</t>
  </si>
  <si>
    <t>Francesco Calise, Massimo Dentice, Alfonso William Mauro</t>
  </si>
  <si>
    <t>IMT-OSU-11: Caratterizzazione dell’invecchiamento di componenti, dispositivi e sistemi elettrici (DIETI)</t>
  </si>
  <si>
    <t>Mario Pagano</t>
  </si>
  <si>
    <t>IMT-OSU-12: Caratterizzazione dinamica delle batterie di trazione al litio (DIETI)</t>
  </si>
  <si>
    <t>Andrea Del Pizzo</t>
  </si>
  <si>
    <t>IMT-OSU-13: Prove sull’ecodesign delle pompe (DICEA)</t>
  </si>
  <si>
    <t>Armando Caravetta</t>
  </si>
  <si>
    <t>IMT-OSU-14: Misurazione della capacità portante e delle caratteristiche superficiali delle pavimentazioni autostradali e aeroportuali (DICEA)</t>
  </si>
  <si>
    <t>Gianluca Dell’Acqua</t>
  </si>
  <si>
    <t>IMT-OSU-15: Innovativo rimorchio di prova per la caratterizzazione all'aperto di pneumatici di grandi dimensioni, non convenzionali e per applicazioni cross-over (DII)</t>
  </si>
  <si>
    <t>Flavio Farroni</t>
  </si>
  <si>
    <t>IMT-OSU-16: Monitoraggio on-line e continuo delle barre di rinforzo incorporate in strutture in cemento armato (DICMAPI)</t>
  </si>
  <si>
    <t>Tullio Monetta</t>
  </si>
  <si>
    <t>IMT-OSU-17: Laboratorio pilota in situ per le funzionalità elettriche intelligenti (DIETI)</t>
  </si>
  <si>
    <t>Amedeo Andreotti</t>
  </si>
  <si>
    <t>DT-OSU-1: Valutazione delle reti di sensori e trasduttori a livello fisico e di collegamento dati (DIETI)</t>
  </si>
  <si>
    <t>Leopoldo Angrisani, Mauro D'Arco, Egidio De Benedetto</t>
  </si>
  <si>
    <t>DT-OSU-2: Sviluppo, implementazione e caratterizzazione di sistemi di misurazione cyber-fisici scalabili (CPMS) (DIETI)</t>
  </si>
  <si>
    <t>DT-OSU-3: Droni per l'ispezione delle infrastrutture (DII)</t>
  </si>
  <si>
    <t>Domenico Accardo</t>
  </si>
  <si>
    <t>DF-OSU-1: Fabbricazione digitale off-site (DIST)</t>
  </si>
  <si>
    <t>Costantino Menna</t>
  </si>
  <si>
    <t>DF-OSU-2. Fabbricazione digitale su misura e integrata (DIST)</t>
  </si>
  <si>
    <t>DF-OSU-3 Interventi autonomi in loco (DIST)</t>
  </si>
  <si>
    <t>Domenico Asprone e Costantino Menna</t>
  </si>
  <si>
    <t>Totale</t>
  </si>
  <si>
    <t>Estimated Revenues</t>
  </si>
  <si>
    <t>Discount to avoid overoptmism bias</t>
  </si>
  <si>
    <t>Adjusted Revenues</t>
  </si>
  <si>
    <t>Ottica estremamente prudenziale rispetto all'incertezza</t>
  </si>
  <si>
    <t>Stage</t>
  </si>
  <si>
    <t>Worst case</t>
  </si>
  <si>
    <t>Base case</t>
  </si>
  <si>
    <t>Best case</t>
  </si>
  <si>
    <t>Soglia di sostenibilità
(anni 11-25)</t>
  </si>
  <si>
    <t>Check</t>
  </si>
  <si>
    <t>Ricavi attesi da corrispettivi per cessione dei servizi</t>
  </si>
  <si>
    <t>Ricavi al netto del Contributo (17%) all'Ateneo</t>
  </si>
  <si>
    <t xml:space="preserve">start up </t>
  </si>
  <si>
    <t>1-5 yr</t>
  </si>
  <si>
    <t>growth</t>
  </si>
  <si>
    <t>6-10 yr</t>
  </si>
  <si>
    <t>maturity</t>
  </si>
  <si>
    <t>11-25 yr</t>
  </si>
  <si>
    <t>Start up</t>
  </si>
  <si>
    <t>Growth</t>
  </si>
  <si>
    <t>Mature</t>
  </si>
  <si>
    <t>Timespan</t>
  </si>
  <si>
    <t>Yr</t>
  </si>
  <si>
    <t>Ricavi lordi per cessione servizi</t>
  </si>
  <si>
    <t>Prelievo Ateneo per conto terzi (17%)</t>
  </si>
  <si>
    <t>Ricavi netti per cessione servizi</t>
  </si>
  <si>
    <t>17%/canone</t>
  </si>
  <si>
    <t>Totale ricavi concessionario</t>
  </si>
  <si>
    <t>ITEC0000001 - Allegato 4 - Piano Pagamenti</t>
  </si>
  <si>
    <t>INVESTIMENTI</t>
  </si>
  <si>
    <t>CONTRIBUTO PUBBLICO</t>
  </si>
  <si>
    <t>CONTRUBUTO PRIVATO</t>
  </si>
  <si>
    <t>SAL</t>
  </si>
  <si>
    <t>* InfrastruttureTecnologiche_Quadro_Economico_TabellaCDP</t>
  </si>
  <si>
    <t>N. OBIETTIVO</t>
  </si>
  <si>
    <t>OBIETTIVO</t>
  </si>
  <si>
    <t>DATA AVVIO ATTIVITÀ</t>
  </si>
  <si>
    <t>DURATA</t>
  </si>
  <si>
    <t>COSTO TOTALE</t>
  </si>
  <si>
    <t>PAGAMENTI PREVISTI (€)</t>
  </si>
  <si>
    <t>(in mesi)</t>
  </si>
  <si>
    <t>(€)</t>
  </si>
  <si>
    <t>Attività di eseczione lavori – parte 1 A</t>
  </si>
  <si>
    <t>Attività di eseczione lavori – parte 1 B</t>
  </si>
  <si>
    <t>Attività di eseczione lavori – parte 2 A</t>
  </si>
  <si>
    <t>Attività di eseczione lavori – parte 2 B</t>
  </si>
  <si>
    <t>Attività di eseczione lavori – parte 3 A</t>
  </si>
  <si>
    <t>Attività di eseczione lavori – parte 3 B</t>
  </si>
  <si>
    <t>NETTO IVA</t>
  </si>
  <si>
    <t>WACC</t>
  </si>
  <si>
    <t>COSTO MEDIO PONDERATO DEL CAPITALE (WACC)</t>
  </si>
  <si>
    <t>Tasso di rendimento del capitale proprio (CAPM)
Ke = rf + β (rm - rf) + rs</t>
  </si>
  <si>
    <t>rf = rendimento titolo di stato a medio lunga scadenza (BTP 30 anni)</t>
  </si>
  <si>
    <t>BTP trentennale 2023. Il rendimento è pari a 3,25% nei primi due anni e poi del 4% nei successivi, senza dimenticare il premio extra dello 0,5% per chi deterrà in portafoglio il titolo fino alla sua scadenza</t>
  </si>
  <si>
    <t xml:space="preserve">rm = premio per l'investimento azionario (m/l periodo) </t>
  </si>
  <si>
    <t>rm-rf = premio per il rischio di mercato</t>
  </si>
  <si>
    <t>Damodaran elaborazioni gennaio 2024 - ctrypremJuly23</t>
  </si>
  <si>
    <t xml:space="preserve">β medio settoriale EU </t>
  </si>
  <si>
    <t>rs = premio per il rischio specifico dell'operazione</t>
  </si>
  <si>
    <t xml:space="preserve">Ke in termini nominali </t>
  </si>
  <si>
    <t>Costo del capitale di debito</t>
  </si>
  <si>
    <t>Kd</t>
  </si>
  <si>
    <t>Aliquota fiscale (t)</t>
  </si>
  <si>
    <t>Kd * (1-t)</t>
  </si>
  <si>
    <t>LEVERAGE</t>
  </si>
  <si>
    <t>tasso %</t>
  </si>
  <si>
    <t>WACC lordo</t>
  </si>
  <si>
    <t>1 - t</t>
  </si>
  <si>
    <t>WACC netto</t>
  </si>
  <si>
    <t>Equity</t>
  </si>
  <si>
    <t>Finanziamento bancario</t>
  </si>
  <si>
    <t>Conto Economico</t>
  </si>
  <si>
    <t>Ricavi operativi</t>
  </si>
  <si>
    <t>Totale ricavi operativi</t>
  </si>
  <si>
    <t>Costi operativi</t>
  </si>
  <si>
    <t>Totale costi operativi</t>
  </si>
  <si>
    <t xml:space="preserve">MARGINE OPERATIVO LORDO </t>
  </si>
  <si>
    <t>Ammortamento</t>
  </si>
  <si>
    <t>Proventi e Oneri finanziari</t>
  </si>
  <si>
    <t>Totale proventi e oneri finanziari</t>
  </si>
  <si>
    <t>EBT</t>
  </si>
  <si>
    <t>Imposte</t>
  </si>
  <si>
    <t>Utile netto</t>
  </si>
  <si>
    <t>Stato Patrimoniale</t>
  </si>
  <si>
    <t>Attivo</t>
  </si>
  <si>
    <t xml:space="preserve">Immobilizzazioni materiali </t>
  </si>
  <si>
    <t>Immobilizzazioni immateriali</t>
  </si>
  <si>
    <t>Credito IVA da Investimenti</t>
  </si>
  <si>
    <t>Credito IVA da Gestione</t>
  </si>
  <si>
    <t>Disponibilità Liquide</t>
  </si>
  <si>
    <t>Totale attivo</t>
  </si>
  <si>
    <t>Passivo</t>
  </si>
  <si>
    <t xml:space="preserve">Finanziamento </t>
  </si>
  <si>
    <t>Patrimonio Netto</t>
  </si>
  <si>
    <t>Contributo privato</t>
  </si>
  <si>
    <t>Riserve</t>
  </si>
  <si>
    <t>Totale passivo</t>
  </si>
  <si>
    <t>Flussi di cassa</t>
  </si>
  <si>
    <t>Flusso di cassa operativo</t>
  </si>
  <si>
    <t>Immobilizzazioni materiali</t>
  </si>
  <si>
    <t>IVA su Investimenti</t>
  </si>
  <si>
    <t>Rimborso IVA su investimenti</t>
  </si>
  <si>
    <t>Delta IVA gestione</t>
  </si>
  <si>
    <t>Flusso di cassa da finanziare</t>
  </si>
  <si>
    <t xml:space="preserve">Capitale Sociale </t>
  </si>
  <si>
    <t>Finanziamento Banca</t>
  </si>
  <si>
    <t>Interessi su finanziamento</t>
  </si>
  <si>
    <t>Flusso di cassa disp. per il serv. del debito</t>
  </si>
  <si>
    <t>Flusso di cassa disp. per gli azionisti</t>
  </si>
  <si>
    <t>Dividendi</t>
  </si>
  <si>
    <t>Flusso di cassa netto</t>
  </si>
  <si>
    <t>Flusso di cassa cumulata</t>
  </si>
  <si>
    <t>INDICATORI</t>
  </si>
  <si>
    <t>EQUITY</t>
  </si>
  <si>
    <t xml:space="preserve">Patrimonio finale ultimo anno </t>
  </si>
  <si>
    <t>TIR</t>
  </si>
  <si>
    <t>VAN</t>
  </si>
  <si>
    <t>PROGETTO</t>
  </si>
  <si>
    <t>Cassa</t>
  </si>
  <si>
    <t xml:space="preserve">Anno </t>
  </si>
  <si>
    <t>Cassa BoP</t>
  </si>
  <si>
    <t>Incrementi</t>
  </si>
  <si>
    <t>Decrementi</t>
  </si>
  <si>
    <t>Cassa EoP</t>
  </si>
  <si>
    <t>Ricavi</t>
  </si>
  <si>
    <t>Totale ricavi</t>
  </si>
  <si>
    <t>Componente investimenti (ammortamento</t>
  </si>
  <si>
    <t>Componente costi</t>
  </si>
  <si>
    <t>Soglia di sostenibilità</t>
  </si>
  <si>
    <t xml:space="preserve">Costi </t>
  </si>
  <si>
    <t xml:space="preserve">Totale Costi </t>
  </si>
  <si>
    <t>Immobilizzazioni</t>
  </si>
  <si>
    <t>investimenti</t>
  </si>
  <si>
    <t>Inizio p</t>
  </si>
  <si>
    <t>IMMOBILIZZAZIONI MATERIALI</t>
  </si>
  <si>
    <t>Contributo Pubblico</t>
  </si>
  <si>
    <t>ammortamento</t>
  </si>
  <si>
    <t>fine p</t>
  </si>
  <si>
    <t>IMMOBILIZZAZIONI IMMATERIALI</t>
  </si>
  <si>
    <t>Aliquota Ammortamento</t>
  </si>
  <si>
    <t>Utile di esercizio</t>
  </si>
  <si>
    <t>Finanziamento soci</t>
  </si>
  <si>
    <t xml:space="preserve">Rimborso </t>
  </si>
  <si>
    <t>Fase di tiraggio</t>
  </si>
  <si>
    <t>Rimborso</t>
  </si>
  <si>
    <t>Completamento rimborso</t>
  </si>
  <si>
    <t>Finanziamento Inizio Periodo</t>
  </si>
  <si>
    <t>Rimborso Finanziamento</t>
  </si>
  <si>
    <t>Finanziamento Fine Periodo</t>
  </si>
  <si>
    <t>Fiscalità</t>
  </si>
  <si>
    <t>Imposte di esercizio</t>
  </si>
  <si>
    <t>SU INVESTIMENTI</t>
  </si>
  <si>
    <t>Rimborso IVA</t>
  </si>
  <si>
    <t>SU COSTI GESTIONE</t>
  </si>
  <si>
    <t>IVA PERIODO</t>
  </si>
  <si>
    <t>Inflazione</t>
  </si>
  <si>
    <t>Aliquota</t>
  </si>
  <si>
    <t xml:space="preserve">Anno Base </t>
  </si>
  <si>
    <t xml:space="preserve">Tasso </t>
  </si>
  <si>
    <t>Timing</t>
  </si>
  <si>
    <t>Fine periodo</t>
  </si>
  <si>
    <t>Giorni</t>
  </si>
  <si>
    <t>Anno (Semestre)</t>
  </si>
  <si>
    <t>Mese - anno</t>
  </si>
  <si>
    <t>Flag</t>
  </si>
  <si>
    <t>Data inizio</t>
  </si>
  <si>
    <t>Data fine</t>
  </si>
  <si>
    <t>Costruzione</t>
  </si>
  <si>
    <t>Gestione</t>
  </si>
  <si>
    <t>Gestione (cumulato)</t>
  </si>
  <si>
    <t>Frazione d'anno</t>
  </si>
  <si>
    <t>Frazione d'anno di operatività iniziale</t>
  </si>
  <si>
    <t>Frazione d'anno di operatività</t>
  </si>
  <si>
    <t>,</t>
  </si>
  <si>
    <t>Check Stato Patrimoniale</t>
  </si>
  <si>
    <t>Check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</si>
</sst>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_-* #,##0.00_-;\-* #,##0.00_-;_-* \-??_-;_-@_-"/>
    <numFmt numFmtId="166" formatCode="[$-410]dd/mm/yyyy"/>
    <numFmt numFmtId="167" formatCode="_-* #,##0_-;\-* #,##0_-;_-* \-??_-;_-@_-"/>
    <numFmt numFmtId="168" formatCode="#,##0;\(#,##0\);\-"/>
    <numFmt numFmtId="169" formatCode="#,##0.0;\(#,##0.0\);\-"/>
    <numFmt numFmtId="170" formatCode="[$-410]mmm\-yy;@"/>
    <numFmt numFmtId="171" formatCode="#,##0.0"/>
    <numFmt numFmtId="172" formatCode="0.00\x"/>
    <numFmt numFmtId="173" formatCode="0.0%"/>
    <numFmt numFmtId="174" formatCode="#,##0.00;\(#,##0.00\);\-"/>
  </numFmts>
  <fonts count="59">
    <font>
      <sz val="8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  <font>
      <b/>
      <sz val="10"/>
      <color rgb="FF000000"/>
      <name val="Century Gothic"/>
      <family val="2"/>
    </font>
    <font>
      <sz val="10"/>
      <color rgb="FF984807"/>
      <name val="Century Gothic"/>
      <family val="2"/>
    </font>
    <font>
      <i/>
      <sz val="10"/>
      <color rgb="FFFF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i/>
      <sz val="10"/>
      <color rgb="FF000000"/>
      <name val="Century Gothic"/>
      <family val="2"/>
    </font>
    <font>
      <b/>
      <sz val="10"/>
      <color rgb="FFFFFFFF"/>
      <name val="Century Gothic"/>
      <family val="2"/>
    </font>
    <font>
      <i/>
      <sz val="9"/>
      <color rgb="FF000000"/>
      <name val="Century Gothic"/>
      <family val="2"/>
    </font>
    <font>
      <b/>
      <sz val="10"/>
      <color theme="5" tint="-0.499984740745262"/>
      <name val="Century Gothic"/>
      <family val="2"/>
    </font>
    <font>
      <b/>
      <sz val="10"/>
      <color rgb="FF984807"/>
      <name val="Century Gothic"/>
      <family val="2"/>
    </font>
    <font>
      <b/>
      <sz val="8"/>
      <color rgb="FF000000"/>
      <name val="Century Gothic"/>
      <family val="2"/>
    </font>
    <font>
      <b/>
      <sz val="10"/>
      <color rgb="FFE46C0A"/>
      <name val="Century Gothic"/>
      <family val="2"/>
    </font>
    <font>
      <sz val="10"/>
      <color rgb="FFFF0000"/>
      <name val="Century Gothic"/>
      <family val="2"/>
    </font>
    <font>
      <i/>
      <sz val="10"/>
      <color rgb="FF984807"/>
      <name val="Century Gothic"/>
      <family val="2"/>
    </font>
    <font>
      <b/>
      <sz val="10"/>
      <color rgb="FFFFC000"/>
      <name val="Century Gothic"/>
      <family val="2"/>
    </font>
    <font>
      <sz val="10"/>
      <name val="Century Gothic"/>
      <family val="2"/>
    </font>
    <font>
      <sz val="10"/>
      <color rgb="FFE46C0A"/>
      <name val="Century Gothic"/>
      <family val="2"/>
    </font>
    <font>
      <i/>
      <sz val="10"/>
      <color rgb="FFFFFFFF"/>
      <name val="Century Gothic"/>
      <family val="2"/>
    </font>
    <font>
      <i/>
      <sz val="10"/>
      <color rgb="FFE46C0A"/>
      <name val="Century Gothic"/>
      <family val="2"/>
    </font>
    <font>
      <b/>
      <sz val="10"/>
      <color theme="5" tint="-0.249977111117893"/>
      <name val="Century Gothic"/>
      <family val="2"/>
    </font>
    <font>
      <b/>
      <i/>
      <sz val="10"/>
      <color rgb="FF000000"/>
      <name val="Century Gothic"/>
      <family val="2"/>
    </font>
    <font>
      <b/>
      <sz val="10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u/>
      <sz val="10"/>
      <color indexed="12"/>
      <name val="Arial"/>
      <family val="2"/>
    </font>
    <font>
      <sz val="10"/>
      <color rgb="FF0070C0"/>
      <name val="Century Gothic"/>
      <family val="2"/>
    </font>
    <font>
      <i/>
      <sz val="8"/>
      <color rgb="FF00000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u/>
      <sz val="9"/>
      <color indexed="12"/>
      <name val="Century Gothic"/>
      <family val="2"/>
    </font>
    <font>
      <b/>
      <i/>
      <sz val="9"/>
      <color rgb="FF000000"/>
      <name val="Century Gothic"/>
      <family val="2"/>
    </font>
    <font>
      <b/>
      <sz val="18"/>
      <color rgb="FFFFFFFF"/>
      <name val="Century Gothic"/>
      <family val="2"/>
    </font>
    <font>
      <b/>
      <u/>
      <sz val="10"/>
      <color rgb="FF000000"/>
      <name val="Century Gothic"/>
      <family val="2"/>
    </font>
    <font>
      <i/>
      <sz val="10"/>
      <color rgb="FF0070C0"/>
      <name val="Century Gothic"/>
      <family val="2"/>
    </font>
    <font>
      <b/>
      <sz val="11"/>
      <color rgb="FFFFFFFF"/>
      <name val="Century Gothic"/>
      <family val="2"/>
    </font>
    <font>
      <i/>
      <sz val="9"/>
      <color theme="0" tint="-0.249977111117893"/>
      <name val="Century Gothic"/>
      <family val="2"/>
    </font>
    <font>
      <i/>
      <sz val="8"/>
      <color theme="0" tint="-0.249977111117893"/>
      <name val="Century Gothic"/>
      <family val="2"/>
    </font>
    <font>
      <i/>
      <sz val="8"/>
      <name val="Century Gothic"/>
      <family val="2"/>
    </font>
    <font>
      <i/>
      <sz val="10"/>
      <color theme="5" tint="-0.499984740745262"/>
      <name val="Century Gothic"/>
      <family val="2"/>
    </font>
    <font>
      <b/>
      <i/>
      <sz val="8"/>
      <color rgb="FF000000"/>
      <name val="Century Gothic"/>
      <family val="2"/>
    </font>
    <font>
      <sz val="10"/>
      <color theme="5" tint="-0.499984740745262"/>
      <name val="Century Gothic"/>
      <family val="2"/>
    </font>
    <font>
      <sz val="9"/>
      <color rgb="FF0070C0"/>
      <name val="Century Gothic"/>
      <family val="2"/>
    </font>
    <font>
      <i/>
      <sz val="9"/>
      <color rgb="FF0070C0"/>
      <name val="Century Gothic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B0F0"/>
      <name val="Century Gothic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-0.499984740745262"/>
        <bgColor rgb="FF969696"/>
      </patternFill>
    </fill>
    <fill>
      <patternFill patternType="solid">
        <fgColor theme="2" tint="-0.249977111117893"/>
        <bgColor rgb="FFFFFFFF"/>
      </patternFill>
    </fill>
    <fill>
      <patternFill patternType="solid">
        <fgColor rgb="FF3B919F"/>
        <bgColor rgb="FF0F977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409DAD"/>
      </left>
      <right/>
      <top style="thin">
        <color rgb="FF409DAD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5" fontId="4" fillId="0" borderId="0" applyBorder="0" applyProtection="0"/>
    <xf numFmtId="9" fontId="4" fillId="0" borderId="0" applyBorder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437">
    <xf numFmtId="0" fontId="0" fillId="0" borderId="0" xfId="0"/>
    <xf numFmtId="0" fontId="5" fillId="0" borderId="0" xfId="0" applyFont="1" applyAlignment="1">
      <alignment horizontal="left"/>
    </xf>
    <xf numFmtId="168" fontId="6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4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169" fontId="5" fillId="0" borderId="0" xfId="0" applyNumberFormat="1" applyFont="1" applyAlignment="1">
      <alignment horizontal="left" indent="2"/>
    </xf>
    <xf numFmtId="169" fontId="8" fillId="0" borderId="0" xfId="0" applyNumberFormat="1" applyFont="1" applyAlignment="1">
      <alignment horizontal="left" indent="3"/>
    </xf>
    <xf numFmtId="168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69" fontId="5" fillId="0" borderId="2" xfId="0" applyNumberFormat="1" applyFont="1" applyBorder="1" applyAlignment="1">
      <alignment horizontal="left" indent="1"/>
    </xf>
    <xf numFmtId="168" fontId="14" fillId="0" borderId="2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right"/>
    </xf>
    <xf numFmtId="169" fontId="5" fillId="0" borderId="0" xfId="0" applyNumberFormat="1" applyFont="1" applyAlignment="1">
      <alignment horizontal="right"/>
    </xf>
    <xf numFmtId="169" fontId="5" fillId="0" borderId="2" xfId="0" applyNumberFormat="1" applyFont="1" applyBorder="1"/>
    <xf numFmtId="0" fontId="5" fillId="0" borderId="0" xfId="0" applyFont="1"/>
    <xf numFmtId="0" fontId="15" fillId="0" borderId="0" xfId="0" applyFont="1"/>
    <xf numFmtId="169" fontId="5" fillId="0" borderId="0" xfId="0" applyNumberFormat="1" applyFont="1" applyAlignment="1">
      <alignment horizontal="left" indent="1"/>
    </xf>
    <xf numFmtId="168" fontId="14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left" indent="1"/>
    </xf>
    <xf numFmtId="169" fontId="8" fillId="0" borderId="2" xfId="0" applyNumberFormat="1" applyFont="1" applyBorder="1" applyAlignment="1">
      <alignment horizontal="left" indent="1"/>
    </xf>
    <xf numFmtId="0" fontId="8" fillId="0" borderId="2" xfId="0" applyFont="1" applyBorder="1"/>
    <xf numFmtId="168" fontId="6" fillId="0" borderId="2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right"/>
    </xf>
    <xf numFmtId="169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169" fontId="8" fillId="0" borderId="0" xfId="0" applyNumberFormat="1" applyFont="1" applyAlignment="1">
      <alignment horizontal="left" indent="2"/>
    </xf>
    <xf numFmtId="16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 indent="2"/>
    </xf>
    <xf numFmtId="0" fontId="17" fillId="0" borderId="0" xfId="0" applyFont="1"/>
    <xf numFmtId="168" fontId="8" fillId="0" borderId="0" xfId="0" applyNumberFormat="1" applyFont="1"/>
    <xf numFmtId="0" fontId="12" fillId="0" borderId="0" xfId="0" applyFont="1" applyAlignment="1">
      <alignment horizontal="center"/>
    </xf>
    <xf numFmtId="169" fontId="5" fillId="0" borderId="3" xfId="0" applyNumberFormat="1" applyFont="1" applyBorder="1"/>
    <xf numFmtId="0" fontId="5" fillId="0" borderId="3" xfId="0" applyFont="1" applyBorder="1"/>
    <xf numFmtId="168" fontId="14" fillId="0" borderId="3" xfId="0" applyNumberFormat="1" applyFont="1" applyBorder="1" applyAlignment="1">
      <alignment horizontal="center"/>
    </xf>
    <xf numFmtId="168" fontId="5" fillId="0" borderId="3" xfId="0" applyNumberFormat="1" applyFont="1" applyBorder="1" applyAlignment="1">
      <alignment horizontal="right"/>
    </xf>
    <xf numFmtId="169" fontId="5" fillId="0" borderId="4" xfId="0" applyNumberFormat="1" applyFont="1" applyBorder="1"/>
    <xf numFmtId="0" fontId="5" fillId="0" borderId="4" xfId="0" applyFont="1" applyBorder="1"/>
    <xf numFmtId="168" fontId="14" fillId="0" borderId="4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right"/>
    </xf>
    <xf numFmtId="169" fontId="10" fillId="0" borderId="2" xfId="0" applyNumberFormat="1" applyFont="1" applyBorder="1"/>
    <xf numFmtId="0" fontId="10" fillId="0" borderId="2" xfId="0" applyFont="1" applyBorder="1"/>
    <xf numFmtId="169" fontId="18" fillId="0" borderId="2" xfId="0" applyNumberFormat="1" applyFont="1" applyBorder="1" applyAlignment="1">
      <alignment horizontal="center"/>
    </xf>
    <xf numFmtId="168" fontId="10" fillId="0" borderId="2" xfId="0" applyNumberFormat="1" applyFon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5" fillId="2" borderId="0" xfId="0" applyNumberFormat="1" applyFont="1" applyFill="1"/>
    <xf numFmtId="0" fontId="5" fillId="2" borderId="0" xfId="0" applyFont="1" applyFill="1"/>
    <xf numFmtId="169" fontId="19" fillId="2" borderId="0" xfId="0" applyNumberFormat="1" applyFont="1" applyFill="1" applyAlignment="1">
      <alignment horizontal="center"/>
    </xf>
    <xf numFmtId="169" fontId="5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left" indent="1"/>
    </xf>
    <xf numFmtId="168" fontId="9" fillId="0" borderId="0" xfId="0" applyNumberFormat="1" applyFont="1"/>
    <xf numFmtId="0" fontId="8" fillId="0" borderId="4" xfId="0" applyFont="1" applyBorder="1"/>
    <xf numFmtId="168" fontId="8" fillId="0" borderId="4" xfId="0" applyNumberFormat="1" applyFont="1" applyBorder="1"/>
    <xf numFmtId="170" fontId="8" fillId="0" borderId="0" xfId="0" applyNumberFormat="1" applyFont="1" applyAlignment="1">
      <alignment horizontal="right"/>
    </xf>
    <xf numFmtId="169" fontId="8" fillId="0" borderId="0" xfId="2" applyNumberFormat="1" applyFont="1" applyBorder="1" applyProtection="1"/>
    <xf numFmtId="0" fontId="8" fillId="0" borderId="0" xfId="0" applyFont="1" applyAlignment="1">
      <alignment horizontal="left"/>
    </xf>
    <xf numFmtId="168" fontId="10" fillId="0" borderId="0" xfId="0" applyNumberFormat="1" applyFont="1"/>
    <xf numFmtId="168" fontId="20" fillId="0" borderId="0" xfId="0" applyNumberFormat="1" applyFont="1"/>
    <xf numFmtId="168" fontId="10" fillId="0" borderId="4" xfId="0" applyNumberFormat="1" applyFont="1" applyBorder="1"/>
    <xf numFmtId="168" fontId="20" fillId="0" borderId="4" xfId="0" applyNumberFormat="1" applyFont="1" applyBorder="1"/>
    <xf numFmtId="169" fontId="20" fillId="0" borderId="0" xfId="0" applyNumberFormat="1" applyFont="1" applyAlignment="1">
      <alignment horizontal="center"/>
    </xf>
    <xf numFmtId="169" fontId="8" fillId="0" borderId="0" xfId="0" applyNumberFormat="1" applyFont="1"/>
    <xf numFmtId="169" fontId="8" fillId="0" borderId="0" xfId="2" applyNumberFormat="1" applyFont="1" applyBorder="1" applyAlignment="1" applyProtection="1">
      <alignment horizontal="right"/>
    </xf>
    <xf numFmtId="0" fontId="8" fillId="0" borderId="4" xfId="0" applyFont="1" applyBorder="1" applyAlignment="1">
      <alignment horizontal="center"/>
    </xf>
    <xf numFmtId="17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left" indent="1"/>
    </xf>
    <xf numFmtId="168" fontId="8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left" indent="1"/>
    </xf>
    <xf numFmtId="169" fontId="8" fillId="0" borderId="4" xfId="0" applyNumberFormat="1" applyFont="1" applyBorder="1"/>
    <xf numFmtId="0" fontId="8" fillId="0" borderId="3" xfId="0" applyFont="1" applyBorder="1"/>
    <xf numFmtId="168" fontId="8" fillId="0" borderId="3" xfId="0" applyNumberFormat="1" applyFont="1" applyBorder="1"/>
    <xf numFmtId="169" fontId="8" fillId="0" borderId="3" xfId="0" applyNumberFormat="1" applyFont="1" applyBorder="1"/>
    <xf numFmtId="169" fontId="10" fillId="0" borderId="0" xfId="0" applyNumberFormat="1" applyFont="1"/>
    <xf numFmtId="170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left"/>
    </xf>
    <xf numFmtId="172" fontId="8" fillId="0" borderId="0" xfId="0" applyNumberFormat="1" applyFont="1" applyAlignment="1">
      <alignment horizontal="left" indent="1"/>
    </xf>
    <xf numFmtId="169" fontId="21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left" indent="1"/>
    </xf>
    <xf numFmtId="166" fontId="8" fillId="0" borderId="3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70" fontId="8" fillId="0" borderId="4" xfId="0" applyNumberFormat="1" applyFont="1" applyBorder="1" applyAlignment="1">
      <alignment horizontal="right"/>
    </xf>
    <xf numFmtId="169" fontId="10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9" fontId="10" fillId="0" borderId="0" xfId="2" applyFont="1" applyBorder="1" applyAlignment="1" applyProtection="1">
      <alignment horizontal="right"/>
    </xf>
    <xf numFmtId="169" fontId="8" fillId="0" borderId="4" xfId="0" applyNumberFormat="1" applyFont="1" applyBorder="1" applyAlignment="1">
      <alignment horizontal="center"/>
    </xf>
    <xf numFmtId="9" fontId="10" fillId="0" borderId="4" xfId="2" applyFont="1" applyBorder="1" applyAlignment="1" applyProtection="1">
      <alignment horizontal="right"/>
    </xf>
    <xf numFmtId="9" fontId="8" fillId="0" borderId="0" xfId="0" applyNumberFormat="1" applyFont="1"/>
    <xf numFmtId="168" fontId="7" fillId="0" borderId="0" xfId="0" applyNumberFormat="1" applyFont="1"/>
    <xf numFmtId="168" fontId="10" fillId="0" borderId="2" xfId="0" applyNumberFormat="1" applyFont="1" applyBorder="1"/>
    <xf numFmtId="168" fontId="10" fillId="0" borderId="3" xfId="0" applyNumberFormat="1" applyFont="1" applyBorder="1"/>
    <xf numFmtId="168" fontId="10" fillId="2" borderId="0" xfId="0" applyNumberFormat="1" applyFont="1" applyFill="1"/>
    <xf numFmtId="168" fontId="10" fillId="0" borderId="0" xfId="0" applyNumberFormat="1" applyFont="1" applyAlignment="1">
      <alignment horizontal="left" indent="1"/>
    </xf>
    <xf numFmtId="168" fontId="24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left" indent="4"/>
    </xf>
    <xf numFmtId="168" fontId="25" fillId="0" borderId="0" xfId="0" applyNumberFormat="1" applyFont="1"/>
    <xf numFmtId="0" fontId="12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5" xfId="0" applyFont="1" applyBorder="1"/>
    <xf numFmtId="169" fontId="27" fillId="0" borderId="6" xfId="0" applyNumberFormat="1" applyFont="1" applyBorder="1"/>
    <xf numFmtId="0" fontId="27" fillId="0" borderId="5" xfId="0" applyFont="1" applyBorder="1" applyAlignment="1">
      <alignment horizontal="left"/>
    </xf>
    <xf numFmtId="0" fontId="27" fillId="0" borderId="7" xfId="0" applyFont="1" applyBorder="1"/>
    <xf numFmtId="0" fontId="28" fillId="0" borderId="5" xfId="0" applyFont="1" applyBorder="1" applyAlignment="1">
      <alignment horizontal="left" indent="1"/>
    </xf>
    <xf numFmtId="168" fontId="13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left" indent="2"/>
    </xf>
    <xf numFmtId="168" fontId="26" fillId="0" borderId="4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left"/>
    </xf>
    <xf numFmtId="168" fontId="25" fillId="0" borderId="4" xfId="0" applyNumberFormat="1" applyFont="1" applyBorder="1" applyAlignment="1">
      <alignment horizontal="left"/>
    </xf>
    <xf numFmtId="168" fontId="26" fillId="0" borderId="4" xfId="0" applyNumberFormat="1" applyFont="1" applyBorder="1"/>
    <xf numFmtId="168" fontId="5" fillId="0" borderId="0" xfId="0" applyNumberFormat="1" applyFont="1"/>
    <xf numFmtId="168" fontId="15" fillId="0" borderId="0" xfId="0" applyNumberFormat="1" applyFont="1"/>
    <xf numFmtId="169" fontId="8" fillId="0" borderId="0" xfId="0" applyNumberFormat="1" applyFont="1" applyAlignment="1">
      <alignment horizontal="left" wrapText="1" indent="1"/>
    </xf>
    <xf numFmtId="169" fontId="27" fillId="0" borderId="6" xfId="0" applyNumberFormat="1" applyFont="1" applyBorder="1" applyAlignment="1">
      <alignment horizontal="center"/>
    </xf>
    <xf numFmtId="0" fontId="28" fillId="0" borderId="0" xfId="0" applyFont="1"/>
    <xf numFmtId="168" fontId="30" fillId="0" borderId="0" xfId="0" applyNumberFormat="1" applyFont="1" applyAlignment="1">
      <alignment horizontal="center"/>
    </xf>
    <xf numFmtId="0" fontId="12" fillId="0" borderId="0" xfId="0" applyFont="1"/>
    <xf numFmtId="173" fontId="12" fillId="0" borderId="0" xfId="2" applyNumberFormat="1" applyFont="1"/>
    <xf numFmtId="169" fontId="17" fillId="0" borderId="0" xfId="0" applyNumberFormat="1" applyFont="1"/>
    <xf numFmtId="168" fontId="23" fillId="0" borderId="0" xfId="0" applyNumberFormat="1" applyFont="1" applyAlignment="1">
      <alignment horizontal="center"/>
    </xf>
    <xf numFmtId="169" fontId="10" fillId="0" borderId="0" xfId="2" applyNumberFormat="1" applyFont="1" applyBorder="1" applyAlignment="1" applyProtection="1">
      <alignment horizontal="center"/>
    </xf>
    <xf numFmtId="169" fontId="20" fillId="0" borderId="0" xfId="0" applyNumberFormat="1" applyFont="1"/>
    <xf numFmtId="10" fontId="5" fillId="0" borderId="0" xfId="2" applyNumberFormat="1" applyFont="1" applyAlignment="1">
      <alignment horizontal="left"/>
    </xf>
    <xf numFmtId="169" fontId="8" fillId="0" borderId="4" xfId="0" applyNumberFormat="1" applyFont="1" applyBorder="1" applyAlignment="1">
      <alignment horizontal="right"/>
    </xf>
    <xf numFmtId="0" fontId="9" fillId="0" borderId="4" xfId="0" applyFont="1" applyBorder="1"/>
    <xf numFmtId="173" fontId="27" fillId="0" borderId="0" xfId="2" applyNumberFormat="1" applyFont="1"/>
    <xf numFmtId="0" fontId="27" fillId="0" borderId="5" xfId="0" applyFont="1" applyBorder="1" applyAlignment="1">
      <alignment horizontal="left" indent="1"/>
    </xf>
    <xf numFmtId="168" fontId="27" fillId="0" borderId="6" xfId="0" applyNumberFormat="1" applyFont="1" applyBorder="1"/>
    <xf numFmtId="0" fontId="31" fillId="0" borderId="8" xfId="0" applyFont="1" applyBorder="1" applyAlignment="1">
      <alignment horizontal="center"/>
    </xf>
    <xf numFmtId="168" fontId="27" fillId="0" borderId="22" xfId="0" applyNumberFormat="1" applyFont="1" applyBorder="1"/>
    <xf numFmtId="0" fontId="27" fillId="0" borderId="21" xfId="0" applyFont="1" applyBorder="1" applyAlignment="1">
      <alignment horizontal="left" indent="1"/>
    </xf>
    <xf numFmtId="172" fontId="8" fillId="0" borderId="4" xfId="0" applyNumberFormat="1" applyFont="1" applyBorder="1" applyAlignment="1">
      <alignment horizontal="left"/>
    </xf>
    <xf numFmtId="0" fontId="28" fillId="0" borderId="21" xfId="0" applyFont="1" applyBorder="1" applyAlignment="1">
      <alignment horizontal="left" indent="1"/>
    </xf>
    <xf numFmtId="168" fontId="28" fillId="0" borderId="22" xfId="0" applyNumberFormat="1" applyFont="1" applyBorder="1"/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 horizontal="left" vertical="center"/>
    </xf>
    <xf numFmtId="168" fontId="28" fillId="0" borderId="20" xfId="0" applyNumberFormat="1" applyFont="1" applyBorder="1" applyAlignment="1">
      <alignment horizontal="center" vertical="center"/>
    </xf>
    <xf numFmtId="167" fontId="28" fillId="0" borderId="19" xfId="1" applyNumberFormat="1" applyFont="1" applyBorder="1" applyAlignment="1" applyProtection="1">
      <alignment horizontal="left"/>
    </xf>
    <xf numFmtId="168" fontId="28" fillId="0" borderId="20" xfId="1" applyNumberFormat="1" applyFont="1" applyBorder="1" applyProtection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31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33" fillId="0" borderId="0" xfId="0" applyFont="1"/>
    <xf numFmtId="0" fontId="27" fillId="0" borderId="0" xfId="0" applyFont="1" applyAlignment="1">
      <alignment horizontal="left" indent="1"/>
    </xf>
    <xf numFmtId="0" fontId="32" fillId="0" borderId="0" xfId="0" applyFont="1" applyAlignment="1">
      <alignment vertical="center"/>
    </xf>
    <xf numFmtId="0" fontId="28" fillId="0" borderId="10" xfId="0" applyFont="1" applyBorder="1" applyAlignment="1">
      <alignment horizontal="left" indent="1"/>
    </xf>
    <xf numFmtId="0" fontId="32" fillId="0" borderId="3" xfId="0" applyFont="1" applyBorder="1" applyAlignment="1">
      <alignment vertical="center"/>
    </xf>
    <xf numFmtId="0" fontId="33" fillId="0" borderId="11" xfId="0" applyFont="1" applyBorder="1"/>
    <xf numFmtId="0" fontId="27" fillId="0" borderId="12" xfId="0" applyFont="1" applyBorder="1" applyAlignment="1">
      <alignment horizontal="left" indent="1"/>
    </xf>
    <xf numFmtId="173" fontId="12" fillId="0" borderId="13" xfId="2" applyNumberFormat="1" applyFont="1" applyBorder="1" applyAlignment="1" applyProtection="1">
      <alignment horizontal="right"/>
    </xf>
    <xf numFmtId="0" fontId="34" fillId="0" borderId="0" xfId="3" applyFont="1" applyAlignment="1" applyProtection="1">
      <alignment vertical="center"/>
    </xf>
    <xf numFmtId="169" fontId="27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left" indent="1"/>
    </xf>
    <xf numFmtId="0" fontId="32" fillId="0" borderId="4" xfId="0" applyFont="1" applyBorder="1" applyAlignment="1">
      <alignment vertical="center"/>
    </xf>
    <xf numFmtId="173" fontId="35" fillId="0" borderId="15" xfId="2" applyNumberFormat="1" applyFont="1" applyBorder="1" applyAlignment="1" applyProtection="1">
      <alignment horizontal="right"/>
    </xf>
    <xf numFmtId="173" fontId="27" fillId="0" borderId="0" xfId="0" applyNumberFormat="1" applyFont="1" applyAlignment="1">
      <alignment horizontal="left" indent="1"/>
    </xf>
    <xf numFmtId="0" fontId="27" fillId="0" borderId="3" xfId="0" applyFont="1" applyBorder="1" applyAlignment="1">
      <alignment horizontal="left" indent="1"/>
    </xf>
    <xf numFmtId="173" fontId="27" fillId="0" borderId="11" xfId="0" applyNumberFormat="1" applyFont="1" applyBorder="1" applyAlignment="1">
      <alignment horizontal="left" indent="1"/>
    </xf>
    <xf numFmtId="0" fontId="28" fillId="0" borderId="4" xfId="0" applyFont="1" applyBorder="1" applyAlignment="1">
      <alignment horizontal="left" indent="1"/>
    </xf>
    <xf numFmtId="0" fontId="28" fillId="0" borderId="0" xfId="0" applyFont="1" applyAlignment="1">
      <alignment horizontal="left" indent="1"/>
    </xf>
    <xf numFmtId="173" fontId="12" fillId="0" borderId="0" xfId="2" applyNumberFormat="1" applyFont="1" applyBorder="1" applyAlignment="1" applyProtection="1">
      <alignment horizontal="right"/>
    </xf>
    <xf numFmtId="0" fontId="27" fillId="0" borderId="4" xfId="0" applyFont="1" applyBorder="1" applyAlignment="1">
      <alignment horizontal="left" indent="1"/>
    </xf>
    <xf numFmtId="173" fontId="12" fillId="0" borderId="4" xfId="2" applyNumberFormat="1" applyFont="1" applyBorder="1" applyAlignment="1" applyProtection="1">
      <alignment horizontal="right"/>
    </xf>
    <xf numFmtId="168" fontId="12" fillId="0" borderId="0" xfId="0" applyNumberFormat="1" applyFont="1"/>
    <xf numFmtId="0" fontId="36" fillId="5" borderId="0" xfId="0" applyFont="1" applyFill="1" applyAlignment="1">
      <alignment horizontal="center" vertical="center"/>
    </xf>
    <xf numFmtId="0" fontId="27" fillId="0" borderId="28" xfId="0" applyFont="1" applyBorder="1"/>
    <xf numFmtId="169" fontId="5" fillId="0" borderId="0" xfId="0" applyNumberFormat="1" applyFont="1" applyAlignment="1">
      <alignment horizontal="left"/>
    </xf>
    <xf numFmtId="10" fontId="5" fillId="0" borderId="29" xfId="2" applyNumberFormat="1" applyFont="1" applyBorder="1" applyAlignment="1">
      <alignment horizontal="left"/>
    </xf>
    <xf numFmtId="0" fontId="8" fillId="0" borderId="29" xfId="0" applyFont="1" applyBorder="1"/>
    <xf numFmtId="173" fontId="5" fillId="0" borderId="0" xfId="2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168" fontId="10" fillId="0" borderId="4" xfId="0" applyNumberFormat="1" applyFont="1" applyBorder="1" applyAlignment="1">
      <alignment horizontal="left" indent="1"/>
    </xf>
    <xf numFmtId="168" fontId="8" fillId="0" borderId="4" xfId="0" applyNumberFormat="1" applyFont="1" applyBorder="1" applyAlignment="1">
      <alignment horizontal="center"/>
    </xf>
    <xf numFmtId="168" fontId="37" fillId="0" borderId="3" xfId="0" applyNumberFormat="1" applyFont="1" applyBorder="1" applyAlignment="1">
      <alignment horizontal="right"/>
    </xf>
    <xf numFmtId="168" fontId="27" fillId="0" borderId="0" xfId="0" applyNumberFormat="1" applyFont="1"/>
    <xf numFmtId="168" fontId="28" fillId="0" borderId="20" xfId="0" applyNumberFormat="1" applyFont="1" applyBorder="1" applyAlignment="1">
      <alignment vertical="center"/>
    </xf>
    <xf numFmtId="10" fontId="8" fillId="0" borderId="0" xfId="0" applyNumberFormat="1" applyFont="1"/>
    <xf numFmtId="0" fontId="28" fillId="0" borderId="5" xfId="0" applyFont="1" applyBorder="1" applyAlignment="1">
      <alignment horizontal="left"/>
    </xf>
    <xf numFmtId="168" fontId="27" fillId="3" borderId="30" xfId="0" applyNumberFormat="1" applyFont="1" applyFill="1" applyBorder="1"/>
    <xf numFmtId="0" fontId="27" fillId="0" borderId="31" xfId="0" applyFont="1" applyBorder="1"/>
    <xf numFmtId="168" fontId="27" fillId="0" borderId="32" xfId="0" applyNumberFormat="1" applyFont="1" applyBorder="1"/>
    <xf numFmtId="0" fontId="28" fillId="6" borderId="5" xfId="0" applyFont="1" applyFill="1" applyBorder="1" applyAlignment="1">
      <alignment vertical="center"/>
    </xf>
    <xf numFmtId="0" fontId="27" fillId="6" borderId="6" xfId="0" applyFont="1" applyFill="1" applyBorder="1"/>
    <xf numFmtId="0" fontId="28" fillId="6" borderId="5" xfId="0" applyFont="1" applyFill="1" applyBorder="1" applyAlignment="1">
      <alignment horizontal="left" vertical="center"/>
    </xf>
    <xf numFmtId="0" fontId="28" fillId="6" borderId="6" xfId="0" applyFont="1" applyFill="1" applyBorder="1"/>
    <xf numFmtId="168" fontId="28" fillId="6" borderId="6" xfId="0" applyNumberFormat="1" applyFont="1" applyFill="1" applyBorder="1"/>
    <xf numFmtId="0" fontId="28" fillId="4" borderId="19" xfId="0" applyFont="1" applyFill="1" applyBorder="1" applyAlignment="1">
      <alignment horizontal="left" vertical="center"/>
    </xf>
    <xf numFmtId="168" fontId="28" fillId="4" borderId="20" xfId="0" applyNumberFormat="1" applyFont="1" applyFill="1" applyBorder="1" applyAlignment="1">
      <alignment vertical="center"/>
    </xf>
    <xf numFmtId="9" fontId="38" fillId="0" borderId="4" xfId="2" applyFont="1" applyBorder="1" applyAlignment="1" applyProtection="1">
      <alignment horizontal="center"/>
    </xf>
    <xf numFmtId="0" fontId="39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/>
    </xf>
    <xf numFmtId="168" fontId="22" fillId="7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 indent="3"/>
    </xf>
    <xf numFmtId="9" fontId="9" fillId="0" borderId="0" xfId="2" applyFont="1" applyAlignment="1">
      <alignment horizontal="center"/>
    </xf>
    <xf numFmtId="10" fontId="15" fillId="0" borderId="0" xfId="2" applyNumberFormat="1" applyFont="1"/>
    <xf numFmtId="169" fontId="9" fillId="0" borderId="4" xfId="2" applyNumberFormat="1" applyFont="1" applyBorder="1"/>
    <xf numFmtId="169" fontId="9" fillId="0" borderId="0" xfId="2" applyNumberFormat="1" applyFont="1"/>
    <xf numFmtId="0" fontId="8" fillId="0" borderId="4" xfId="0" applyFont="1" applyBorder="1" applyAlignment="1">
      <alignment horizontal="left"/>
    </xf>
    <xf numFmtId="168" fontId="30" fillId="0" borderId="4" xfId="0" applyNumberFormat="1" applyFont="1" applyBorder="1" applyAlignment="1">
      <alignment horizontal="center"/>
    </xf>
    <xf numFmtId="9" fontId="8" fillId="0" borderId="4" xfId="0" applyNumberFormat="1" applyFont="1" applyBorder="1"/>
    <xf numFmtId="0" fontId="27" fillId="0" borderId="33" xfId="0" applyFont="1" applyBorder="1" applyAlignment="1">
      <alignment horizontal="left" indent="1"/>
    </xf>
    <xf numFmtId="168" fontId="27" fillId="0" borderId="34" xfId="0" applyNumberFormat="1" applyFont="1" applyBorder="1"/>
    <xf numFmtId="168" fontId="28" fillId="0" borderId="6" xfId="0" applyNumberFormat="1" applyFont="1" applyBorder="1"/>
    <xf numFmtId="0" fontId="27" fillId="0" borderId="31" xfId="0" applyFont="1" applyBorder="1" applyAlignment="1">
      <alignment horizontal="left"/>
    </xf>
    <xf numFmtId="0" fontId="40" fillId="0" borderId="0" xfId="0" applyFont="1"/>
    <xf numFmtId="0" fontId="40" fillId="0" borderId="0" xfId="0" applyFont="1" applyAlignment="1">
      <alignment vertical="center"/>
    </xf>
    <xf numFmtId="0" fontId="41" fillId="0" borderId="0" xfId="0" applyFont="1"/>
    <xf numFmtId="173" fontId="35" fillId="3" borderId="0" xfId="2" applyNumberFormat="1" applyFont="1" applyFill="1" applyBorder="1" applyAlignment="1" applyProtection="1">
      <alignment horizontal="right"/>
    </xf>
    <xf numFmtId="0" fontId="10" fillId="0" borderId="3" xfId="0" applyFont="1" applyBorder="1" applyAlignment="1">
      <alignment horizontal="left" indent="1"/>
    </xf>
    <xf numFmtId="0" fontId="10" fillId="0" borderId="3" xfId="0" applyFont="1" applyBorder="1"/>
    <xf numFmtId="169" fontId="8" fillId="0" borderId="3" xfId="0" applyNumberFormat="1" applyFont="1" applyBorder="1" applyAlignment="1">
      <alignment horizontal="right"/>
    </xf>
    <xf numFmtId="0" fontId="10" fillId="0" borderId="4" xfId="0" applyFont="1" applyBorder="1" applyAlignment="1">
      <alignment horizontal="left" indent="1"/>
    </xf>
    <xf numFmtId="0" fontId="10" fillId="0" borderId="4" xfId="0" applyFont="1" applyBorder="1"/>
    <xf numFmtId="169" fontId="10" fillId="0" borderId="4" xfId="0" applyNumberFormat="1" applyFont="1" applyBorder="1" applyAlignment="1">
      <alignment horizontal="center"/>
    </xf>
    <xf numFmtId="169" fontId="10" fillId="0" borderId="4" xfId="0" applyNumberFormat="1" applyFont="1" applyBorder="1" applyAlignment="1">
      <alignment horizontal="right"/>
    </xf>
    <xf numFmtId="9" fontId="30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28" fillId="6" borderId="21" xfId="0" applyFont="1" applyFill="1" applyBorder="1" applyAlignment="1">
      <alignment horizontal="left" vertical="center"/>
    </xf>
    <xf numFmtId="0" fontId="28" fillId="6" borderId="22" xfId="0" applyFont="1" applyFill="1" applyBorder="1"/>
    <xf numFmtId="0" fontId="27" fillId="0" borderId="35" xfId="0" applyFont="1" applyBorder="1"/>
    <xf numFmtId="173" fontId="40" fillId="0" borderId="0" xfId="2" applyNumberFormat="1" applyFont="1" applyAlignment="1">
      <alignment horizontal="right" vertical="center"/>
    </xf>
    <xf numFmtId="0" fontId="42" fillId="0" borderId="0" xfId="0" applyFont="1" applyAlignment="1">
      <alignment horizontal="left"/>
    </xf>
    <xf numFmtId="0" fontId="9" fillId="0" borderId="35" xfId="0" applyFont="1" applyBorder="1"/>
    <xf numFmtId="0" fontId="27" fillId="3" borderId="5" xfId="0" applyFont="1" applyFill="1" applyBorder="1" applyAlignment="1">
      <alignment horizontal="left" indent="1"/>
    </xf>
    <xf numFmtId="0" fontId="12" fillId="3" borderId="25" xfId="0" applyFont="1" applyFill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9" fontId="8" fillId="3" borderId="4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169" fontId="13" fillId="0" borderId="3" xfId="0" applyNumberFormat="1" applyFont="1" applyBorder="1" applyAlignment="1">
      <alignment horizontal="center"/>
    </xf>
    <xf numFmtId="168" fontId="30" fillId="0" borderId="3" xfId="0" applyNumberFormat="1" applyFont="1" applyBorder="1"/>
    <xf numFmtId="168" fontId="30" fillId="0" borderId="11" xfId="0" applyNumberFormat="1" applyFont="1" applyBorder="1"/>
    <xf numFmtId="0" fontId="5" fillId="0" borderId="12" xfId="0" applyFont="1" applyBorder="1" applyAlignment="1">
      <alignment horizontal="left"/>
    </xf>
    <xf numFmtId="169" fontId="13" fillId="0" borderId="0" xfId="0" applyNumberFormat="1" applyFont="1" applyAlignment="1">
      <alignment horizontal="center"/>
    </xf>
    <xf numFmtId="169" fontId="30" fillId="0" borderId="0" xfId="0" applyNumberFormat="1" applyFont="1"/>
    <xf numFmtId="169" fontId="30" fillId="0" borderId="13" xfId="0" applyNumberFormat="1" applyFont="1" applyBorder="1"/>
    <xf numFmtId="168" fontId="30" fillId="0" borderId="0" xfId="0" applyNumberFormat="1" applyFont="1"/>
    <xf numFmtId="168" fontId="30" fillId="0" borderId="13" xfId="0" applyNumberFormat="1" applyFont="1" applyBorder="1"/>
    <xf numFmtId="169" fontId="5" fillId="0" borderId="14" xfId="0" applyNumberFormat="1" applyFont="1" applyBorder="1" applyAlignment="1">
      <alignment horizontal="left"/>
    </xf>
    <xf numFmtId="169" fontId="13" fillId="0" borderId="4" xfId="0" applyNumberFormat="1" applyFont="1" applyBorder="1" applyAlignment="1">
      <alignment horizontal="center"/>
    </xf>
    <xf numFmtId="168" fontId="8" fillId="0" borderId="15" xfId="0" applyNumberFormat="1" applyFont="1" applyBorder="1"/>
    <xf numFmtId="169" fontId="10" fillId="0" borderId="0" xfId="0" applyNumberFormat="1" applyFont="1" applyAlignment="1">
      <alignment horizontal="left"/>
    </xf>
    <xf numFmtId="169" fontId="43" fillId="0" borderId="0" xfId="0" applyNumberFormat="1" applyFont="1" applyAlignment="1">
      <alignment horizontal="center"/>
    </xf>
    <xf numFmtId="173" fontId="10" fillId="0" borderId="0" xfId="2" applyNumberFormat="1" applyFont="1"/>
    <xf numFmtId="173" fontId="8" fillId="0" borderId="0" xfId="2" applyNumberFormat="1" applyFont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14" fontId="8" fillId="0" borderId="18" xfId="0" applyNumberFormat="1" applyFont="1" applyBorder="1" applyAlignment="1">
      <alignment horizontal="left" vertical="center" wrapText="1" indent="4"/>
    </xf>
    <xf numFmtId="0" fontId="8" fillId="0" borderId="18" xfId="0" applyFont="1" applyBorder="1" applyAlignment="1">
      <alignment horizontal="left" vertical="center" wrapText="1" indent="4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vertical="center" wrapText="1"/>
    </xf>
    <xf numFmtId="168" fontId="8" fillId="0" borderId="0" xfId="1" applyNumberFormat="1" applyFont="1"/>
    <xf numFmtId="3" fontId="8" fillId="0" borderId="18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3" fontId="8" fillId="0" borderId="0" xfId="0" applyNumberFormat="1" applyFont="1"/>
    <xf numFmtId="0" fontId="2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0" fontId="25" fillId="0" borderId="0" xfId="0" applyFont="1"/>
    <xf numFmtId="167" fontId="8" fillId="0" borderId="0" xfId="1" applyNumberFormat="1" applyFont="1"/>
    <xf numFmtId="167" fontId="10" fillId="0" borderId="0" xfId="1" applyNumberFormat="1" applyFont="1" applyAlignment="1">
      <alignment horizontal="center"/>
    </xf>
    <xf numFmtId="3" fontId="27" fillId="0" borderId="0" xfId="0" applyNumberFormat="1" applyFont="1"/>
    <xf numFmtId="168" fontId="20" fillId="0" borderId="0" xfId="0" applyNumberFormat="1" applyFont="1" applyAlignment="1">
      <alignment horizontal="center"/>
    </xf>
    <xf numFmtId="0" fontId="28" fillId="0" borderId="37" xfId="0" applyFont="1" applyBorder="1" applyAlignment="1">
      <alignment horizontal="left"/>
    </xf>
    <xf numFmtId="168" fontId="28" fillId="0" borderId="38" xfId="0" applyNumberFormat="1" applyFont="1" applyBorder="1"/>
    <xf numFmtId="173" fontId="41" fillId="0" borderId="0" xfId="2" applyNumberFormat="1" applyFont="1" applyAlignment="1">
      <alignment horizontal="right" vertical="center"/>
    </xf>
    <xf numFmtId="0" fontId="27" fillId="0" borderId="19" xfId="0" applyFont="1" applyBorder="1" applyAlignment="1">
      <alignment horizontal="left" vertical="center"/>
    </xf>
    <xf numFmtId="168" fontId="27" fillId="0" borderId="20" xfId="0" applyNumberFormat="1" applyFont="1" applyBorder="1" applyAlignment="1">
      <alignment vertical="center"/>
    </xf>
    <xf numFmtId="3" fontId="5" fillId="0" borderId="0" xfId="0" applyNumberFormat="1" applyFont="1"/>
    <xf numFmtId="0" fontId="30" fillId="0" borderId="9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/>
    </xf>
    <xf numFmtId="165" fontId="9" fillId="0" borderId="0" xfId="1" applyFont="1"/>
    <xf numFmtId="2" fontId="9" fillId="0" borderId="0" xfId="1" applyNumberFormat="1" applyFont="1"/>
    <xf numFmtId="2" fontId="44" fillId="0" borderId="0" xfId="1" applyNumberFormat="1" applyFont="1"/>
    <xf numFmtId="173" fontId="9" fillId="0" borderId="6" xfId="2" applyNumberFormat="1" applyFont="1" applyBorder="1"/>
    <xf numFmtId="169" fontId="45" fillId="0" borderId="2" xfId="0" applyNumberFormat="1" applyFont="1" applyBorder="1" applyAlignment="1">
      <alignment horizontal="center"/>
    </xf>
    <xf numFmtId="167" fontId="9" fillId="0" borderId="2" xfId="1" applyNumberFormat="1" applyFont="1" applyBorder="1"/>
    <xf numFmtId="173" fontId="4" fillId="0" borderId="0" xfId="2" applyNumberFormat="1"/>
    <xf numFmtId="169" fontId="10" fillId="0" borderId="3" xfId="0" applyNumberFormat="1" applyFont="1" applyBorder="1" applyAlignment="1">
      <alignment horizontal="center"/>
    </xf>
    <xf numFmtId="166" fontId="30" fillId="0" borderId="3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169" fontId="30" fillId="0" borderId="0" xfId="0" applyNumberFormat="1" applyFont="1" applyAlignment="1">
      <alignment horizontal="center"/>
    </xf>
    <xf numFmtId="166" fontId="30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9" fillId="8" borderId="0" xfId="0" applyFont="1" applyFill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9" fontId="4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8" fontId="46" fillId="0" borderId="30" xfId="0" applyNumberFormat="1" applyFont="1" applyBorder="1"/>
    <xf numFmtId="168" fontId="20" fillId="0" borderId="0" xfId="0" applyNumberFormat="1" applyFont="1" applyAlignment="1">
      <alignment horizontal="left"/>
    </xf>
    <xf numFmtId="0" fontId="8" fillId="8" borderId="0" xfId="0" applyFont="1" applyFill="1"/>
    <xf numFmtId="168" fontId="10" fillId="8" borderId="0" xfId="0" applyNumberFormat="1" applyFont="1" applyFill="1"/>
    <xf numFmtId="168" fontId="8" fillId="8" borderId="0" xfId="0" applyNumberFormat="1" applyFont="1" applyFill="1"/>
    <xf numFmtId="169" fontId="8" fillId="8" borderId="0" xfId="0" applyNumberFormat="1" applyFont="1" applyFill="1" applyAlignment="1">
      <alignment horizontal="center"/>
    </xf>
    <xf numFmtId="171" fontId="8" fillId="8" borderId="0" xfId="0" applyNumberFormat="1" applyFont="1" applyFill="1" applyAlignment="1">
      <alignment horizontal="right"/>
    </xf>
    <xf numFmtId="0" fontId="8" fillId="8" borderId="0" xfId="0" applyFont="1" applyFill="1" applyAlignment="1">
      <alignment horizontal="right"/>
    </xf>
    <xf numFmtId="0" fontId="10" fillId="8" borderId="0" xfId="0" applyFont="1" applyFill="1"/>
    <xf numFmtId="169" fontId="10" fillId="8" borderId="0" xfId="0" applyNumberFormat="1" applyFont="1" applyFill="1"/>
    <xf numFmtId="169" fontId="18" fillId="8" borderId="0" xfId="0" applyNumberFormat="1" applyFont="1" applyFill="1" applyAlignment="1">
      <alignment horizontal="center"/>
    </xf>
    <xf numFmtId="168" fontId="10" fillId="8" borderId="0" xfId="0" applyNumberFormat="1" applyFont="1" applyFill="1" applyAlignment="1">
      <alignment horizontal="right"/>
    </xf>
    <xf numFmtId="169" fontId="5" fillId="8" borderId="0" xfId="0" applyNumberFormat="1" applyFont="1" applyFill="1"/>
    <xf numFmtId="0" fontId="5" fillId="8" borderId="0" xfId="0" applyFont="1" applyFill="1"/>
    <xf numFmtId="169" fontId="19" fillId="8" borderId="0" xfId="0" applyNumberFormat="1" applyFont="1" applyFill="1" applyAlignment="1">
      <alignment horizontal="center"/>
    </xf>
    <xf numFmtId="169" fontId="5" fillId="8" borderId="0" xfId="0" applyNumberFormat="1" applyFont="1" applyFill="1" applyAlignment="1">
      <alignment horizontal="right"/>
    </xf>
    <xf numFmtId="168" fontId="14" fillId="8" borderId="0" xfId="0" applyNumberFormat="1" applyFont="1" applyFill="1" applyAlignment="1">
      <alignment horizontal="center"/>
    </xf>
    <xf numFmtId="168" fontId="5" fillId="8" borderId="0" xfId="0" applyNumberFormat="1" applyFont="1" applyFill="1" applyAlignment="1">
      <alignment horizontal="right"/>
    </xf>
    <xf numFmtId="169" fontId="16" fillId="8" borderId="0" xfId="0" applyNumberFormat="1" applyFont="1" applyFill="1" applyAlignment="1">
      <alignment horizontal="center"/>
    </xf>
    <xf numFmtId="168" fontId="8" fillId="0" borderId="0" xfId="0" applyNumberFormat="1" applyFont="1" applyAlignment="1">
      <alignment horizontal="left" indent="4"/>
    </xf>
    <xf numFmtId="168" fontId="45" fillId="0" borderId="0" xfId="0" applyNumberFormat="1" applyFont="1" applyAlignment="1">
      <alignment horizontal="center"/>
    </xf>
    <xf numFmtId="169" fontId="9" fillId="0" borderId="0" xfId="0" applyNumberFormat="1" applyFont="1"/>
    <xf numFmtId="169" fontId="9" fillId="8" borderId="0" xfId="0" applyNumberFormat="1" applyFont="1" applyFill="1"/>
    <xf numFmtId="169" fontId="15" fillId="0" borderId="0" xfId="0" applyNumberFormat="1" applyFont="1"/>
    <xf numFmtId="0" fontId="12" fillId="0" borderId="4" xfId="0" applyFont="1" applyBorder="1"/>
    <xf numFmtId="0" fontId="27" fillId="0" borderId="6" xfId="0" applyFont="1" applyBorder="1"/>
    <xf numFmtId="0" fontId="2" fillId="0" borderId="0" xfId="5"/>
    <xf numFmtId="0" fontId="49" fillId="0" borderId="0" xfId="5" applyFont="1"/>
    <xf numFmtId="0" fontId="2" fillId="9" borderId="45" xfId="5" applyFill="1" applyBorder="1"/>
    <xf numFmtId="0" fontId="2" fillId="10" borderId="45" xfId="5" applyFill="1" applyBorder="1"/>
    <xf numFmtId="168" fontId="51" fillId="0" borderId="45" xfId="5" applyNumberFormat="1" applyFont="1" applyBorder="1"/>
    <xf numFmtId="0" fontId="2" fillId="0" borderId="45" xfId="5" applyBorder="1"/>
    <xf numFmtId="9" fontId="2" fillId="0" borderId="45" xfId="5" applyNumberFormat="1" applyBorder="1"/>
    <xf numFmtId="9" fontId="2" fillId="0" borderId="0" xfId="5" applyNumberFormat="1"/>
    <xf numFmtId="164" fontId="49" fillId="0" borderId="45" xfId="5" applyNumberFormat="1" applyFont="1" applyBorder="1"/>
    <xf numFmtId="167" fontId="50" fillId="0" borderId="0" xfId="1" applyNumberFormat="1" applyFont="1" applyBorder="1"/>
    <xf numFmtId="173" fontId="33" fillId="0" borderId="0" xfId="0" applyNumberFormat="1" applyFont="1"/>
    <xf numFmtId="171" fontId="8" fillId="0" borderId="0" xfId="0" applyNumberFormat="1" applyFont="1"/>
    <xf numFmtId="167" fontId="51" fillId="0" borderId="45" xfId="1" applyNumberFormat="1" applyFont="1" applyBorder="1"/>
    <xf numFmtId="0" fontId="49" fillId="0" borderId="0" xfId="5" applyFont="1" applyAlignment="1">
      <alignment horizontal="center" vertical="center"/>
    </xf>
    <xf numFmtId="0" fontId="49" fillId="0" borderId="0" xfId="5" applyFont="1" applyAlignment="1">
      <alignment horizontal="center" vertical="center" wrapText="1"/>
    </xf>
    <xf numFmtId="167" fontId="49" fillId="9" borderId="0" xfId="5" applyNumberFormat="1" applyFont="1" applyFill="1"/>
    <xf numFmtId="165" fontId="4" fillId="0" borderId="0" xfId="1"/>
    <xf numFmtId="9" fontId="27" fillId="9" borderId="0" xfId="0" applyNumberFormat="1" applyFont="1" applyFill="1"/>
    <xf numFmtId="0" fontId="54" fillId="0" borderId="0" xfId="5" applyFont="1"/>
    <xf numFmtId="9" fontId="54" fillId="0" borderId="0" xfId="5" applyNumberFormat="1" applyFont="1"/>
    <xf numFmtId="9" fontId="2" fillId="9" borderId="45" xfId="5" applyNumberFormat="1" applyFill="1" applyBorder="1"/>
    <xf numFmtId="165" fontId="55" fillId="0" borderId="0" xfId="5" applyNumberFormat="1" applyFont="1"/>
    <xf numFmtId="0" fontId="49" fillId="0" borderId="45" xfId="5" applyFont="1" applyBorder="1" applyAlignment="1">
      <alignment horizontal="center" vertical="center"/>
    </xf>
    <xf numFmtId="167" fontId="4" fillId="0" borderId="45" xfId="1" applyNumberFormat="1" applyBorder="1"/>
    <xf numFmtId="167" fontId="53" fillId="0" borderId="45" xfId="1" applyNumberFormat="1" applyFont="1" applyBorder="1"/>
    <xf numFmtId="0" fontId="49" fillId="0" borderId="0" xfId="5" applyFont="1" applyAlignment="1">
      <alignment vertical="center"/>
    </xf>
    <xf numFmtId="0" fontId="2" fillId="0" borderId="43" xfId="5" applyBorder="1"/>
    <xf numFmtId="0" fontId="2" fillId="0" borderId="44" xfId="5" applyBorder="1"/>
    <xf numFmtId="0" fontId="2" fillId="0" borderId="46" xfId="5" applyBorder="1"/>
    <xf numFmtId="0" fontId="2" fillId="0" borderId="47" xfId="5" applyBorder="1"/>
    <xf numFmtId="0" fontId="2" fillId="0" borderId="48" xfId="5" applyBorder="1"/>
    <xf numFmtId="0" fontId="49" fillId="0" borderId="0" xfId="5" applyFont="1" applyAlignment="1">
      <alignment horizontal="right"/>
    </xf>
    <xf numFmtId="0" fontId="56" fillId="0" borderId="0" xfId="5" applyFont="1" applyAlignment="1">
      <alignment horizontal="center" vertical="center"/>
    </xf>
    <xf numFmtId="9" fontId="48" fillId="0" borderId="45" xfId="5" applyNumberFormat="1" applyFont="1" applyBorder="1"/>
    <xf numFmtId="165" fontId="52" fillId="0" borderId="45" xfId="1" applyFont="1" applyBorder="1"/>
    <xf numFmtId="9" fontId="48" fillId="0" borderId="45" xfId="2" applyFont="1" applyBorder="1"/>
    <xf numFmtId="0" fontId="56" fillId="0" borderId="0" xfId="5" applyFont="1" applyAlignment="1">
      <alignment horizontal="center" vertical="center" wrapText="1"/>
    </xf>
    <xf numFmtId="0" fontId="8" fillId="9" borderId="0" xfId="0" applyFont="1" applyFill="1"/>
    <xf numFmtId="167" fontId="25" fillId="0" borderId="0" xfId="1" applyNumberFormat="1" applyFont="1" applyAlignment="1">
      <alignment horizontal="center"/>
    </xf>
    <xf numFmtId="14" fontId="46" fillId="9" borderId="27" xfId="0" applyNumberFormat="1" applyFont="1" applyFill="1" applyBorder="1" applyAlignment="1">
      <alignment horizontal="center"/>
    </xf>
    <xf numFmtId="1" fontId="46" fillId="9" borderId="27" xfId="0" applyNumberFormat="1" applyFont="1" applyFill="1" applyBorder="1" applyAlignment="1">
      <alignment horizontal="center"/>
    </xf>
    <xf numFmtId="9" fontId="27" fillId="9" borderId="36" xfId="0" applyNumberFormat="1" applyFont="1" applyFill="1" applyBorder="1"/>
    <xf numFmtId="9" fontId="27" fillId="9" borderId="36" xfId="2" applyFont="1" applyFill="1" applyBorder="1"/>
    <xf numFmtId="0" fontId="27" fillId="9" borderId="36" xfId="0" applyFont="1" applyFill="1" applyBorder="1" applyAlignment="1">
      <alignment horizontal="right"/>
    </xf>
    <xf numFmtId="9" fontId="9" fillId="9" borderId="36" xfId="0" applyNumberFormat="1" applyFont="1" applyFill="1" applyBorder="1"/>
    <xf numFmtId="173" fontId="27" fillId="9" borderId="6" xfId="0" applyNumberFormat="1" applyFont="1" applyFill="1" applyBorder="1" applyAlignment="1">
      <alignment horizontal="center"/>
    </xf>
    <xf numFmtId="168" fontId="46" fillId="9" borderId="6" xfId="0" applyNumberFormat="1" applyFont="1" applyFill="1" applyBorder="1"/>
    <xf numFmtId="0" fontId="30" fillId="9" borderId="18" xfId="0" applyFont="1" applyFill="1" applyBorder="1" applyAlignment="1">
      <alignment horizontal="left" vertical="center" wrapText="1" indent="4"/>
    </xf>
    <xf numFmtId="3" fontId="30" fillId="9" borderId="18" xfId="0" applyNumberFormat="1" applyFont="1" applyFill="1" applyBorder="1" applyAlignment="1">
      <alignment horizontal="center" vertical="center" wrapText="1"/>
    </xf>
    <xf numFmtId="3" fontId="30" fillId="9" borderId="18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5" fontId="4" fillId="0" borderId="42" xfId="1" applyBorder="1"/>
    <xf numFmtId="165" fontId="4" fillId="0" borderId="43" xfId="1" applyBorder="1"/>
    <xf numFmtId="165" fontId="4" fillId="0" borderId="44" xfId="1" applyBorder="1"/>
    <xf numFmtId="165" fontId="4" fillId="0" borderId="45" xfId="1" applyBorder="1"/>
    <xf numFmtId="167" fontId="53" fillId="0" borderId="0" xfId="1" applyNumberFormat="1" applyFont="1" applyBorder="1"/>
    <xf numFmtId="0" fontId="1" fillId="0" borderId="0" xfId="5" applyFont="1"/>
    <xf numFmtId="0" fontId="48" fillId="0" borderId="0" xfId="5" applyFont="1"/>
    <xf numFmtId="167" fontId="2" fillId="0" borderId="0" xfId="5" applyNumberFormat="1"/>
    <xf numFmtId="167" fontId="49" fillId="0" borderId="0" xfId="5" applyNumberFormat="1" applyFont="1"/>
    <xf numFmtId="0" fontId="48" fillId="9" borderId="0" xfId="5" applyFont="1" applyFill="1"/>
    <xf numFmtId="167" fontId="48" fillId="9" borderId="0" xfId="5" applyNumberFormat="1" applyFont="1" applyFill="1"/>
    <xf numFmtId="167" fontId="49" fillId="0" borderId="45" xfId="5" applyNumberFormat="1" applyFont="1" applyBorder="1"/>
    <xf numFmtId="14" fontId="58" fillId="0" borderId="49" xfId="0" applyNumberFormat="1" applyFont="1" applyBorder="1" applyAlignment="1">
      <alignment horizontal="center" vertical="center"/>
    </xf>
    <xf numFmtId="14" fontId="8" fillId="0" borderId="0" xfId="0" applyNumberFormat="1" applyFont="1"/>
    <xf numFmtId="14" fontId="58" fillId="0" borderId="0" xfId="0" applyNumberFormat="1" applyFont="1" applyAlignment="1">
      <alignment horizontal="center" vertical="center"/>
    </xf>
    <xf numFmtId="14" fontId="57" fillId="0" borderId="0" xfId="0" applyNumberFormat="1" applyFont="1" applyAlignment="1">
      <alignment horizontal="center"/>
    </xf>
    <xf numFmtId="0" fontId="2" fillId="0" borderId="50" xfId="5" applyBorder="1"/>
    <xf numFmtId="0" fontId="2" fillId="0" borderId="20" xfId="5" applyBorder="1"/>
    <xf numFmtId="0" fontId="2" fillId="0" borderId="51" xfId="5" applyBorder="1"/>
    <xf numFmtId="0" fontId="2" fillId="0" borderId="54" xfId="5" applyBorder="1"/>
    <xf numFmtId="0" fontId="2" fillId="0" borderId="52" xfId="5" applyBorder="1"/>
    <xf numFmtId="0" fontId="2" fillId="0" borderId="53" xfId="5" applyBorder="1"/>
    <xf numFmtId="0" fontId="2" fillId="0" borderId="55" xfId="5" applyBorder="1"/>
    <xf numFmtId="0" fontId="2" fillId="0" borderId="56" xfId="5" applyBorder="1"/>
    <xf numFmtId="0" fontId="2" fillId="0" borderId="57" xfId="5" applyBorder="1"/>
    <xf numFmtId="0" fontId="2" fillId="0" borderId="58" xfId="5" applyBorder="1"/>
    <xf numFmtId="0" fontId="2" fillId="0" borderId="49" xfId="5" applyBorder="1"/>
    <xf numFmtId="0" fontId="49" fillId="0" borderId="39" xfId="5" applyFont="1" applyBorder="1" applyAlignment="1">
      <alignment horizontal="center"/>
    </xf>
    <xf numFmtId="0" fontId="49" fillId="0" borderId="40" xfId="5" applyFont="1" applyBorder="1" applyAlignment="1">
      <alignment horizontal="center"/>
    </xf>
    <xf numFmtId="0" fontId="49" fillId="0" borderId="41" xfId="5" applyFont="1" applyBorder="1" applyAlignment="1">
      <alignment horizontal="center"/>
    </xf>
    <xf numFmtId="164" fontId="2" fillId="0" borderId="0" xfId="5" applyNumberFormat="1"/>
    <xf numFmtId="169" fontId="46" fillId="9" borderId="27" xfId="0" applyNumberFormat="1" applyFont="1" applyFill="1" applyBorder="1" applyAlignment="1">
      <alignment horizontal="center"/>
    </xf>
    <xf numFmtId="174" fontId="6" fillId="0" borderId="0" xfId="0" applyNumberFormat="1" applyFont="1" applyAlignment="1">
      <alignment horizontal="center"/>
    </xf>
    <xf numFmtId="0" fontId="49" fillId="9" borderId="45" xfId="5" applyFont="1" applyFill="1" applyBorder="1" applyAlignment="1">
      <alignment horizontal="center"/>
    </xf>
    <xf numFmtId="0" fontId="49" fillId="10" borderId="19" xfId="5" applyFont="1" applyFill="1" applyBorder="1" applyAlignment="1">
      <alignment horizontal="center"/>
    </xf>
    <xf numFmtId="0" fontId="49" fillId="10" borderId="2" xfId="5" applyFont="1" applyFill="1" applyBorder="1" applyAlignment="1">
      <alignment horizontal="center"/>
    </xf>
    <xf numFmtId="0" fontId="49" fillId="10" borderId="20" xfId="5" applyFont="1" applyFill="1" applyBorder="1" applyAlignment="1">
      <alignment horizontal="center"/>
    </xf>
    <xf numFmtId="0" fontId="49" fillId="9" borderId="19" xfId="5" applyFont="1" applyFill="1" applyBorder="1" applyAlignment="1">
      <alignment horizontal="center"/>
    </xf>
    <xf numFmtId="0" fontId="49" fillId="9" borderId="2" xfId="5" applyFont="1" applyFill="1" applyBorder="1" applyAlignment="1">
      <alignment horizontal="center"/>
    </xf>
    <xf numFmtId="0" fontId="49" fillId="9" borderId="20" xfId="5" applyFont="1" applyFill="1" applyBorder="1" applyAlignment="1">
      <alignment horizontal="center"/>
    </xf>
    <xf numFmtId="0" fontId="49" fillId="0" borderId="39" xfId="5" applyFont="1" applyBorder="1" applyAlignment="1">
      <alignment horizontal="center"/>
    </xf>
    <xf numFmtId="0" fontId="49" fillId="0" borderId="40" xfId="5" applyFont="1" applyBorder="1" applyAlignment="1">
      <alignment horizontal="center"/>
    </xf>
    <xf numFmtId="0" fontId="49" fillId="0" borderId="41" xfId="5" applyFont="1" applyBorder="1" applyAlignment="1">
      <alignment horizontal="center"/>
    </xf>
    <xf numFmtId="0" fontId="49" fillId="0" borderId="54" xfId="5" applyFont="1" applyBorder="1" applyAlignment="1">
      <alignment horizontal="center"/>
    </xf>
    <xf numFmtId="0" fontId="49" fillId="0" borderId="52" xfId="5" applyFont="1" applyBorder="1" applyAlignment="1">
      <alignment horizontal="center"/>
    </xf>
    <xf numFmtId="0" fontId="49" fillId="0" borderId="53" xfId="5" applyFont="1" applyBorder="1" applyAlignment="1">
      <alignment horizontal="center"/>
    </xf>
    <xf numFmtId="17" fontId="1" fillId="0" borderId="45" xfId="5" applyNumberFormat="1" applyFont="1" applyBorder="1"/>
    <xf numFmtId="9" fontId="1" fillId="0" borderId="45" xfId="5" applyNumberFormat="1" applyFont="1" applyBorder="1"/>
  </cellXfs>
  <cellStyles count="6">
    <cellStyle name="Collegamento ipertestuale" xfId="3" builtinId="8"/>
    <cellStyle name="Migliaia" xfId="1" builtinId="3"/>
    <cellStyle name="Normale" xfId="0" builtinId="0"/>
    <cellStyle name="Normale 2" xfId="4" xr:uid="{00000000-0005-0000-0000-000003000000}"/>
    <cellStyle name="Normale 2 2" xfId="5" xr:uid="{00000000-0005-0000-0000-000004000000}"/>
    <cellStyle name="Percentual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F9772"/>
      <rgbColor rgb="FFB3CAC7"/>
      <rgbColor rgb="FF808080"/>
      <rgbColor rgb="FF9999FF"/>
      <rgbColor rgb="FF993366"/>
      <rgbColor rgb="FFFFFFD7"/>
      <rgbColor rgb="FFCCFFFF"/>
      <rgbColor rgb="FF660066"/>
      <rgbColor rgb="FFFF400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3CCCC"/>
      <rgbColor rgb="FF99CC00"/>
      <rgbColor rgb="FFFFC000"/>
      <rgbColor rgb="FFFF9900"/>
      <rgbColor rgb="FFE46C0A"/>
      <rgbColor rgb="FF666666"/>
      <rgbColor rgb="FF969696"/>
      <rgbColor rgb="FF003366"/>
      <rgbColor rgb="FF409DAD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B919F"/>
      <color rgb="FFF27D7A"/>
      <color rgb="FF2340BB"/>
      <color rgb="FFEA3632"/>
      <color rgb="FFD23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FFFF00"/>
  </sheetPr>
  <dimension ref="A1:X51"/>
  <sheetViews>
    <sheetView topLeftCell="A18" zoomScale="80" zoomScaleNormal="80" workbookViewId="0">
      <selection activeCell="I40" sqref="I40"/>
    </sheetView>
  </sheetViews>
  <sheetFormatPr defaultColWidth="9.1640625" defaultRowHeight="13.5"/>
  <cols>
    <col min="1" max="1" width="3.5" style="223" customWidth="1"/>
    <col min="2" max="2" width="3.6640625" style="4" customWidth="1"/>
    <col min="3" max="3" width="28.6640625" style="4" customWidth="1"/>
    <col min="4" max="4" width="13" style="4" bestFit="1" customWidth="1"/>
    <col min="5" max="6" width="1.6640625" style="4" customWidth="1"/>
    <col min="7" max="7" width="3.5" style="4" bestFit="1" customWidth="1"/>
    <col min="8" max="8" width="55" style="4" bestFit="1" customWidth="1"/>
    <col min="9" max="9" width="14.6640625" style="4" bestFit="1" customWidth="1"/>
    <col min="10" max="10" width="13.6640625" style="4" bestFit="1" customWidth="1"/>
    <col min="11" max="12" width="4.6640625" style="4" customWidth="1"/>
    <col min="13" max="13" width="28.5" style="4" bestFit="1" customWidth="1"/>
    <col min="14" max="14" width="14.6640625" style="4" bestFit="1" customWidth="1"/>
    <col min="15" max="15" width="8.6640625" style="4" bestFit="1" customWidth="1"/>
    <col min="16" max="17" width="3.1640625" style="4" customWidth="1"/>
    <col min="18" max="18" width="45.1640625" style="4" bestFit="1" customWidth="1"/>
    <col min="19" max="19" width="13.5" style="4" bestFit="1" customWidth="1"/>
    <col min="20" max="20" width="9.1640625" style="310"/>
    <col min="21" max="22" width="9.1640625" style="4"/>
    <col min="23" max="23" width="12.1640625" style="4" bestFit="1" customWidth="1"/>
    <col min="24" max="16384" width="9.1640625" style="4"/>
  </cols>
  <sheetData>
    <row r="1" spans="1:24" s="106" customFormat="1" ht="7.5" customHeight="1">
      <c r="A1" s="221"/>
      <c r="T1" s="307"/>
    </row>
    <row r="2" spans="1:24" s="106" customFormat="1" ht="9" customHeight="1">
      <c r="A2" s="221"/>
      <c r="T2" s="307"/>
    </row>
    <row r="3" spans="1:24" s="106" customFormat="1" ht="24" customHeight="1">
      <c r="A3" s="221"/>
      <c r="C3" s="180" t="s">
        <v>0</v>
      </c>
      <c r="T3" s="307"/>
    </row>
    <row r="4" spans="1:24" s="107" customFormat="1" ht="15.75" customHeight="1">
      <c r="A4" s="222"/>
      <c r="C4" s="105" t="s">
        <v>1</v>
      </c>
      <c r="T4" s="308"/>
    </row>
    <row r="5" spans="1:24" s="107" customFormat="1" ht="2.25" customHeight="1">
      <c r="A5" s="222"/>
      <c r="C5" s="105"/>
      <c r="T5" s="308"/>
    </row>
    <row r="6" spans="1:24" s="107" customFormat="1" ht="2.25" customHeight="1">
      <c r="A6" s="222"/>
      <c r="C6" s="105"/>
      <c r="T6" s="308"/>
    </row>
    <row r="7" spans="1:24" s="106" customFormat="1" ht="15.75" customHeight="1">
      <c r="A7" s="221"/>
      <c r="T7" s="307"/>
    </row>
    <row r="8" spans="1:24" s="106" customFormat="1" ht="15.75" customHeight="1">
      <c r="A8" s="221"/>
      <c r="C8" s="199" t="s">
        <v>2</v>
      </c>
      <c r="D8" s="200"/>
      <c r="F8" s="107"/>
      <c r="G8" s="107"/>
      <c r="H8" s="199" t="s">
        <v>3</v>
      </c>
      <c r="I8" s="200"/>
      <c r="J8" s="149"/>
      <c r="M8" s="199" t="s">
        <v>4</v>
      </c>
      <c r="N8" s="200"/>
      <c r="O8" s="125"/>
      <c r="R8" s="197" t="s">
        <v>5</v>
      </c>
      <c r="S8" s="198"/>
      <c r="T8" s="307"/>
    </row>
    <row r="9" spans="1:24" s="106" customFormat="1" ht="15.75" customHeight="1">
      <c r="A9" s="221"/>
      <c r="C9" s="181" t="s">
        <v>6</v>
      </c>
      <c r="D9" s="376">
        <v>45505</v>
      </c>
      <c r="H9" s="111"/>
      <c r="I9" s="150" t="s">
        <v>7</v>
      </c>
      <c r="J9" s="149"/>
      <c r="M9" s="111"/>
      <c r="N9" s="137" t="s">
        <v>7</v>
      </c>
      <c r="O9" s="125"/>
      <c r="R9" s="108"/>
      <c r="S9" s="137" t="s">
        <v>7</v>
      </c>
      <c r="T9" s="307"/>
    </row>
    <row r="10" spans="1:24" s="106" customFormat="1" ht="15.75" customHeight="1">
      <c r="A10" s="221"/>
      <c r="C10" s="181" t="s">
        <v>8</v>
      </c>
      <c r="D10" s="420">
        <v>26.5</v>
      </c>
      <c r="F10" s="222"/>
      <c r="G10" s="107"/>
      <c r="H10" s="288" t="s">
        <v>9</v>
      </c>
      <c r="I10" s="289">
        <f>+I36</f>
        <v>37922279.079481587</v>
      </c>
      <c r="J10" s="4"/>
      <c r="M10" s="135" t="s">
        <v>10</v>
      </c>
      <c r="N10" s="109">
        <f>+O10*N19</f>
        <v>0</v>
      </c>
      <c r="O10" s="126">
        <v>0</v>
      </c>
      <c r="R10" s="135" t="s">
        <v>11</v>
      </c>
      <c r="S10" s="136">
        <f>+PEF!K125</f>
        <v>200000</v>
      </c>
      <c r="T10" s="307"/>
    </row>
    <row r="11" spans="1:24" s="106" customFormat="1" ht="15.75" customHeight="1">
      <c r="A11" s="221"/>
      <c r="C11" s="181" t="s">
        <v>12</v>
      </c>
      <c r="D11" s="377">
        <v>2050</v>
      </c>
      <c r="G11" s="287"/>
      <c r="H11" s="288" t="s">
        <v>13</v>
      </c>
      <c r="I11" s="289">
        <f>++'Contr pub_priv'!M29</f>
        <v>7584455.8158963174</v>
      </c>
      <c r="J11" s="4"/>
      <c r="M11" s="135" t="s">
        <v>14</v>
      </c>
      <c r="N11" s="136">
        <f>+'Contr pub_priv'!C8</f>
        <v>18581916.748945985</v>
      </c>
      <c r="O11" s="126">
        <f>+N11/N13</f>
        <v>0.49000000000000021</v>
      </c>
      <c r="R11" s="139"/>
      <c r="S11" s="138"/>
      <c r="T11" s="307"/>
    </row>
    <row r="12" spans="1:24" ht="15.75" customHeight="1">
      <c r="D12" s="59"/>
      <c r="F12" s="106"/>
      <c r="H12" s="202" t="s">
        <v>9</v>
      </c>
      <c r="I12" s="203">
        <f>+I10-I11</f>
        <v>30337823.263585269</v>
      </c>
      <c r="M12" s="139" t="s">
        <v>15</v>
      </c>
      <c r="N12" s="138">
        <f>+N19-N11</f>
        <v>19340362.330535602</v>
      </c>
      <c r="O12" s="126">
        <f>100%-O11-O10</f>
        <v>0.50999999999999979</v>
      </c>
      <c r="R12" s="139" t="s">
        <v>16</v>
      </c>
      <c r="S12" s="138">
        <f>Revmod!P42*1000</f>
        <v>2112600</v>
      </c>
      <c r="T12" s="307"/>
      <c r="U12" s="106"/>
      <c r="V12" s="106"/>
      <c r="W12" s="106"/>
      <c r="X12" s="106"/>
    </row>
    <row r="13" spans="1:24" s="106" customFormat="1" ht="15.75" customHeight="1">
      <c r="A13" s="221"/>
      <c r="F13" s="237"/>
      <c r="G13" s="4"/>
      <c r="H13" s="4"/>
      <c r="I13" s="4"/>
      <c r="M13" s="146" t="s">
        <v>17</v>
      </c>
      <c r="N13" s="147">
        <f>+N12+N10+N11</f>
        <v>37922279.079481587</v>
      </c>
      <c r="O13" s="126"/>
      <c r="P13" s="125"/>
      <c r="R13" s="139" t="s">
        <v>18</v>
      </c>
      <c r="S13" s="138">
        <f>Revmod!P44*1000</f>
        <v>2251825</v>
      </c>
      <c r="T13" s="307"/>
    </row>
    <row r="14" spans="1:24" s="106" customFormat="1" ht="15.75" customHeight="1">
      <c r="P14" s="125"/>
      <c r="R14" s="139" t="s">
        <v>19</v>
      </c>
      <c r="S14" s="138">
        <f>Revmod!P46*1000</f>
        <v>2328950</v>
      </c>
      <c r="T14" s="307"/>
      <c r="U14" s="4"/>
    </row>
    <row r="15" spans="1:24" s="106" customFormat="1" ht="15.75" customHeight="1">
      <c r="H15" s="22" t="s">
        <v>20</v>
      </c>
      <c r="I15" s="150" t="s">
        <v>7</v>
      </c>
      <c r="M15" s="197" t="s">
        <v>21</v>
      </c>
      <c r="N15" s="201"/>
      <c r="P15" s="125"/>
      <c r="R15" s="141"/>
      <c r="S15" s="142"/>
      <c r="T15" s="307"/>
      <c r="V15" s="4"/>
      <c r="W15" s="4"/>
      <c r="X15" s="4"/>
    </row>
    <row r="16" spans="1:24" s="106" customFormat="1" ht="15.75" customHeight="1">
      <c r="C16" s="234" t="s">
        <v>22</v>
      </c>
      <c r="D16" s="235"/>
      <c r="H16" s="217" t="s">
        <v>23</v>
      </c>
      <c r="I16" s="218">
        <f>+I33+I30+I29</f>
        <v>16173274.24924713</v>
      </c>
      <c r="M16" s="111"/>
      <c r="N16" s="137" t="s">
        <v>7</v>
      </c>
      <c r="P16" s="126"/>
      <c r="R16" s="143" t="s">
        <v>24</v>
      </c>
      <c r="S16" s="191">
        <f>S10+S12</f>
        <v>2312600</v>
      </c>
      <c r="T16" s="307"/>
      <c r="V16" s="4"/>
    </row>
    <row r="17" spans="3:24" s="106" customFormat="1" ht="15.75" customHeight="1">
      <c r="C17" s="236" t="s">
        <v>25</v>
      </c>
      <c r="D17" s="378">
        <v>0.02</v>
      </c>
      <c r="H17" s="135" t="s">
        <v>26</v>
      </c>
      <c r="I17" s="126">
        <f>+I16/SUM(I29:I35)</f>
        <v>0.42648476415010406</v>
      </c>
      <c r="M17" s="135" t="s">
        <v>27</v>
      </c>
      <c r="N17" s="136">
        <f>+I12</f>
        <v>30337823.263585269</v>
      </c>
      <c r="P17" s="126"/>
      <c r="T17" s="307"/>
      <c r="V17" s="4"/>
    </row>
    <row r="18" spans="3:24" s="106" customFormat="1" ht="15.75" customHeight="1">
      <c r="C18" s="236" t="s">
        <v>28</v>
      </c>
      <c r="D18" s="379">
        <v>0.27900000000000003</v>
      </c>
      <c r="H18" s="135"/>
      <c r="I18" s="296"/>
      <c r="M18" s="139" t="s">
        <v>29</v>
      </c>
      <c r="N18" s="138">
        <f>+I11</f>
        <v>7584455.8158963174</v>
      </c>
      <c r="P18" s="126"/>
      <c r="R18" s="197" t="s">
        <v>30</v>
      </c>
      <c r="S18" s="200"/>
    </row>
    <row r="19" spans="3:24" s="106" customFormat="1" ht="15.75" customHeight="1">
      <c r="C19" s="236" t="s">
        <v>31</v>
      </c>
      <c r="D19" s="380" t="s">
        <v>32</v>
      </c>
      <c r="G19" s="4"/>
      <c r="H19" s="193" t="s">
        <v>33</v>
      </c>
      <c r="I19" s="219">
        <f>+I37*I17</f>
        <v>12938619.399397703</v>
      </c>
      <c r="M19" s="146" t="s">
        <v>34</v>
      </c>
      <c r="N19" s="147">
        <f>N18+N17</f>
        <v>37922279.079481587</v>
      </c>
      <c r="P19" s="126"/>
      <c r="R19" s="112"/>
      <c r="S19" s="137" t="s">
        <v>7</v>
      </c>
      <c r="U19" s="40" t="s">
        <v>35</v>
      </c>
      <c r="V19" s="4"/>
      <c r="W19" s="106" t="s">
        <v>36</v>
      </c>
      <c r="X19" s="106" t="s">
        <v>37</v>
      </c>
    </row>
    <row r="20" spans="3:24" s="106" customFormat="1" ht="15.75" customHeight="1">
      <c r="C20" s="239" t="s">
        <v>38</v>
      </c>
      <c r="D20" s="381">
        <v>0.05</v>
      </c>
      <c r="G20" s="4"/>
      <c r="H20" s="285" t="s">
        <v>39</v>
      </c>
      <c r="I20" s="286">
        <f>+I37-I19</f>
        <v>17399203.864187568</v>
      </c>
      <c r="N20" s="190">
        <f>+N13-N19</f>
        <v>0</v>
      </c>
      <c r="R20" s="135" t="s">
        <v>40</v>
      </c>
      <c r="S20" s="383">
        <f>+W20*(1-X20)</f>
        <v>91000</v>
      </c>
      <c r="U20" s="309">
        <v>0.22</v>
      </c>
      <c r="V20" s="4"/>
      <c r="W20" s="353">
        <v>91000</v>
      </c>
      <c r="X20" s="354">
        <v>0</v>
      </c>
    </row>
    <row r="21" spans="3:24" s="106" customFormat="1" ht="15.75" customHeight="1">
      <c r="C21" s="236" t="s">
        <v>41</v>
      </c>
      <c r="D21" s="380" t="s">
        <v>42</v>
      </c>
      <c r="G21" s="4"/>
      <c r="H21" s="4"/>
      <c r="I21" s="4"/>
      <c r="R21" s="135" t="s">
        <v>43</v>
      </c>
      <c r="S21" s="383">
        <f>+W21*(1-X21)</f>
        <v>168000</v>
      </c>
      <c r="U21" s="309">
        <v>0.22</v>
      </c>
      <c r="V21" s="4"/>
      <c r="W21" s="353">
        <v>168000</v>
      </c>
      <c r="X21" s="354">
        <f>+X20</f>
        <v>0</v>
      </c>
    </row>
    <row r="22" spans="3:24" s="106" customFormat="1" ht="15.75" customHeight="1">
      <c r="F22" s="221"/>
      <c r="J22" s="148"/>
      <c r="M22" s="197" t="s">
        <v>44</v>
      </c>
      <c r="N22" s="198"/>
      <c r="R22" s="135" t="s">
        <v>45</v>
      </c>
      <c r="S22" s="383">
        <f>+W22*(1-X22)</f>
        <v>17000</v>
      </c>
      <c r="U22" s="309">
        <v>0.1</v>
      </c>
      <c r="V22" s="4"/>
      <c r="W22" s="353">
        <v>17000</v>
      </c>
      <c r="X22" s="354">
        <f t="shared" ref="X22:X23" si="0">+X21</f>
        <v>0</v>
      </c>
    </row>
    <row r="23" spans="3:24" s="106" customFormat="1" ht="15.75" customHeight="1">
      <c r="F23" s="221"/>
      <c r="H23" s="123" t="s">
        <v>46</v>
      </c>
      <c r="I23" s="150" t="s">
        <v>7</v>
      </c>
      <c r="J23" s="151" t="s">
        <v>47</v>
      </c>
      <c r="N23" s="137" t="s">
        <v>7</v>
      </c>
      <c r="R23" s="135" t="s">
        <v>48</v>
      </c>
      <c r="S23" s="383">
        <f>+W23*(1-X23)</f>
        <v>74000</v>
      </c>
      <c r="U23" s="309">
        <v>0.05</v>
      </c>
      <c r="V23" s="4"/>
      <c r="W23" s="353">
        <v>74000</v>
      </c>
      <c r="X23" s="354">
        <f t="shared" si="0"/>
        <v>0</v>
      </c>
    </row>
    <row r="24" spans="3:24" s="106" customFormat="1" ht="15.75" customHeight="1">
      <c r="F24" s="221"/>
      <c r="H24" s="240" t="s">
        <v>49</v>
      </c>
      <c r="I24" s="194"/>
      <c r="J24" s="241"/>
      <c r="M24" s="110" t="s">
        <v>50</v>
      </c>
      <c r="N24" s="383">
        <v>100000</v>
      </c>
      <c r="R24" s="139"/>
      <c r="S24" s="138"/>
      <c r="T24" s="307"/>
      <c r="V24" s="4"/>
    </row>
    <row r="25" spans="3:24" s="106" customFormat="1" ht="15.75" customHeight="1">
      <c r="F25" s="221"/>
      <c r="H25" s="240" t="s">
        <v>51</v>
      </c>
      <c r="I25" s="194"/>
      <c r="J25" s="241"/>
      <c r="R25" s="144" t="s">
        <v>52</v>
      </c>
      <c r="S25" s="145">
        <f>SUM(S20:S24)</f>
        <v>350000</v>
      </c>
      <c r="T25" s="307"/>
      <c r="V25" s="4"/>
    </row>
    <row r="26" spans="3:24" s="106" customFormat="1" ht="15.75" customHeight="1">
      <c r="F26" s="221"/>
      <c r="H26" s="240" t="s">
        <v>53</v>
      </c>
      <c r="I26" s="194"/>
      <c r="J26" s="241"/>
      <c r="T26" s="307"/>
      <c r="V26" s="4"/>
    </row>
    <row r="27" spans="3:24" s="106" customFormat="1" ht="15.75" customHeight="1">
      <c r="F27" s="221"/>
      <c r="H27" s="240" t="s">
        <v>54</v>
      </c>
      <c r="I27" s="194"/>
      <c r="J27" s="241"/>
      <c r="M27" s="197" t="s">
        <v>10</v>
      </c>
      <c r="N27" s="198"/>
      <c r="T27" s="307"/>
      <c r="V27" s="4"/>
    </row>
    <row r="28" spans="3:24" s="106" customFormat="1" ht="15.75" customHeight="1">
      <c r="F28" s="221"/>
      <c r="H28" s="240" t="s">
        <v>55</v>
      </c>
      <c r="I28" s="194"/>
      <c r="J28" s="241"/>
      <c r="K28" s="134"/>
      <c r="M28" s="110" t="s">
        <v>56</v>
      </c>
      <c r="N28" s="122">
        <v>0</v>
      </c>
      <c r="V28" s="4"/>
    </row>
    <row r="29" spans="3:24" s="106" customFormat="1" ht="15.75" customHeight="1">
      <c r="G29" s="223" t="s">
        <v>57</v>
      </c>
      <c r="H29" s="135" t="s">
        <v>58</v>
      </c>
      <c r="I29" s="311">
        <f>+'Contr pub_priv'!M20</f>
        <v>3152787.4554910171</v>
      </c>
      <c r="J29" s="152">
        <f>+'Contr pub_priv'!P20</f>
        <v>2025</v>
      </c>
      <c r="M29" s="110" t="s">
        <v>59</v>
      </c>
      <c r="N29" s="382">
        <v>0.04</v>
      </c>
      <c r="T29" s="307"/>
      <c r="V29" s="4"/>
    </row>
    <row r="30" spans="3:24" s="106" customFormat="1" ht="15.75" customHeight="1">
      <c r="E30" s="134"/>
      <c r="F30" s="107"/>
      <c r="G30" s="223" t="s">
        <v>57</v>
      </c>
      <c r="H30" s="135" t="s">
        <v>60</v>
      </c>
      <c r="I30" s="311">
        <f>+'Contr pub_priv'!M21</f>
        <v>7215254.4198910156</v>
      </c>
      <c r="J30" s="152">
        <f>+'Contr pub_priv'!P21</f>
        <v>2025</v>
      </c>
      <c r="K30" s="107"/>
      <c r="L30" s="134"/>
      <c r="M30" s="108" t="s">
        <v>61</v>
      </c>
      <c r="N30" s="336"/>
      <c r="T30" s="307"/>
      <c r="V30" s="4"/>
    </row>
    <row r="31" spans="3:24" s="106" customFormat="1" ht="15.75" customHeight="1">
      <c r="F31" s="107"/>
      <c r="G31" s="223" t="s">
        <v>62</v>
      </c>
      <c r="H31" s="135" t="s">
        <v>63</v>
      </c>
      <c r="I31" s="311">
        <f>+'Contr pub_priv'!M22</f>
        <v>8829864.6270132568</v>
      </c>
      <c r="J31" s="152">
        <f>+'Contr pub_priv'!P22</f>
        <v>2025</v>
      </c>
      <c r="K31" s="107"/>
      <c r="T31" s="307"/>
      <c r="V31" s="4"/>
    </row>
    <row r="32" spans="3:24" s="107" customFormat="1" ht="15.75" customHeight="1">
      <c r="G32" s="223" t="s">
        <v>62</v>
      </c>
      <c r="H32" s="135" t="s">
        <v>64</v>
      </c>
      <c r="I32" s="311">
        <f>+'Contr pub_priv'!M23</f>
        <v>8356920.6270132558</v>
      </c>
      <c r="J32" s="152">
        <f>+'Contr pub_priv'!P23</f>
        <v>2025</v>
      </c>
      <c r="K32" s="4"/>
      <c r="R32" s="106"/>
      <c r="S32" s="106"/>
      <c r="T32" s="307"/>
      <c r="U32" s="106"/>
      <c r="V32" s="4"/>
      <c r="W32" s="106"/>
      <c r="X32" s="106"/>
    </row>
    <row r="33" spans="4:24" s="107" customFormat="1" ht="15.75" customHeight="1">
      <c r="G33" s="223" t="s">
        <v>57</v>
      </c>
      <c r="H33" s="135" t="s">
        <v>65</v>
      </c>
      <c r="I33" s="311">
        <f>+'Contr pub_priv'!M24</f>
        <v>5805232.3738650959</v>
      </c>
      <c r="J33" s="152">
        <f>+'Contr pub_priv'!P24</f>
        <v>2025</v>
      </c>
      <c r="K33" s="4"/>
      <c r="R33" s="106"/>
      <c r="S33" s="106"/>
      <c r="T33" s="307"/>
      <c r="U33" s="106"/>
      <c r="V33" s="4"/>
      <c r="W33" s="106"/>
      <c r="X33" s="106"/>
    </row>
    <row r="34" spans="4:24" s="107" customFormat="1" ht="15.75" customHeight="1">
      <c r="E34" s="4"/>
      <c r="G34" s="223" t="s">
        <v>62</v>
      </c>
      <c r="H34" s="135" t="s">
        <v>66</v>
      </c>
      <c r="I34" s="311">
        <f>+'Contr pub_priv'!M25</f>
        <v>4325254.4198910166</v>
      </c>
      <c r="J34" s="152">
        <f>+'Contr pub_priv'!P25</f>
        <v>2025</v>
      </c>
      <c r="K34" s="4"/>
      <c r="L34" s="4"/>
      <c r="R34" s="106"/>
      <c r="S34" s="106"/>
      <c r="T34" s="307"/>
      <c r="U34" s="106"/>
      <c r="W34" s="106"/>
      <c r="X34" s="106"/>
    </row>
    <row r="35" spans="4:24" s="107" customFormat="1" ht="15.75" customHeight="1">
      <c r="E35" s="4"/>
      <c r="F35" s="106"/>
      <c r="G35" s="223" t="s">
        <v>62</v>
      </c>
      <c r="H35" s="139" t="s">
        <v>67</v>
      </c>
      <c r="I35" s="311">
        <f>+'Contr pub_priv'!M26</f>
        <v>236965.15631693718</v>
      </c>
      <c r="J35" s="153">
        <f>+'Contr pub_priv'!P26</f>
        <v>2025</v>
      </c>
      <c r="K35" s="106"/>
      <c r="L35" s="4"/>
      <c r="R35" s="106"/>
      <c r="S35" s="106"/>
      <c r="T35" s="308"/>
    </row>
    <row r="36" spans="4:24" s="107" customFormat="1" ht="15.75" customHeight="1">
      <c r="E36" s="4"/>
      <c r="F36" s="106"/>
      <c r="G36" s="223"/>
      <c r="H36" s="195" t="s">
        <v>68</v>
      </c>
      <c r="I36" s="196">
        <f>SUM(I24:I35)</f>
        <v>37922279.079481587</v>
      </c>
      <c r="J36" s="105"/>
      <c r="K36" s="106"/>
      <c r="L36" s="4"/>
      <c r="T36" s="308"/>
    </row>
    <row r="37" spans="4:24" s="106" customFormat="1" ht="15.75" customHeight="1">
      <c r="F37" s="221"/>
      <c r="H37" s="220" t="s">
        <v>69</v>
      </c>
      <c r="I37" s="196">
        <f>+I12</f>
        <v>30337823.263585269</v>
      </c>
      <c r="J37" s="277"/>
      <c r="R37" s="107"/>
      <c r="S37" s="107"/>
      <c r="T37" s="308"/>
      <c r="U37" s="107"/>
      <c r="V37" s="107"/>
      <c r="W37" s="107"/>
      <c r="X37" s="107"/>
    </row>
    <row r="38" spans="4:24" s="106" customFormat="1" ht="12" customHeight="1">
      <c r="F38" s="221"/>
      <c r="I38" s="283"/>
      <c r="R38" s="107"/>
      <c r="S38" s="107"/>
      <c r="T38" s="308"/>
      <c r="U38" s="107"/>
      <c r="V38" s="107"/>
      <c r="W38" s="107"/>
      <c r="X38" s="107"/>
    </row>
    <row r="39" spans="4:24" s="106" customFormat="1" ht="15.75" customHeight="1">
      <c r="F39" s="221"/>
      <c r="J39" s="148"/>
      <c r="T39" s="307"/>
      <c r="W39" s="107"/>
      <c r="X39" s="107"/>
    </row>
    <row r="40" spans="4:24" s="106" customFormat="1" ht="15.75" customHeight="1">
      <c r="T40" s="307"/>
    </row>
    <row r="41" spans="4:24" s="106" customFormat="1" ht="15.75" customHeight="1">
      <c r="F41" s="4"/>
      <c r="G41" s="4"/>
      <c r="H41" s="4"/>
      <c r="I41" s="4"/>
      <c r="J41" s="4"/>
      <c r="K41" s="4"/>
      <c r="T41" s="307"/>
    </row>
    <row r="42" spans="4:24" s="106" customFormat="1" ht="15.75" customHeight="1">
      <c r="F42" s="4"/>
      <c r="G42" s="4"/>
      <c r="H42" s="4"/>
      <c r="I42" s="4"/>
      <c r="J42" s="4"/>
      <c r="K42" s="4"/>
      <c r="T42" s="307"/>
    </row>
    <row r="43" spans="4:24" ht="15.75" customHeight="1">
      <c r="R43" s="106"/>
      <c r="S43" s="106"/>
      <c r="T43" s="307"/>
      <c r="U43" s="106"/>
      <c r="V43" s="106"/>
      <c r="W43" s="106"/>
      <c r="X43" s="106"/>
    </row>
    <row r="44" spans="4:24" ht="14.25">
      <c r="F44" s="237"/>
      <c r="H44" s="106"/>
      <c r="I44" s="106"/>
      <c r="R44" s="106"/>
      <c r="S44" s="106"/>
      <c r="T44" s="307"/>
      <c r="U44" s="106"/>
      <c r="V44" s="106"/>
      <c r="W44" s="106"/>
      <c r="X44" s="106"/>
    </row>
    <row r="45" spans="4:24" ht="14.25">
      <c r="F45" s="221"/>
      <c r="G45" s="106"/>
      <c r="H45" s="106"/>
      <c r="I45" s="106"/>
      <c r="J45" s="148"/>
      <c r="W45" s="106"/>
      <c r="X45" s="106"/>
    </row>
    <row r="46" spans="4:24" ht="14.25">
      <c r="F46" s="221"/>
      <c r="J46" s="148"/>
    </row>
    <row r="47" spans="4:24" ht="19.5" customHeight="1">
      <c r="F47" s="221"/>
      <c r="J47" s="148"/>
    </row>
    <row r="48" spans="4:24" ht="14.25">
      <c r="D48" s="106"/>
      <c r="F48" s="221"/>
      <c r="J48" s="148"/>
    </row>
    <row r="49" spans="6:10" ht="14.25">
      <c r="F49" s="221"/>
      <c r="J49" s="148"/>
    </row>
    <row r="50" spans="6:10" ht="14.25">
      <c r="F50" s="223"/>
      <c r="J50" s="148"/>
    </row>
    <row r="51" spans="6:10">
      <c r="F51" s="2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C61"/>
  <sheetViews>
    <sheetView showGridLines="0" topLeftCell="C38" zoomScale="80" zoomScaleNormal="80" workbookViewId="0">
      <selection activeCell="K44" sqref="K44"/>
    </sheetView>
  </sheetViews>
  <sheetFormatPr defaultColWidth="9.1640625" defaultRowHeight="15"/>
  <cols>
    <col min="1" max="1" width="31" style="337" customWidth="1"/>
    <col min="2" max="9" width="13.83203125" style="337" customWidth="1"/>
    <col min="10" max="10" width="21.1640625" style="337" hidden="1" customWidth="1"/>
    <col min="11" max="13" width="16.1640625" style="337" customWidth="1"/>
    <col min="14" max="14" width="25.1640625" style="337" hidden="1" customWidth="1"/>
    <col min="15" max="15" width="14.6640625" style="337" customWidth="1"/>
    <col min="16" max="16" width="21.83203125" style="337" customWidth="1"/>
    <col min="17" max="17" width="21" style="337" customWidth="1"/>
    <col min="18" max="31" width="15.5" style="337" customWidth="1"/>
    <col min="32" max="41" width="14.5" style="337" bestFit="1" customWidth="1"/>
    <col min="42" max="16384" width="9.1640625" style="337"/>
  </cols>
  <sheetData>
    <row r="1" spans="1:13" ht="15.75" thickBot="1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429" t="s">
        <v>70</v>
      </c>
      <c r="L1" s="430"/>
      <c r="M1" s="431"/>
    </row>
    <row r="2" spans="1:13" ht="15.75" thickBot="1">
      <c r="A2" s="432" t="s">
        <v>71</v>
      </c>
      <c r="B2" s="433"/>
      <c r="C2" s="433"/>
      <c r="D2" s="433"/>
      <c r="E2" s="433"/>
      <c r="F2" s="434"/>
      <c r="G2" s="429" t="s">
        <v>72</v>
      </c>
      <c r="H2" s="430"/>
      <c r="I2" s="430"/>
      <c r="J2" s="431"/>
      <c r="K2" s="416" t="s">
        <v>73</v>
      </c>
      <c r="L2" s="417" t="s">
        <v>74</v>
      </c>
      <c r="M2" s="418" t="s">
        <v>75</v>
      </c>
    </row>
    <row r="3" spans="1:13" ht="15.75" thickBot="1">
      <c r="A3" s="408" t="s">
        <v>76</v>
      </c>
      <c r="B3" s="409"/>
      <c r="C3" s="409"/>
      <c r="D3" s="409"/>
      <c r="E3" s="409"/>
      <c r="F3" s="410"/>
      <c r="G3" s="405" t="s">
        <v>77</v>
      </c>
      <c r="H3" s="363"/>
      <c r="I3" s="363"/>
      <c r="J3" s="364"/>
      <c r="K3" s="389">
        <v>70</v>
      </c>
      <c r="L3" s="390">
        <v>140</v>
      </c>
      <c r="M3" s="391">
        <v>210</v>
      </c>
    </row>
    <row r="4" spans="1:13" ht="15.75" thickBot="1">
      <c r="A4" s="411" t="s">
        <v>78</v>
      </c>
      <c r="F4" s="412"/>
      <c r="G4" s="406" t="s">
        <v>79</v>
      </c>
      <c r="H4" s="342"/>
      <c r="I4" s="342"/>
      <c r="J4" s="365"/>
      <c r="K4" s="389">
        <v>55</v>
      </c>
      <c r="L4" s="390">
        <v>80</v>
      </c>
      <c r="M4" s="391">
        <v>130</v>
      </c>
    </row>
    <row r="5" spans="1:13" ht="15.75" thickBot="1">
      <c r="A5" s="411" t="s">
        <v>80</v>
      </c>
      <c r="F5" s="412"/>
      <c r="G5" s="406" t="s">
        <v>81</v>
      </c>
      <c r="H5" s="342"/>
      <c r="I5" s="342"/>
      <c r="J5" s="365"/>
      <c r="K5" s="389">
        <v>50</v>
      </c>
      <c r="L5" s="390">
        <v>100</v>
      </c>
      <c r="M5" s="391">
        <v>230</v>
      </c>
    </row>
    <row r="6" spans="1:13" ht="15.75" thickBot="1">
      <c r="A6" s="411" t="s">
        <v>82</v>
      </c>
      <c r="F6" s="412"/>
      <c r="G6" s="406" t="s">
        <v>83</v>
      </c>
      <c r="H6" s="342"/>
      <c r="I6" s="342"/>
      <c r="J6" s="365"/>
      <c r="K6" s="389">
        <v>10</v>
      </c>
      <c r="L6" s="390">
        <v>15</v>
      </c>
      <c r="M6" s="391">
        <v>25</v>
      </c>
    </row>
    <row r="7" spans="1:13" ht="15.75" thickBot="1">
      <c r="A7" s="411" t="s">
        <v>84</v>
      </c>
      <c r="F7" s="412"/>
      <c r="G7" s="406" t="s">
        <v>85</v>
      </c>
      <c r="H7" s="342"/>
      <c r="I7" s="342"/>
      <c r="J7" s="365"/>
      <c r="K7" s="389">
        <v>150</v>
      </c>
      <c r="L7" s="390">
        <v>200</v>
      </c>
      <c r="M7" s="391">
        <v>300</v>
      </c>
    </row>
    <row r="8" spans="1:13" ht="15.75" thickBot="1">
      <c r="A8" s="411" t="s">
        <v>86</v>
      </c>
      <c r="F8" s="412"/>
      <c r="G8" s="406" t="s">
        <v>87</v>
      </c>
      <c r="H8" s="342"/>
      <c r="I8" s="342"/>
      <c r="J8" s="365"/>
      <c r="K8" s="389">
        <v>200</v>
      </c>
      <c r="L8" s="390">
        <v>250</v>
      </c>
      <c r="M8" s="391">
        <v>300</v>
      </c>
    </row>
    <row r="9" spans="1:13" ht="15.75" thickBot="1">
      <c r="A9" s="411" t="s">
        <v>88</v>
      </c>
      <c r="F9" s="412"/>
      <c r="G9" s="406" t="s">
        <v>89</v>
      </c>
      <c r="H9" s="342"/>
      <c r="I9" s="342"/>
      <c r="J9" s="365"/>
      <c r="K9" s="389">
        <v>250</v>
      </c>
      <c r="L9" s="390">
        <v>350</v>
      </c>
      <c r="M9" s="391">
        <v>450</v>
      </c>
    </row>
    <row r="10" spans="1:13" ht="15.75" thickBot="1">
      <c r="A10" s="411" t="s">
        <v>90</v>
      </c>
      <c r="F10" s="412"/>
      <c r="G10" s="406" t="s">
        <v>91</v>
      </c>
      <c r="H10" s="342"/>
      <c r="I10" s="342"/>
      <c r="J10" s="365"/>
      <c r="K10" s="389">
        <v>100</v>
      </c>
      <c r="L10" s="390">
        <v>200</v>
      </c>
      <c r="M10" s="391">
        <v>250</v>
      </c>
    </row>
    <row r="11" spans="1:13" ht="15.75" thickBot="1">
      <c r="A11" s="411" t="s">
        <v>92</v>
      </c>
      <c r="F11" s="412"/>
      <c r="G11" s="406" t="s">
        <v>93</v>
      </c>
      <c r="H11" s="342"/>
      <c r="I11" s="342"/>
      <c r="J11" s="365"/>
      <c r="K11" s="389">
        <v>200</v>
      </c>
      <c r="L11" s="390">
        <v>380</v>
      </c>
      <c r="M11" s="391">
        <v>850</v>
      </c>
    </row>
    <row r="12" spans="1:13" ht="15.75" thickBot="1">
      <c r="A12" s="411" t="s">
        <v>94</v>
      </c>
      <c r="F12" s="412"/>
      <c r="G12" s="406" t="s">
        <v>95</v>
      </c>
      <c r="H12" s="342"/>
      <c r="I12" s="342"/>
      <c r="J12" s="365"/>
      <c r="K12" s="389">
        <v>110</v>
      </c>
      <c r="L12" s="390">
        <v>170</v>
      </c>
      <c r="M12" s="391">
        <v>200</v>
      </c>
    </row>
    <row r="13" spans="1:13" ht="15.75" thickBot="1">
      <c r="A13" s="411" t="s">
        <v>96</v>
      </c>
      <c r="F13" s="412"/>
      <c r="G13" s="406" t="s">
        <v>97</v>
      </c>
      <c r="H13" s="342"/>
      <c r="I13" s="342"/>
      <c r="J13" s="365"/>
      <c r="K13" s="389">
        <v>60</v>
      </c>
      <c r="L13" s="390">
        <v>90</v>
      </c>
      <c r="M13" s="391">
        <v>120</v>
      </c>
    </row>
    <row r="14" spans="1:13" ht="15.75" thickBot="1">
      <c r="A14" s="411" t="s">
        <v>98</v>
      </c>
      <c r="F14" s="412"/>
      <c r="G14" s="406" t="s">
        <v>99</v>
      </c>
      <c r="H14" s="342"/>
      <c r="I14" s="342"/>
      <c r="J14" s="365"/>
      <c r="K14" s="389">
        <v>40</v>
      </c>
      <c r="L14" s="390">
        <v>80</v>
      </c>
      <c r="M14" s="391">
        <v>150</v>
      </c>
    </row>
    <row r="15" spans="1:13" ht="15.75" thickBot="1">
      <c r="A15" s="411" t="s">
        <v>100</v>
      </c>
      <c r="F15" s="412"/>
      <c r="G15" s="406" t="s">
        <v>101</v>
      </c>
      <c r="H15" s="342"/>
      <c r="I15" s="342"/>
      <c r="J15" s="365"/>
      <c r="K15" s="389">
        <v>15</v>
      </c>
      <c r="L15" s="390">
        <v>30</v>
      </c>
      <c r="M15" s="391">
        <v>60</v>
      </c>
    </row>
    <row r="16" spans="1:13" ht="15.75" thickBot="1">
      <c r="A16" s="411" t="s">
        <v>102</v>
      </c>
      <c r="F16" s="412"/>
      <c r="G16" s="406" t="s">
        <v>103</v>
      </c>
      <c r="H16" s="342"/>
      <c r="I16" s="342"/>
      <c r="J16" s="365"/>
      <c r="K16" s="389">
        <v>100</v>
      </c>
      <c r="L16" s="390">
        <v>250</v>
      </c>
      <c r="M16" s="391">
        <v>600</v>
      </c>
    </row>
    <row r="17" spans="1:55" ht="15.75" thickBot="1">
      <c r="A17" s="411" t="s">
        <v>104</v>
      </c>
      <c r="F17" s="412"/>
      <c r="G17" s="406" t="s">
        <v>105</v>
      </c>
      <c r="H17" s="342"/>
      <c r="I17" s="342"/>
      <c r="J17" s="365"/>
      <c r="K17" s="389">
        <v>150</v>
      </c>
      <c r="L17" s="390">
        <v>400</v>
      </c>
      <c r="M17" s="391">
        <v>900</v>
      </c>
    </row>
    <row r="18" spans="1:55" ht="15.75" thickBot="1">
      <c r="A18" s="411" t="s">
        <v>106</v>
      </c>
      <c r="F18" s="412"/>
      <c r="G18" s="406" t="s">
        <v>107</v>
      </c>
      <c r="H18" s="342"/>
      <c r="I18" s="342"/>
      <c r="J18" s="365"/>
      <c r="K18" s="389">
        <v>10</v>
      </c>
      <c r="L18" s="390">
        <v>50</v>
      </c>
      <c r="M18" s="391">
        <v>100</v>
      </c>
    </row>
    <row r="19" spans="1:55" ht="15.75" thickBot="1">
      <c r="A19" s="411" t="s">
        <v>108</v>
      </c>
      <c r="F19" s="412"/>
      <c r="G19" s="406" t="s">
        <v>109</v>
      </c>
      <c r="H19" s="342"/>
      <c r="I19" s="342"/>
      <c r="J19" s="365"/>
      <c r="K19" s="389">
        <v>30</v>
      </c>
      <c r="L19" s="390">
        <v>60</v>
      </c>
      <c r="M19" s="391">
        <v>100</v>
      </c>
    </row>
    <row r="20" spans="1:55" ht="15.75" thickBot="1">
      <c r="A20" s="411" t="s">
        <v>110</v>
      </c>
      <c r="F20" s="412"/>
      <c r="G20" s="406" t="s">
        <v>111</v>
      </c>
      <c r="H20" s="342"/>
      <c r="I20" s="342"/>
      <c r="J20" s="365"/>
      <c r="K20" s="389">
        <v>50</v>
      </c>
      <c r="L20" s="390">
        <v>120</v>
      </c>
      <c r="M20" s="391">
        <v>250</v>
      </c>
    </row>
    <row r="21" spans="1:55" ht="15.75" thickBot="1">
      <c r="A21" s="411" t="s">
        <v>112</v>
      </c>
      <c r="F21" s="412"/>
      <c r="G21" s="406" t="s">
        <v>111</v>
      </c>
      <c r="H21" s="342"/>
      <c r="I21" s="342"/>
      <c r="J21" s="365"/>
      <c r="K21" s="389">
        <v>50</v>
      </c>
      <c r="L21" s="390">
        <v>120</v>
      </c>
      <c r="M21" s="391">
        <v>250</v>
      </c>
    </row>
    <row r="22" spans="1:55" ht="15.75" thickBot="1">
      <c r="A22" s="411" t="s">
        <v>113</v>
      </c>
      <c r="F22" s="412"/>
      <c r="G22" s="406" t="s">
        <v>114</v>
      </c>
      <c r="H22" s="342"/>
      <c r="I22" s="342"/>
      <c r="J22" s="365"/>
      <c r="K22" s="389">
        <v>250</v>
      </c>
      <c r="L22" s="390">
        <v>500</v>
      </c>
      <c r="M22" s="391">
        <v>1000</v>
      </c>
    </row>
    <row r="23" spans="1:55" ht="15.75" thickBot="1">
      <c r="A23" s="411" t="s">
        <v>115</v>
      </c>
      <c r="F23" s="412"/>
      <c r="G23" s="406" t="s">
        <v>116</v>
      </c>
      <c r="H23" s="342"/>
      <c r="I23" s="342"/>
      <c r="J23" s="365"/>
      <c r="K23" s="389">
        <v>125</v>
      </c>
      <c r="L23" s="390">
        <v>175</v>
      </c>
      <c r="M23" s="391">
        <v>350</v>
      </c>
    </row>
    <row r="24" spans="1:55" ht="15.75" thickBot="1">
      <c r="A24" s="411" t="s">
        <v>117</v>
      </c>
      <c r="F24" s="412"/>
      <c r="G24" s="406" t="s">
        <v>116</v>
      </c>
      <c r="H24" s="342"/>
      <c r="I24" s="342"/>
      <c r="J24" s="365"/>
      <c r="K24" s="389">
        <v>50</v>
      </c>
      <c r="L24" s="390">
        <v>100</v>
      </c>
      <c r="M24" s="391">
        <v>200</v>
      </c>
    </row>
    <row r="25" spans="1:55" ht="15.75" thickBot="1">
      <c r="A25" s="413" t="s">
        <v>118</v>
      </c>
      <c r="B25" s="414"/>
      <c r="C25" s="414"/>
      <c r="D25" s="414"/>
      <c r="E25" s="414"/>
      <c r="F25" s="415"/>
      <c r="G25" s="407" t="s">
        <v>119</v>
      </c>
      <c r="H25" s="366"/>
      <c r="I25" s="366"/>
      <c r="J25" s="367"/>
      <c r="K25" s="389">
        <v>50</v>
      </c>
      <c r="L25" s="389">
        <v>75</v>
      </c>
      <c r="M25" s="389">
        <v>150</v>
      </c>
    </row>
    <row r="26" spans="1:55">
      <c r="A26" s="368" t="s">
        <v>120</v>
      </c>
      <c r="I26" s="394" t="s">
        <v>121</v>
      </c>
      <c r="K26" s="392">
        <f>SUM(K3:K25)</f>
        <v>2175</v>
      </c>
      <c r="L26" s="392">
        <f t="shared" ref="L26:M26" si="0">SUM(L3:L25)</f>
        <v>3935</v>
      </c>
      <c r="M26" s="392">
        <f t="shared" si="0"/>
        <v>7175</v>
      </c>
    </row>
    <row r="30" spans="1:55">
      <c r="K30" s="359" t="str">
        <f>K2</f>
        <v>Worst Case</v>
      </c>
      <c r="L30" s="359" t="str">
        <f t="shared" ref="L30:M30" si="1">L2</f>
        <v>Base Case</v>
      </c>
      <c r="M30" s="359" t="str">
        <f t="shared" si="1"/>
        <v>Best Case</v>
      </c>
      <c r="T30" s="362"/>
    </row>
    <row r="31" spans="1:55">
      <c r="H31" s="394" t="s">
        <v>121</v>
      </c>
      <c r="K31" s="360">
        <f>SUM(K3:K25)</f>
        <v>2175</v>
      </c>
      <c r="L31" s="360">
        <f>SUM(L3:L25)</f>
        <v>3935</v>
      </c>
      <c r="M31" s="360">
        <f>SUM(M3:M25)</f>
        <v>7175</v>
      </c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</row>
    <row r="32" spans="1:55">
      <c r="H32" s="394" t="s">
        <v>122</v>
      </c>
      <c r="K32" s="357">
        <v>0.2</v>
      </c>
      <c r="L32" s="357">
        <v>0.4</v>
      </c>
      <c r="M32" s="357">
        <v>0.65</v>
      </c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</row>
    <row r="33" spans="5:19">
      <c r="H33" s="394" t="s">
        <v>123</v>
      </c>
      <c r="J33" s="394"/>
      <c r="K33" s="361">
        <f>K31*(1-K32)</f>
        <v>1740</v>
      </c>
      <c r="L33" s="361">
        <f>L31*(1-L32)</f>
        <v>2361</v>
      </c>
      <c r="M33" s="361">
        <f>M31*(1-M32)</f>
        <v>2511.25</v>
      </c>
    </row>
    <row r="34" spans="5:19">
      <c r="H34" s="394"/>
      <c r="J34" s="394"/>
      <c r="K34" s="393"/>
      <c r="L34" s="393"/>
      <c r="M34" s="393"/>
    </row>
    <row r="35" spans="5:19">
      <c r="H35" s="394"/>
      <c r="J35" s="394"/>
      <c r="K35" s="393"/>
      <c r="L35" s="393"/>
      <c r="M35" s="393"/>
    </row>
    <row r="36" spans="5:19">
      <c r="H36" s="338" t="s">
        <v>124</v>
      </c>
      <c r="I36" s="338"/>
      <c r="J36" s="338"/>
    </row>
    <row r="37" spans="5:19">
      <c r="H37" s="338"/>
      <c r="I37" s="338"/>
      <c r="J37" s="338"/>
    </row>
    <row r="38" spans="5:19">
      <c r="H38" s="338"/>
      <c r="I38" s="338"/>
      <c r="J38" s="338"/>
    </row>
    <row r="39" spans="5:19" ht="51.2" customHeight="1">
      <c r="H39" s="350" t="s">
        <v>125</v>
      </c>
      <c r="I39" s="350" t="s">
        <v>125</v>
      </c>
      <c r="J39" s="351"/>
      <c r="K39" s="351" t="s">
        <v>126</v>
      </c>
      <c r="L39" s="351" t="s">
        <v>127</v>
      </c>
      <c r="M39" s="351" t="s">
        <v>128</v>
      </c>
      <c r="N39" s="351" t="s">
        <v>129</v>
      </c>
      <c r="O39" s="369" t="s">
        <v>130</v>
      </c>
      <c r="P39" s="373" t="s">
        <v>131</v>
      </c>
      <c r="Q39" s="373" t="s">
        <v>132</v>
      </c>
    </row>
    <row r="40" spans="5:19">
      <c r="I40" s="342"/>
      <c r="J40" s="349"/>
      <c r="K40" s="349">
        <f>K33</f>
        <v>1740</v>
      </c>
      <c r="L40" s="349">
        <f>L33</f>
        <v>2361</v>
      </c>
      <c r="M40" s="349">
        <f>M33</f>
        <v>2511.25</v>
      </c>
      <c r="N40" s="349">
        <v>900</v>
      </c>
      <c r="O40" s="342"/>
      <c r="P40" s="342"/>
      <c r="Q40" s="342"/>
    </row>
    <row r="41" spans="5:19">
      <c r="E41" s="355"/>
      <c r="I41" s="342"/>
      <c r="J41" s="341"/>
      <c r="K41" s="342"/>
      <c r="L41" s="342"/>
      <c r="M41" s="342"/>
      <c r="N41" s="342"/>
      <c r="O41" s="342"/>
      <c r="P41" s="342"/>
      <c r="Q41" s="342"/>
    </row>
    <row r="42" spans="5:19">
      <c r="E42" s="356"/>
      <c r="H42" s="337" t="s">
        <v>133</v>
      </c>
      <c r="I42" s="342" t="s">
        <v>134</v>
      </c>
      <c r="J42" s="343"/>
      <c r="K42" s="357">
        <v>0.4</v>
      </c>
      <c r="L42" s="357">
        <v>0.6</v>
      </c>
      <c r="M42" s="357">
        <v>0</v>
      </c>
      <c r="N42" s="342"/>
      <c r="O42" s="370">
        <f>SUM(J42:M42)</f>
        <v>1</v>
      </c>
      <c r="P42" s="371">
        <f>(J40*J42)+K40*K42+L40*L42+M40*M42</f>
        <v>2112.6</v>
      </c>
      <c r="Q42" s="371">
        <f>P42*(1-17%)</f>
        <v>1753.4579999999999</v>
      </c>
    </row>
    <row r="43" spans="5:19">
      <c r="E43" s="356"/>
      <c r="I43" s="342"/>
      <c r="J43" s="342"/>
      <c r="K43" s="342"/>
      <c r="L43" s="342"/>
      <c r="M43" s="342"/>
      <c r="N43" s="342"/>
      <c r="O43" s="342"/>
      <c r="P43" s="342"/>
      <c r="Q43" s="342"/>
      <c r="S43" s="419">
        <f>((Q42*5)+(Q44*5)+(Q46*15))/25</f>
        <v>1884.3116499999999</v>
      </c>
    </row>
    <row r="44" spans="5:19">
      <c r="E44" s="356"/>
      <c r="H44" s="337" t="s">
        <v>135</v>
      </c>
      <c r="I44" s="342" t="s">
        <v>136</v>
      </c>
      <c r="J44" s="343"/>
      <c r="K44" s="357">
        <v>0.2</v>
      </c>
      <c r="L44" s="357">
        <v>0.7</v>
      </c>
      <c r="M44" s="357">
        <v>0.1</v>
      </c>
      <c r="N44" s="342"/>
      <c r="O44" s="370">
        <f>SUM(J44:M44)</f>
        <v>0.99999999999999989</v>
      </c>
      <c r="P44" s="371">
        <f>(J40*J44)+(K40*K44)+(L40*L44)+(M40*M44)</f>
        <v>2251.8249999999998</v>
      </c>
      <c r="Q44" s="371">
        <f t="shared" ref="Q44:Q46" si="2">P44*(1-17%)</f>
        <v>1869.0147499999998</v>
      </c>
    </row>
    <row r="45" spans="5:19">
      <c r="E45" s="356"/>
      <c r="I45" s="342"/>
      <c r="J45" s="342"/>
      <c r="K45" s="342"/>
      <c r="L45" s="342"/>
      <c r="M45" s="342"/>
      <c r="N45" s="342"/>
      <c r="O45" s="342"/>
      <c r="P45" s="342"/>
      <c r="Q45" s="342"/>
    </row>
    <row r="46" spans="5:19">
      <c r="E46" s="356"/>
      <c r="H46" s="337" t="s">
        <v>137</v>
      </c>
      <c r="I46" s="435" t="s">
        <v>138</v>
      </c>
      <c r="J46" s="343"/>
      <c r="K46" s="357">
        <v>0.1</v>
      </c>
      <c r="L46" s="357">
        <v>0.7</v>
      </c>
      <c r="M46" s="357">
        <v>0.2</v>
      </c>
      <c r="N46" s="436"/>
      <c r="O46" s="372">
        <f>SUM(J46:N46)</f>
        <v>1</v>
      </c>
      <c r="P46" s="345">
        <f>(J40*J46)+(K40*K46)+(L40*L46)+(M40*M46)+(N40*N46)</f>
        <v>2328.9499999999998</v>
      </c>
      <c r="Q46" s="345">
        <f t="shared" si="2"/>
        <v>1933.0284999999997</v>
      </c>
    </row>
    <row r="47" spans="5:19">
      <c r="E47" s="344"/>
      <c r="Q47" s="358"/>
    </row>
    <row r="51" spans="1:28">
      <c r="A51" s="338" t="s">
        <v>125</v>
      </c>
      <c r="C51" s="426" t="s">
        <v>139</v>
      </c>
      <c r="D51" s="427"/>
      <c r="E51" s="427"/>
      <c r="F51" s="427"/>
      <c r="G51" s="428"/>
      <c r="H51" s="423" t="s">
        <v>140</v>
      </c>
      <c r="I51" s="424"/>
      <c r="J51" s="424"/>
      <c r="K51" s="424"/>
      <c r="L51" s="425"/>
      <c r="M51" s="422" t="s">
        <v>141</v>
      </c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</row>
    <row r="52" spans="1:28">
      <c r="A52" s="338" t="s">
        <v>142</v>
      </c>
      <c r="C52" s="339">
        <v>1</v>
      </c>
      <c r="D52" s="339">
        <v>2</v>
      </c>
      <c r="E52" s="339">
        <v>3</v>
      </c>
      <c r="F52" s="339">
        <v>4</v>
      </c>
      <c r="G52" s="339">
        <v>5</v>
      </c>
      <c r="H52" s="340">
        <v>6</v>
      </c>
      <c r="I52" s="340">
        <v>7</v>
      </c>
      <c r="J52" s="340">
        <v>8</v>
      </c>
      <c r="K52" s="340">
        <v>9</v>
      </c>
      <c r="L52" s="340">
        <v>10</v>
      </c>
      <c r="M52" s="339">
        <v>11</v>
      </c>
      <c r="N52" s="339">
        <v>12</v>
      </c>
      <c r="O52" s="339">
        <v>13</v>
      </c>
      <c r="P52" s="339">
        <v>14</v>
      </c>
      <c r="Q52" s="339">
        <v>15</v>
      </c>
      <c r="R52" s="339">
        <f>Q52+1</f>
        <v>16</v>
      </c>
      <c r="S52" s="339">
        <f t="shared" ref="S52:AA52" si="3">R52+1</f>
        <v>17</v>
      </c>
      <c r="T52" s="339">
        <f t="shared" si="3"/>
        <v>18</v>
      </c>
      <c r="U52" s="339">
        <f t="shared" si="3"/>
        <v>19</v>
      </c>
      <c r="V52" s="339">
        <f t="shared" si="3"/>
        <v>20</v>
      </c>
      <c r="W52" s="339">
        <f t="shared" si="3"/>
        <v>21</v>
      </c>
      <c r="X52" s="339">
        <f t="shared" si="3"/>
        <v>22</v>
      </c>
      <c r="Y52" s="339">
        <f t="shared" si="3"/>
        <v>23</v>
      </c>
      <c r="Z52" s="339">
        <f t="shared" si="3"/>
        <v>24</v>
      </c>
      <c r="AA52" s="339">
        <f t="shared" si="3"/>
        <v>25</v>
      </c>
    </row>
    <row r="53" spans="1:28">
      <c r="A53" s="338" t="s">
        <v>143</v>
      </c>
      <c r="C53" s="339">
        <v>2026</v>
      </c>
      <c r="D53" s="339">
        <f>C53+1</f>
        <v>2027</v>
      </c>
      <c r="E53" s="339">
        <f t="shared" ref="E53:P53" si="4">D53+1</f>
        <v>2028</v>
      </c>
      <c r="F53" s="339">
        <f t="shared" si="4"/>
        <v>2029</v>
      </c>
      <c r="G53" s="339">
        <f t="shared" si="4"/>
        <v>2030</v>
      </c>
      <c r="H53" s="340">
        <f t="shared" si="4"/>
        <v>2031</v>
      </c>
      <c r="I53" s="340">
        <f t="shared" si="4"/>
        <v>2032</v>
      </c>
      <c r="J53" s="340">
        <f t="shared" si="4"/>
        <v>2033</v>
      </c>
      <c r="K53" s="340">
        <f t="shared" si="4"/>
        <v>2034</v>
      </c>
      <c r="L53" s="340">
        <f t="shared" si="4"/>
        <v>2035</v>
      </c>
      <c r="M53" s="339">
        <f t="shared" si="4"/>
        <v>2036</v>
      </c>
      <c r="N53" s="339">
        <f t="shared" si="4"/>
        <v>2037</v>
      </c>
      <c r="O53" s="339">
        <f t="shared" si="4"/>
        <v>2038</v>
      </c>
      <c r="P53" s="339">
        <f t="shared" si="4"/>
        <v>2039</v>
      </c>
      <c r="Q53" s="339">
        <f>P53+1</f>
        <v>2040</v>
      </c>
      <c r="R53" s="339">
        <f t="shared" ref="R53:AA53" si="5">Q53+1</f>
        <v>2041</v>
      </c>
      <c r="S53" s="339">
        <f t="shared" si="5"/>
        <v>2042</v>
      </c>
      <c r="T53" s="339">
        <f t="shared" si="5"/>
        <v>2043</v>
      </c>
      <c r="U53" s="339">
        <f t="shared" si="5"/>
        <v>2044</v>
      </c>
      <c r="V53" s="339">
        <f t="shared" si="5"/>
        <v>2045</v>
      </c>
      <c r="W53" s="339">
        <f t="shared" si="5"/>
        <v>2046</v>
      </c>
      <c r="X53" s="339">
        <f t="shared" si="5"/>
        <v>2047</v>
      </c>
      <c r="Y53" s="339">
        <f t="shared" si="5"/>
        <v>2048</v>
      </c>
      <c r="Z53" s="339">
        <f t="shared" si="5"/>
        <v>2049</v>
      </c>
      <c r="AA53" s="339">
        <f t="shared" si="5"/>
        <v>2050</v>
      </c>
    </row>
    <row r="54" spans="1:28">
      <c r="A54" s="338" t="s">
        <v>144</v>
      </c>
      <c r="C54" s="349">
        <f>P42*1000</f>
        <v>2112600</v>
      </c>
      <c r="D54" s="349">
        <f>C54</f>
        <v>2112600</v>
      </c>
      <c r="E54" s="349">
        <f>C54</f>
        <v>2112600</v>
      </c>
      <c r="F54" s="349">
        <f>C54</f>
        <v>2112600</v>
      </c>
      <c r="G54" s="349">
        <f>C54</f>
        <v>2112600</v>
      </c>
      <c r="H54" s="349">
        <f>P44*1000</f>
        <v>2251825</v>
      </c>
      <c r="I54" s="349">
        <f>H54</f>
        <v>2251825</v>
      </c>
      <c r="J54" s="349">
        <f>H54</f>
        <v>2251825</v>
      </c>
      <c r="K54" s="349">
        <f>H54</f>
        <v>2251825</v>
      </c>
      <c r="L54" s="349">
        <f>H54</f>
        <v>2251825</v>
      </c>
      <c r="M54" s="349">
        <f>P46*1000</f>
        <v>2328950</v>
      </c>
      <c r="N54" s="349">
        <f t="shared" ref="N54:AA54" si="6">$M$54</f>
        <v>2328950</v>
      </c>
      <c r="O54" s="349">
        <f t="shared" si="6"/>
        <v>2328950</v>
      </c>
      <c r="P54" s="349">
        <f t="shared" si="6"/>
        <v>2328950</v>
      </c>
      <c r="Q54" s="349">
        <f t="shared" si="6"/>
        <v>2328950</v>
      </c>
      <c r="R54" s="349">
        <f t="shared" si="6"/>
        <v>2328950</v>
      </c>
      <c r="S54" s="349">
        <f t="shared" si="6"/>
        <v>2328950</v>
      </c>
      <c r="T54" s="349">
        <f t="shared" si="6"/>
        <v>2328950</v>
      </c>
      <c r="U54" s="349">
        <f t="shared" si="6"/>
        <v>2328950</v>
      </c>
      <c r="V54" s="349">
        <f t="shared" si="6"/>
        <v>2328950</v>
      </c>
      <c r="W54" s="349">
        <f t="shared" si="6"/>
        <v>2328950</v>
      </c>
      <c r="X54" s="349">
        <f t="shared" si="6"/>
        <v>2328950</v>
      </c>
      <c r="Y54" s="349">
        <f t="shared" si="6"/>
        <v>2328950</v>
      </c>
      <c r="Z54" s="349">
        <f t="shared" si="6"/>
        <v>2328950</v>
      </c>
      <c r="AA54" s="349">
        <f t="shared" si="6"/>
        <v>2328950</v>
      </c>
    </row>
    <row r="55" spans="1:28">
      <c r="A55" s="394" t="s">
        <v>145</v>
      </c>
      <c r="C55" s="396">
        <f>C54*17%</f>
        <v>359142</v>
      </c>
      <c r="D55" s="396">
        <f t="shared" ref="D55:AA55" si="7">D54*17%</f>
        <v>359142</v>
      </c>
      <c r="E55" s="396">
        <f t="shared" si="7"/>
        <v>359142</v>
      </c>
      <c r="F55" s="396">
        <f t="shared" si="7"/>
        <v>359142</v>
      </c>
      <c r="G55" s="396">
        <f t="shared" si="7"/>
        <v>359142</v>
      </c>
      <c r="H55" s="396">
        <f t="shared" si="7"/>
        <v>382810.25</v>
      </c>
      <c r="I55" s="396">
        <f t="shared" si="7"/>
        <v>382810.25</v>
      </c>
      <c r="J55" s="396">
        <f t="shared" si="7"/>
        <v>382810.25</v>
      </c>
      <c r="K55" s="396">
        <f t="shared" si="7"/>
        <v>382810.25</v>
      </c>
      <c r="L55" s="396">
        <f t="shared" si="7"/>
        <v>382810.25</v>
      </c>
      <c r="M55" s="396">
        <f t="shared" si="7"/>
        <v>395921.5</v>
      </c>
      <c r="N55" s="396">
        <f t="shared" si="7"/>
        <v>395921.5</v>
      </c>
      <c r="O55" s="396">
        <f t="shared" si="7"/>
        <v>395921.5</v>
      </c>
      <c r="P55" s="396">
        <f t="shared" si="7"/>
        <v>395921.5</v>
      </c>
      <c r="Q55" s="396">
        <f t="shared" si="7"/>
        <v>395921.5</v>
      </c>
      <c r="R55" s="396">
        <f t="shared" si="7"/>
        <v>395921.5</v>
      </c>
      <c r="S55" s="396">
        <f t="shared" si="7"/>
        <v>395921.5</v>
      </c>
      <c r="T55" s="396">
        <f t="shared" si="7"/>
        <v>395921.5</v>
      </c>
      <c r="U55" s="396">
        <f t="shared" si="7"/>
        <v>395921.5</v>
      </c>
      <c r="V55" s="396">
        <f t="shared" si="7"/>
        <v>395921.5</v>
      </c>
      <c r="W55" s="396">
        <f t="shared" si="7"/>
        <v>395921.5</v>
      </c>
      <c r="X55" s="396">
        <f t="shared" si="7"/>
        <v>395921.5</v>
      </c>
      <c r="Y55" s="396">
        <f t="shared" si="7"/>
        <v>395921.5</v>
      </c>
      <c r="Z55" s="396">
        <f t="shared" si="7"/>
        <v>395921.5</v>
      </c>
      <c r="AA55" s="396">
        <f t="shared" si="7"/>
        <v>395921.5</v>
      </c>
    </row>
    <row r="56" spans="1:28" s="338" customFormat="1">
      <c r="A56" s="338" t="s">
        <v>146</v>
      </c>
      <c r="C56" s="397">
        <f>C54-C55</f>
        <v>1753458</v>
      </c>
      <c r="D56" s="397">
        <f t="shared" ref="D56:AA56" si="8">D54-D55</f>
        <v>1753458</v>
      </c>
      <c r="E56" s="397">
        <f t="shared" si="8"/>
        <v>1753458</v>
      </c>
      <c r="F56" s="397">
        <f t="shared" si="8"/>
        <v>1753458</v>
      </c>
      <c r="G56" s="397">
        <f t="shared" si="8"/>
        <v>1753458</v>
      </c>
      <c r="H56" s="397">
        <f t="shared" si="8"/>
        <v>1869014.75</v>
      </c>
      <c r="I56" s="397">
        <f t="shared" si="8"/>
        <v>1869014.75</v>
      </c>
      <c r="J56" s="397">
        <f t="shared" si="8"/>
        <v>1869014.75</v>
      </c>
      <c r="K56" s="397">
        <f t="shared" si="8"/>
        <v>1869014.75</v>
      </c>
      <c r="L56" s="397">
        <f t="shared" si="8"/>
        <v>1869014.75</v>
      </c>
      <c r="M56" s="397">
        <f t="shared" si="8"/>
        <v>1933028.5</v>
      </c>
      <c r="N56" s="397">
        <f t="shared" si="8"/>
        <v>1933028.5</v>
      </c>
      <c r="O56" s="397">
        <f t="shared" si="8"/>
        <v>1933028.5</v>
      </c>
      <c r="P56" s="397">
        <f t="shared" si="8"/>
        <v>1933028.5</v>
      </c>
      <c r="Q56" s="397">
        <f t="shared" si="8"/>
        <v>1933028.5</v>
      </c>
      <c r="R56" s="397">
        <f t="shared" si="8"/>
        <v>1933028.5</v>
      </c>
      <c r="S56" s="397">
        <f t="shared" si="8"/>
        <v>1933028.5</v>
      </c>
      <c r="T56" s="397">
        <f t="shared" si="8"/>
        <v>1933028.5</v>
      </c>
      <c r="U56" s="397">
        <f t="shared" si="8"/>
        <v>1933028.5</v>
      </c>
      <c r="V56" s="397">
        <f t="shared" si="8"/>
        <v>1933028.5</v>
      </c>
      <c r="W56" s="397">
        <f t="shared" si="8"/>
        <v>1933028.5</v>
      </c>
      <c r="X56" s="397">
        <f t="shared" si="8"/>
        <v>1933028.5</v>
      </c>
      <c r="Y56" s="397">
        <f t="shared" si="8"/>
        <v>1933028.5</v>
      </c>
      <c r="Z56" s="397">
        <f t="shared" si="8"/>
        <v>1933028.5</v>
      </c>
      <c r="AA56" s="397">
        <f t="shared" si="8"/>
        <v>1933028.5</v>
      </c>
    </row>
    <row r="57" spans="1:28" s="338" customFormat="1"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</row>
    <row r="58" spans="1:28">
      <c r="A58" s="338" t="s">
        <v>11</v>
      </c>
      <c r="C58" s="349">
        <v>200000</v>
      </c>
      <c r="D58" s="349">
        <v>200000</v>
      </c>
      <c r="E58" s="349">
        <v>200000</v>
      </c>
      <c r="F58" s="349">
        <v>200000</v>
      </c>
      <c r="G58" s="349">
        <v>200000</v>
      </c>
      <c r="H58" s="349">
        <v>200000</v>
      </c>
      <c r="I58" s="349">
        <v>200000</v>
      </c>
      <c r="J58" s="349">
        <v>200000</v>
      </c>
      <c r="K58" s="349">
        <v>200000</v>
      </c>
      <c r="L58" s="349">
        <v>200000</v>
      </c>
      <c r="M58" s="349">
        <v>200000</v>
      </c>
      <c r="N58" s="349">
        <v>200000</v>
      </c>
      <c r="O58" s="349">
        <v>200000</v>
      </c>
      <c r="P58" s="349">
        <v>200000</v>
      </c>
      <c r="Q58" s="349">
        <v>200000</v>
      </c>
      <c r="R58" s="349">
        <v>200000</v>
      </c>
      <c r="S58" s="349">
        <v>200000</v>
      </c>
      <c r="T58" s="349">
        <v>200000</v>
      </c>
      <c r="U58" s="349">
        <v>200000</v>
      </c>
      <c r="V58" s="349">
        <v>200000</v>
      </c>
      <c r="W58" s="349">
        <v>200000</v>
      </c>
      <c r="X58" s="349">
        <v>200000</v>
      </c>
      <c r="Y58" s="349">
        <v>200000</v>
      </c>
      <c r="Z58" s="349">
        <v>200000</v>
      </c>
      <c r="AA58" s="349">
        <v>200000</v>
      </c>
    </row>
    <row r="59" spans="1:28" s="395" customFormat="1">
      <c r="A59" s="398" t="s">
        <v>147</v>
      </c>
      <c r="B59" s="398"/>
      <c r="C59" s="399">
        <f>C55-C58</f>
        <v>159142</v>
      </c>
      <c r="D59" s="399">
        <f t="shared" ref="D59:AA59" si="9">D55-D58</f>
        <v>159142</v>
      </c>
      <c r="E59" s="399">
        <f t="shared" si="9"/>
        <v>159142</v>
      </c>
      <c r="F59" s="399">
        <f t="shared" si="9"/>
        <v>159142</v>
      </c>
      <c r="G59" s="399">
        <f t="shared" si="9"/>
        <v>159142</v>
      </c>
      <c r="H59" s="399">
        <f t="shared" si="9"/>
        <v>182810.25</v>
      </c>
      <c r="I59" s="399">
        <f t="shared" si="9"/>
        <v>182810.25</v>
      </c>
      <c r="J59" s="399">
        <f t="shared" si="9"/>
        <v>182810.25</v>
      </c>
      <c r="K59" s="399">
        <f t="shared" si="9"/>
        <v>182810.25</v>
      </c>
      <c r="L59" s="399">
        <f t="shared" si="9"/>
        <v>182810.25</v>
      </c>
      <c r="M59" s="399">
        <f t="shared" si="9"/>
        <v>195921.5</v>
      </c>
      <c r="N59" s="399">
        <f t="shared" si="9"/>
        <v>195921.5</v>
      </c>
      <c r="O59" s="399">
        <f t="shared" si="9"/>
        <v>195921.5</v>
      </c>
      <c r="P59" s="399">
        <f t="shared" si="9"/>
        <v>195921.5</v>
      </c>
      <c r="Q59" s="399">
        <f t="shared" si="9"/>
        <v>195921.5</v>
      </c>
      <c r="R59" s="399">
        <f t="shared" si="9"/>
        <v>195921.5</v>
      </c>
      <c r="S59" s="399">
        <f t="shared" si="9"/>
        <v>195921.5</v>
      </c>
      <c r="T59" s="399">
        <f t="shared" si="9"/>
        <v>195921.5</v>
      </c>
      <c r="U59" s="399">
        <f t="shared" si="9"/>
        <v>195921.5</v>
      </c>
      <c r="V59" s="399">
        <f t="shared" si="9"/>
        <v>195921.5</v>
      </c>
      <c r="W59" s="399">
        <f t="shared" si="9"/>
        <v>195921.5</v>
      </c>
      <c r="X59" s="399">
        <f t="shared" si="9"/>
        <v>195921.5</v>
      </c>
      <c r="Y59" s="399">
        <f t="shared" si="9"/>
        <v>195921.5</v>
      </c>
      <c r="Z59" s="399">
        <f t="shared" si="9"/>
        <v>195921.5</v>
      </c>
      <c r="AA59" s="399">
        <f t="shared" si="9"/>
        <v>195921.5</v>
      </c>
    </row>
    <row r="61" spans="1:28">
      <c r="A61" s="338" t="s">
        <v>148</v>
      </c>
      <c r="C61" s="400">
        <f>C54-C55+C58</f>
        <v>1953458</v>
      </c>
      <c r="D61" s="400">
        <f t="shared" ref="D61:AA61" si="10">D54-D55+D58</f>
        <v>1953458</v>
      </c>
      <c r="E61" s="400">
        <f t="shared" si="10"/>
        <v>1953458</v>
      </c>
      <c r="F61" s="400">
        <f t="shared" si="10"/>
        <v>1953458</v>
      </c>
      <c r="G61" s="400">
        <f t="shared" si="10"/>
        <v>1953458</v>
      </c>
      <c r="H61" s="400">
        <f t="shared" si="10"/>
        <v>2069014.75</v>
      </c>
      <c r="I61" s="400">
        <f t="shared" si="10"/>
        <v>2069014.75</v>
      </c>
      <c r="J61" s="400">
        <f t="shared" si="10"/>
        <v>2069014.75</v>
      </c>
      <c r="K61" s="400">
        <f t="shared" si="10"/>
        <v>2069014.75</v>
      </c>
      <c r="L61" s="400">
        <f t="shared" si="10"/>
        <v>2069014.75</v>
      </c>
      <c r="M61" s="400">
        <f t="shared" si="10"/>
        <v>2133028.5</v>
      </c>
      <c r="N61" s="400">
        <f t="shared" si="10"/>
        <v>2133028.5</v>
      </c>
      <c r="O61" s="400">
        <f t="shared" si="10"/>
        <v>2133028.5</v>
      </c>
      <c r="P61" s="400">
        <f t="shared" si="10"/>
        <v>2133028.5</v>
      </c>
      <c r="Q61" s="400">
        <f t="shared" si="10"/>
        <v>2133028.5</v>
      </c>
      <c r="R61" s="400">
        <f t="shared" si="10"/>
        <v>2133028.5</v>
      </c>
      <c r="S61" s="400">
        <f t="shared" si="10"/>
        <v>2133028.5</v>
      </c>
      <c r="T61" s="400">
        <f t="shared" si="10"/>
        <v>2133028.5</v>
      </c>
      <c r="U61" s="400">
        <f t="shared" si="10"/>
        <v>2133028.5</v>
      </c>
      <c r="V61" s="400">
        <f t="shared" si="10"/>
        <v>2133028.5</v>
      </c>
      <c r="W61" s="400">
        <f t="shared" si="10"/>
        <v>2133028.5</v>
      </c>
      <c r="X61" s="400">
        <f t="shared" si="10"/>
        <v>2133028.5</v>
      </c>
      <c r="Y61" s="400">
        <f t="shared" si="10"/>
        <v>2133028.5</v>
      </c>
      <c r="Z61" s="400">
        <f t="shared" si="10"/>
        <v>2133028.5</v>
      </c>
      <c r="AA61" s="400">
        <f t="shared" si="10"/>
        <v>2133028.5</v>
      </c>
      <c r="AB61" s="352">
        <f>SUM(C61:AA61)</f>
        <v>52107791.25</v>
      </c>
    </row>
  </sheetData>
  <mergeCells count="6">
    <mergeCell ref="M51:AA51"/>
    <mergeCell ref="H51:L51"/>
    <mergeCell ref="C51:G51"/>
    <mergeCell ref="K1:M1"/>
    <mergeCell ref="A2:F2"/>
    <mergeCell ref="G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FFFF00"/>
  </sheetPr>
  <dimension ref="A2:AJ102"/>
  <sheetViews>
    <sheetView topLeftCell="K14" zoomScale="80" zoomScaleNormal="80" workbookViewId="0">
      <selection activeCell="P20" sqref="P20"/>
    </sheetView>
  </sheetViews>
  <sheetFormatPr defaultColWidth="9.1640625" defaultRowHeight="13.5"/>
  <cols>
    <col min="1" max="1" width="9.1640625" style="3"/>
    <col min="2" max="2" width="76.5" style="3" bestFit="1" customWidth="1"/>
    <col min="3" max="3" width="19.1640625" style="3" bestFit="1" customWidth="1"/>
    <col min="4" max="4" width="15.6640625" style="3" bestFit="1" customWidth="1"/>
    <col min="5" max="5" width="13" style="3" customWidth="1"/>
    <col min="6" max="6" width="13.6640625" style="3" bestFit="1" customWidth="1"/>
    <col min="7" max="7" width="13" style="3" customWidth="1"/>
    <col min="8" max="8" width="9.1640625" style="3"/>
    <col min="9" max="9" width="14.1640625" style="3" bestFit="1" customWidth="1"/>
    <col min="10" max="10" width="60" style="3" bestFit="1" customWidth="1"/>
    <col min="11" max="11" width="30.1640625" style="3" bestFit="1" customWidth="1"/>
    <col min="12" max="12" width="15.6640625" style="3" bestFit="1" customWidth="1"/>
    <col min="13" max="13" width="21" style="3" bestFit="1" customWidth="1"/>
    <col min="14" max="14" width="33.6640625" style="3" bestFit="1" customWidth="1"/>
    <col min="15" max="15" width="2.1640625" style="3" customWidth="1"/>
    <col min="16" max="16" width="9.6640625" style="3" bestFit="1" customWidth="1"/>
    <col min="17" max="17" width="9.1640625" style="281"/>
    <col min="18" max="18" width="14" style="281" bestFit="1" customWidth="1"/>
    <col min="19" max="19" width="10.6640625" style="3" bestFit="1" customWidth="1"/>
    <col min="20" max="23" width="9.1640625" style="3"/>
    <col min="24" max="24" width="29.1640625" style="3" customWidth="1"/>
    <col min="25" max="26" width="9.1640625" style="3"/>
    <col min="27" max="27" width="13.33203125" style="3" bestFit="1" customWidth="1"/>
    <col min="28" max="28" width="14" style="3" bestFit="1" customWidth="1"/>
    <col min="29" max="29" width="9.1640625" style="3"/>
    <col min="30" max="30" width="12.83203125" style="3" bestFit="1" customWidth="1"/>
    <col min="31" max="16384" width="9.1640625" style="3"/>
  </cols>
  <sheetData>
    <row r="2" spans="2:18" ht="23.25" customHeight="1">
      <c r="B2" s="278" t="s">
        <v>149</v>
      </c>
    </row>
    <row r="4" spans="2:18">
      <c r="C4" s="244" t="s">
        <v>120</v>
      </c>
      <c r="E4" s="21">
        <v>2023</v>
      </c>
      <c r="F4" s="21">
        <f>+E4+1</f>
        <v>2024</v>
      </c>
      <c r="G4" s="21">
        <f>+F4+1</f>
        <v>2025</v>
      </c>
    </row>
    <row r="5" spans="2:18">
      <c r="B5" s="1"/>
      <c r="E5" s="30"/>
      <c r="F5" s="30"/>
      <c r="G5" s="30"/>
    </row>
    <row r="6" spans="2:18">
      <c r="B6" s="245" t="s">
        <v>150</v>
      </c>
      <c r="C6" s="246">
        <f>SUM(E6:G6)</f>
        <v>37922279.079481587</v>
      </c>
      <c r="D6" s="79"/>
      <c r="E6" s="247">
        <f>SUMIF($P$20:$P$26,E4,$M$20:$M$26)</f>
        <v>0</v>
      </c>
      <c r="F6" s="247">
        <f t="shared" ref="F6" si="0">SUMIF($P$20:$P$26,F4,$M$20:$M$26)</f>
        <v>0</v>
      </c>
      <c r="G6" s="248">
        <f>SUMIF($P$20:$P$26,G4,$M$20:$M$26)</f>
        <v>37922279.079481587</v>
      </c>
      <c r="I6" s="30"/>
    </row>
    <row r="7" spans="2:18">
      <c r="B7" s="249"/>
      <c r="C7" s="250"/>
      <c r="E7" s="251"/>
      <c r="F7" s="251"/>
      <c r="G7" s="252"/>
      <c r="H7" s="70"/>
      <c r="I7" s="30"/>
    </row>
    <row r="8" spans="2:18">
      <c r="B8" s="249" t="s">
        <v>151</v>
      </c>
      <c r="C8" s="250">
        <f>SUM(E8:G8)</f>
        <v>18581916.748945985</v>
      </c>
      <c r="E8" s="253">
        <f>SUMIF($P$20:$P$26,E4,$N$20:$N$26)</f>
        <v>0</v>
      </c>
      <c r="F8" s="253">
        <f>SUMIF($P$20:$P$26,F4,$N$20:$N$26)</f>
        <v>0</v>
      </c>
      <c r="G8" s="254">
        <f t="shared" ref="G8" si="1">SUMIF($P$20:$P$26,G4,$N$20:$N$26)</f>
        <v>18581916.748945985</v>
      </c>
      <c r="H8" s="70"/>
      <c r="I8" s="30"/>
    </row>
    <row r="9" spans="2:18">
      <c r="B9" s="255" t="s">
        <v>152</v>
      </c>
      <c r="C9" s="256">
        <f>SUM(D9:G9)</f>
        <v>19340362.330535602</v>
      </c>
      <c r="D9" s="60"/>
      <c r="E9" s="61">
        <f>+E6-E8</f>
        <v>0</v>
      </c>
      <c r="F9" s="61">
        <f>+F6-F8</f>
        <v>0</v>
      </c>
      <c r="G9" s="257">
        <f>+G6-G8</f>
        <v>19340362.330535602</v>
      </c>
      <c r="H9" s="70"/>
      <c r="I9" s="30"/>
    </row>
    <row r="10" spans="2:18">
      <c r="B10" s="182"/>
      <c r="C10" s="250"/>
      <c r="E10" s="70"/>
      <c r="F10" s="70"/>
      <c r="G10" s="70"/>
      <c r="H10" s="70"/>
    </row>
    <row r="11" spans="2:18">
      <c r="B11" s="258" t="s">
        <v>153</v>
      </c>
      <c r="C11" s="259"/>
      <c r="D11" s="5"/>
      <c r="E11" s="260">
        <f>+E6/$C$6</f>
        <v>0</v>
      </c>
      <c r="F11" s="260">
        <f>+F6/$C$6</f>
        <v>0</v>
      </c>
      <c r="G11" s="260">
        <f>+G6/$C$6</f>
        <v>1</v>
      </c>
    </row>
    <row r="12" spans="2:18" ht="14.25" thickBot="1">
      <c r="E12" s="261"/>
      <c r="G12" s="70"/>
      <c r="J12" s="238" t="s">
        <v>154</v>
      </c>
    </row>
    <row r="13" spans="2:18" ht="14.25">
      <c r="B13" s="27" t="s">
        <v>35</v>
      </c>
      <c r="C13" s="297">
        <f>SUM(E13:G13)</f>
        <v>7584455.8158963174</v>
      </c>
      <c r="D13" s="27"/>
      <c r="E13" s="27"/>
      <c r="F13" s="298">
        <f>+$M$29*F11</f>
        <v>0</v>
      </c>
      <c r="G13" s="298">
        <f t="shared" ref="G13" si="2">+$M$29*G11</f>
        <v>7584455.8158963174</v>
      </c>
      <c r="I13" s="387" t="s">
        <v>155</v>
      </c>
      <c r="J13" s="387" t="s">
        <v>156</v>
      </c>
      <c r="K13" s="387" t="s">
        <v>157</v>
      </c>
      <c r="L13" s="262" t="s">
        <v>158</v>
      </c>
      <c r="M13" s="262" t="s">
        <v>159</v>
      </c>
      <c r="N13" s="387" t="s">
        <v>160</v>
      </c>
      <c r="P13" s="375" t="s">
        <v>47</v>
      </c>
      <c r="R13" s="282"/>
    </row>
    <row r="14" spans="2:18" ht="14.25" thickBot="1">
      <c r="E14" s="261"/>
      <c r="I14" s="388"/>
      <c r="J14" s="388"/>
      <c r="K14" s="388"/>
      <c r="L14" s="263" t="s">
        <v>161</v>
      </c>
      <c r="M14" s="263" t="s">
        <v>162</v>
      </c>
      <c r="N14" s="388"/>
    </row>
    <row r="15" spans="2:18" ht="14.25" thickBot="1">
      <c r="I15" s="264">
        <v>1</v>
      </c>
      <c r="J15" s="265" t="s">
        <v>49</v>
      </c>
      <c r="K15" s="266"/>
      <c r="L15" s="267"/>
      <c r="M15" s="268"/>
      <c r="N15" s="269"/>
      <c r="O15" s="270"/>
    </row>
    <row r="16" spans="2:18" ht="14.25" thickBot="1">
      <c r="I16" s="264">
        <v>2</v>
      </c>
      <c r="J16" s="265" t="s">
        <v>51</v>
      </c>
      <c r="K16" s="266"/>
      <c r="L16" s="267"/>
      <c r="M16" s="271"/>
      <c r="N16" s="272"/>
      <c r="O16" s="270"/>
    </row>
    <row r="17" spans="1:30" ht="14.25" thickBot="1">
      <c r="I17" s="264">
        <v>3</v>
      </c>
      <c r="J17" s="265" t="s">
        <v>53</v>
      </c>
      <c r="K17" s="266"/>
      <c r="L17" s="267"/>
      <c r="M17" s="271"/>
      <c r="N17" s="272"/>
      <c r="O17" s="270"/>
    </row>
    <row r="18" spans="1:30" ht="14.25" thickBot="1">
      <c r="I18" s="264">
        <v>4</v>
      </c>
      <c r="J18" s="265" t="s">
        <v>54</v>
      </c>
      <c r="K18" s="266"/>
      <c r="L18" s="267"/>
      <c r="M18" s="271"/>
      <c r="N18" s="272"/>
      <c r="O18" s="270"/>
    </row>
    <row r="19" spans="1:30" ht="14.25" thickBot="1">
      <c r="I19" s="264">
        <v>5</v>
      </c>
      <c r="J19" s="265" t="s">
        <v>55</v>
      </c>
      <c r="K19" s="266"/>
      <c r="L19" s="267"/>
      <c r="M19" s="271"/>
      <c r="N19" s="272"/>
      <c r="O19" s="270"/>
    </row>
    <row r="20" spans="1:30" ht="15.75" thickBot="1">
      <c r="I20" s="291">
        <v>6</v>
      </c>
      <c r="J20" s="292" t="s">
        <v>163</v>
      </c>
      <c r="K20" s="401">
        <v>45505</v>
      </c>
      <c r="L20" s="384">
        <v>9</v>
      </c>
      <c r="M20" s="385">
        <v>3152787.4554910171</v>
      </c>
      <c r="N20" s="386">
        <v>1544865.8531905983</v>
      </c>
      <c r="O20" s="70"/>
      <c r="P20" s="374">
        <v>2025</v>
      </c>
      <c r="X20" s="404"/>
      <c r="AB20" s="402"/>
      <c r="AD20" s="403"/>
    </row>
    <row r="21" spans="1:30" ht="15.75" thickBot="1">
      <c r="I21" s="291">
        <v>7</v>
      </c>
      <c r="J21" s="292" t="s">
        <v>164</v>
      </c>
      <c r="K21" s="401">
        <v>45627</v>
      </c>
      <c r="L21" s="384">
        <v>6</v>
      </c>
      <c r="M21" s="385">
        <v>7215254.4198910156</v>
      </c>
      <c r="N21" s="386">
        <v>3535474.6657465976</v>
      </c>
      <c r="P21" s="374">
        <v>2025</v>
      </c>
      <c r="X21" s="404"/>
      <c r="AB21" s="402"/>
      <c r="AD21" s="403"/>
    </row>
    <row r="22" spans="1:30" ht="15.75" thickBot="1">
      <c r="I22" s="291">
        <v>8</v>
      </c>
      <c r="J22" s="292" t="s">
        <v>165</v>
      </c>
      <c r="K22" s="401">
        <v>45658</v>
      </c>
      <c r="L22" s="384">
        <v>8</v>
      </c>
      <c r="M22" s="385">
        <v>8829864.6270132568</v>
      </c>
      <c r="N22" s="386">
        <v>4326633.6672364958</v>
      </c>
      <c r="P22" s="374">
        <v>2025</v>
      </c>
      <c r="X22" s="404"/>
      <c r="AB22" s="402"/>
      <c r="AD22" s="403"/>
    </row>
    <row r="23" spans="1:30" ht="15.75" thickBot="1">
      <c r="I23" s="291">
        <v>9</v>
      </c>
      <c r="J23" s="292" t="s">
        <v>166</v>
      </c>
      <c r="K23" s="401">
        <v>45689</v>
      </c>
      <c r="L23" s="384">
        <v>8</v>
      </c>
      <c r="M23" s="385">
        <v>8356920.6270132558</v>
      </c>
      <c r="N23" s="386">
        <v>4094891.1072364952</v>
      </c>
      <c r="P23" s="374">
        <v>2025</v>
      </c>
      <c r="X23" s="404"/>
      <c r="AB23" s="402"/>
      <c r="AD23" s="403"/>
    </row>
    <row r="24" spans="1:30" ht="15.75" thickBot="1">
      <c r="I24" s="291">
        <v>10</v>
      </c>
      <c r="J24" s="292" t="s">
        <v>167</v>
      </c>
      <c r="K24" s="401">
        <v>45870</v>
      </c>
      <c r="L24" s="384">
        <v>6</v>
      </c>
      <c r="M24" s="385">
        <v>5805232.3738650959</v>
      </c>
      <c r="N24" s="386">
        <v>2844563.8631938971</v>
      </c>
      <c r="P24" s="374">
        <f t="shared" ref="P24:P26" si="3">YEAR(K24)</f>
        <v>2025</v>
      </c>
      <c r="X24" s="404"/>
      <c r="AB24" s="402"/>
      <c r="AD24" s="403"/>
    </row>
    <row r="25" spans="1:30" ht="15.75" thickBot="1">
      <c r="I25" s="291">
        <v>11</v>
      </c>
      <c r="J25" s="292" t="s">
        <v>168</v>
      </c>
      <c r="K25" s="401">
        <v>45901</v>
      </c>
      <c r="L25" s="384">
        <v>4</v>
      </c>
      <c r="M25" s="385">
        <v>4325254.4198910166</v>
      </c>
      <c r="N25" s="386">
        <v>2119374.665746598</v>
      </c>
      <c r="P25" s="374">
        <f t="shared" si="3"/>
        <v>2025</v>
      </c>
      <c r="X25" s="404"/>
      <c r="AB25" s="402"/>
      <c r="AD25" s="403"/>
    </row>
    <row r="26" spans="1:30" ht="15.75" thickBot="1">
      <c r="I26" s="291">
        <v>12</v>
      </c>
      <c r="J26" s="292" t="s">
        <v>67</v>
      </c>
      <c r="K26" s="401">
        <v>45839</v>
      </c>
      <c r="L26" s="384">
        <v>6</v>
      </c>
      <c r="M26" s="385">
        <v>236965.15631693718</v>
      </c>
      <c r="N26" s="386">
        <v>116112.92659529921</v>
      </c>
      <c r="P26" s="374">
        <f t="shared" si="3"/>
        <v>2025</v>
      </c>
      <c r="X26" s="404"/>
      <c r="AB26" s="402"/>
      <c r="AD26" s="403"/>
    </row>
    <row r="27" spans="1:30" ht="14.25" thickBot="1">
      <c r="I27" s="273" t="s">
        <v>120</v>
      </c>
      <c r="J27" s="274"/>
      <c r="K27" s="275"/>
      <c r="L27" s="275"/>
      <c r="M27" s="276">
        <f>SUM(M20:M26)</f>
        <v>37922279.079481587</v>
      </c>
      <c r="N27" s="276">
        <f>SUM(N19:N26)</f>
        <v>18581916.748945985</v>
      </c>
    </row>
    <row r="28" spans="1:30">
      <c r="M28" s="277"/>
      <c r="N28" s="277"/>
    </row>
    <row r="29" spans="1:30" s="21" customFormat="1">
      <c r="B29" s="3"/>
      <c r="C29" s="3"/>
      <c r="D29" s="3"/>
      <c r="E29" s="3"/>
      <c r="F29" s="3"/>
      <c r="G29" s="3"/>
      <c r="H29" s="3"/>
      <c r="I29" s="3"/>
      <c r="J29" s="3"/>
      <c r="K29" s="3"/>
      <c r="L29" s="21" t="s">
        <v>35</v>
      </c>
      <c r="M29" s="290">
        <f>+M27*20%</f>
        <v>7584455.8158963174</v>
      </c>
      <c r="N29" s="261"/>
      <c r="Q29" s="281"/>
      <c r="R29" s="281"/>
    </row>
    <row r="30" spans="1:30">
      <c r="A30" s="21"/>
      <c r="L30" s="21" t="s">
        <v>169</v>
      </c>
      <c r="M30" s="290">
        <f>+M27-M29</f>
        <v>30337823.263585269</v>
      </c>
    </row>
    <row r="31" spans="1:30" ht="14.25">
      <c r="A31" s="21"/>
      <c r="N31" s="293"/>
    </row>
    <row r="32" spans="1:30">
      <c r="A32" s="21"/>
    </row>
    <row r="33" spans="1:18">
      <c r="A33" s="21"/>
    </row>
    <row r="34" spans="1:18">
      <c r="A34" s="21"/>
      <c r="E34" s="21"/>
      <c r="F34" s="21"/>
    </row>
    <row r="35" spans="1:18">
      <c r="A35" s="21"/>
      <c r="E35" s="21"/>
      <c r="F35" s="21"/>
    </row>
    <row r="36" spans="1:18" s="280" customFormat="1">
      <c r="A36" s="21"/>
      <c r="B36" s="3"/>
      <c r="C36" s="3"/>
      <c r="D36" s="3"/>
      <c r="E36" s="3"/>
      <c r="F36" s="3"/>
      <c r="G36" s="3"/>
      <c r="J36" s="3"/>
      <c r="K36" s="3"/>
      <c r="L36" s="3"/>
      <c r="M36" s="3"/>
      <c r="Q36" s="281"/>
      <c r="R36" s="281"/>
    </row>
    <row r="37" spans="1:18">
      <c r="A37" s="21"/>
    </row>
    <row r="38" spans="1:18" ht="14.25">
      <c r="A38" s="21"/>
      <c r="E38" s="294"/>
    </row>
    <row r="39" spans="1:18" s="280" customFormat="1">
      <c r="A39" s="21"/>
      <c r="B39" s="3"/>
      <c r="C39" s="3"/>
      <c r="D39" s="3"/>
      <c r="E39" s="295"/>
      <c r="J39" s="3"/>
      <c r="K39" s="3"/>
      <c r="L39" s="3"/>
      <c r="M39" s="3"/>
      <c r="Q39" s="281"/>
      <c r="R39" s="281"/>
    </row>
    <row r="40" spans="1:18" ht="14.25">
      <c r="A40" s="21"/>
      <c r="E40" s="294"/>
    </row>
    <row r="41" spans="1:18" ht="14.25">
      <c r="A41" s="21"/>
      <c r="E41" s="294"/>
    </row>
    <row r="42" spans="1:18" ht="14.25">
      <c r="A42" s="21"/>
      <c r="E42" s="294"/>
    </row>
    <row r="43" spans="1:18" ht="14.25">
      <c r="A43" s="21"/>
      <c r="E43" s="294"/>
    </row>
    <row r="44" spans="1:18" ht="14.25">
      <c r="C44" s="294"/>
      <c r="D44" s="279"/>
      <c r="E44" s="294"/>
    </row>
    <row r="45" spans="1:18" ht="9" customHeight="1">
      <c r="C45" s="294"/>
      <c r="D45" s="279"/>
      <c r="E45" s="294"/>
    </row>
    <row r="46" spans="1:18" ht="14.25">
      <c r="C46" s="294"/>
      <c r="D46" s="279"/>
      <c r="E46" s="294"/>
    </row>
    <row r="47" spans="1:18" ht="14.25">
      <c r="C47" s="294"/>
      <c r="D47" s="279"/>
      <c r="E47" s="294"/>
    </row>
    <row r="48" spans="1:18">
      <c r="D48" s="279"/>
    </row>
    <row r="49" spans="4:4">
      <c r="D49" s="279"/>
    </row>
    <row r="50" spans="4:4">
      <c r="D50" s="279"/>
    </row>
    <row r="51" spans="4:4">
      <c r="D51" s="279"/>
    </row>
    <row r="99" spans="8:36">
      <c r="H99" s="3">
        <f>-H72+-H73</f>
        <v>0</v>
      </c>
      <c r="I99" s="3">
        <f t="shared" ref="I99:AJ99" si="4">-I72+-I73</f>
        <v>0</v>
      </c>
      <c r="J99" s="3">
        <f t="shared" si="4"/>
        <v>0</v>
      </c>
      <c r="K99" s="3">
        <f t="shared" si="4"/>
        <v>0</v>
      </c>
      <c r="L99" s="3">
        <f t="shared" si="4"/>
        <v>0</v>
      </c>
      <c r="M99" s="3">
        <f t="shared" si="4"/>
        <v>0</v>
      </c>
      <c r="N99" s="3">
        <f t="shared" si="4"/>
        <v>0</v>
      </c>
      <c r="O99" s="3">
        <f t="shared" si="4"/>
        <v>0</v>
      </c>
      <c r="P99" s="3">
        <f t="shared" si="4"/>
        <v>0</v>
      </c>
      <c r="Q99" s="3">
        <f t="shared" si="4"/>
        <v>0</v>
      </c>
      <c r="R99" s="3">
        <f t="shared" si="4"/>
        <v>0</v>
      </c>
      <c r="S99" s="3">
        <f t="shared" si="4"/>
        <v>0</v>
      </c>
      <c r="T99" s="3">
        <f t="shared" si="4"/>
        <v>0</v>
      </c>
      <c r="U99" s="3">
        <f t="shared" si="4"/>
        <v>0</v>
      </c>
      <c r="V99" s="3">
        <f t="shared" si="4"/>
        <v>0</v>
      </c>
      <c r="W99" s="3">
        <f t="shared" si="4"/>
        <v>0</v>
      </c>
      <c r="X99" s="3">
        <f t="shared" si="4"/>
        <v>0</v>
      </c>
      <c r="Y99" s="3">
        <f t="shared" si="4"/>
        <v>0</v>
      </c>
      <c r="Z99" s="3">
        <f t="shared" si="4"/>
        <v>0</v>
      </c>
      <c r="AA99" s="3">
        <f t="shared" si="4"/>
        <v>0</v>
      </c>
      <c r="AB99" s="3">
        <f t="shared" si="4"/>
        <v>0</v>
      </c>
      <c r="AC99" s="3">
        <f t="shared" si="4"/>
        <v>0</v>
      </c>
      <c r="AD99" s="3">
        <f t="shared" si="4"/>
        <v>0</v>
      </c>
      <c r="AE99" s="3">
        <f t="shared" si="4"/>
        <v>0</v>
      </c>
      <c r="AF99" s="3">
        <f t="shared" si="4"/>
        <v>0</v>
      </c>
      <c r="AG99" s="3">
        <f t="shared" si="4"/>
        <v>0</v>
      </c>
      <c r="AH99" s="3">
        <f t="shared" si="4"/>
        <v>0</v>
      </c>
      <c r="AI99" s="3">
        <f t="shared" si="4"/>
        <v>0</v>
      </c>
      <c r="AJ99" s="3">
        <f t="shared" si="4"/>
        <v>0</v>
      </c>
    </row>
    <row r="100" spans="8:36">
      <c r="H100" s="3">
        <f>+H78</f>
        <v>0</v>
      </c>
    </row>
    <row r="102" spans="8:36">
      <c r="I102" s="3">
        <f>SUM(I99:I101)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rgb="FFFFFF00"/>
  </sheetPr>
  <dimension ref="B2:I28"/>
  <sheetViews>
    <sheetView topLeftCell="A4" zoomScale="115" zoomScaleNormal="115" workbookViewId="0">
      <selection activeCell="F10" sqref="F10:F12"/>
    </sheetView>
  </sheetViews>
  <sheetFormatPr defaultColWidth="9.1640625" defaultRowHeight="13.5"/>
  <cols>
    <col min="1" max="1" width="6.6640625" style="4" customWidth="1"/>
    <col min="2" max="2" width="77.6640625" style="4" bestFit="1" customWidth="1"/>
    <col min="3" max="5" width="9.1640625" style="4"/>
    <col min="6" max="6" width="14.6640625" style="4" bestFit="1" customWidth="1"/>
    <col min="7" max="7" width="8.5" style="4" bestFit="1" customWidth="1"/>
    <col min="8" max="8" width="14.6640625" style="4" bestFit="1" customWidth="1"/>
    <col min="9" max="16384" width="9.1640625" style="4"/>
  </cols>
  <sheetData>
    <row r="2" spans="2:9" s="106" customFormat="1" ht="22.5">
      <c r="B2" s="180" t="s">
        <v>170</v>
      </c>
    </row>
    <row r="7" spans="2:9" s="106" customFormat="1" ht="14.25">
      <c r="B7" s="175" t="s">
        <v>171</v>
      </c>
      <c r="C7" s="160"/>
      <c r="D7" s="158"/>
      <c r="E7" s="158"/>
      <c r="F7" s="158"/>
      <c r="G7" s="158"/>
      <c r="H7" s="158"/>
    </row>
    <row r="8" spans="2:9" s="106" customFormat="1" ht="14.25">
      <c r="B8" s="159"/>
      <c r="C8" s="160"/>
      <c r="D8" s="158"/>
      <c r="E8" s="158"/>
      <c r="F8" s="158"/>
      <c r="G8" s="158"/>
      <c r="H8" s="158"/>
    </row>
    <row r="9" spans="2:9" s="106" customFormat="1" ht="14.25">
      <c r="B9" s="161" t="s">
        <v>172</v>
      </c>
      <c r="C9" s="162"/>
      <c r="D9" s="163"/>
      <c r="E9" s="158"/>
      <c r="F9" s="158"/>
      <c r="G9" s="158"/>
      <c r="H9" s="158"/>
    </row>
    <row r="10" spans="2:9" s="106" customFormat="1" ht="14.25">
      <c r="B10" s="164" t="s">
        <v>173</v>
      </c>
      <c r="C10" s="160"/>
      <c r="D10" s="165">
        <v>4.4600000000000001E-2</v>
      </c>
      <c r="E10" s="166"/>
      <c r="F10" s="158" t="s">
        <v>174</v>
      </c>
      <c r="G10" s="158"/>
      <c r="H10" s="158"/>
    </row>
    <row r="11" spans="2:9" s="106" customFormat="1" ht="14.25">
      <c r="B11" s="164" t="s">
        <v>175</v>
      </c>
      <c r="C11" s="160"/>
      <c r="D11" s="165">
        <v>9.7299999999999998E-2</v>
      </c>
      <c r="E11" s="158"/>
      <c r="F11" s="158"/>
      <c r="G11" s="158"/>
      <c r="H11" s="158"/>
    </row>
    <row r="12" spans="2:9" s="106" customFormat="1" ht="14.25">
      <c r="B12" s="164" t="s">
        <v>176</v>
      </c>
      <c r="C12" s="160"/>
      <c r="D12" s="165">
        <v>6.4500000000000002E-2</v>
      </c>
      <c r="E12" s="347"/>
      <c r="F12" s="158" t="s">
        <v>177</v>
      </c>
      <c r="H12" s="158"/>
    </row>
    <row r="13" spans="2:9" s="106" customFormat="1" ht="14.25">
      <c r="B13" s="164" t="s">
        <v>178</v>
      </c>
      <c r="C13" s="160"/>
      <c r="D13" s="167">
        <v>0.6</v>
      </c>
      <c r="E13" s="158"/>
      <c r="F13" s="158"/>
      <c r="G13" s="158"/>
      <c r="H13" s="158"/>
    </row>
    <row r="14" spans="2:9" s="106" customFormat="1" ht="14.25">
      <c r="B14" s="164" t="s">
        <v>179</v>
      </c>
      <c r="C14" s="160"/>
      <c r="D14" s="165"/>
      <c r="E14" s="159"/>
      <c r="F14" s="159"/>
      <c r="G14" s="159"/>
      <c r="H14" s="159"/>
      <c r="I14" s="159"/>
    </row>
    <row r="15" spans="2:9" s="106" customFormat="1" ht="14.25">
      <c r="B15" s="168" t="s">
        <v>180</v>
      </c>
      <c r="C15" s="169"/>
      <c r="D15" s="170">
        <f>D10+(D13*D12)+D14</f>
        <v>8.3299999999999999E-2</v>
      </c>
      <c r="E15" s="171"/>
      <c r="F15" s="159"/>
      <c r="G15" s="159"/>
      <c r="H15" s="159"/>
      <c r="I15" s="159"/>
    </row>
    <row r="16" spans="2:9" s="106" customFormat="1" ht="14.25">
      <c r="B16" s="159"/>
      <c r="C16" s="160"/>
      <c r="D16" s="171"/>
      <c r="E16" s="159"/>
      <c r="F16" s="159"/>
      <c r="G16" s="159"/>
      <c r="H16" s="159"/>
      <c r="I16" s="159"/>
    </row>
    <row r="17" spans="2:9" s="106" customFormat="1" ht="14.25">
      <c r="B17" s="161" t="s">
        <v>181</v>
      </c>
      <c r="C17" s="172"/>
      <c r="D17" s="173"/>
      <c r="E17" s="159"/>
      <c r="F17" s="159"/>
      <c r="G17" s="159"/>
      <c r="H17" s="159"/>
      <c r="I17" s="159"/>
    </row>
    <row r="18" spans="2:9" s="106" customFormat="1" ht="14.25">
      <c r="B18" s="164" t="s">
        <v>182</v>
      </c>
      <c r="C18" s="159"/>
      <c r="D18" s="165">
        <v>0</v>
      </c>
      <c r="E18" s="159"/>
      <c r="F18" s="159"/>
      <c r="G18" s="159"/>
      <c r="H18" s="159"/>
      <c r="I18" s="159"/>
    </row>
    <row r="19" spans="2:9" s="106" customFormat="1" ht="14.25">
      <c r="B19" s="164" t="s">
        <v>183</v>
      </c>
      <c r="C19" s="159"/>
      <c r="D19" s="165">
        <v>0.27899999999999997</v>
      </c>
      <c r="E19" s="159"/>
      <c r="F19" s="159"/>
      <c r="G19" s="159"/>
      <c r="H19" s="159"/>
      <c r="I19" s="159"/>
    </row>
    <row r="20" spans="2:9" s="106" customFormat="1" ht="14.25">
      <c r="B20" s="168" t="s">
        <v>184</v>
      </c>
      <c r="C20" s="174"/>
      <c r="D20" s="170">
        <f>D18*(1-D19)</f>
        <v>0</v>
      </c>
      <c r="E20" s="159"/>
      <c r="F20" s="159"/>
      <c r="G20" s="159"/>
      <c r="H20" s="159"/>
      <c r="I20" s="159"/>
    </row>
    <row r="21" spans="2:9" s="106" customFormat="1" ht="14.25">
      <c r="B21" s="159"/>
      <c r="C21" s="159"/>
      <c r="D21" s="159"/>
      <c r="E21" s="159"/>
      <c r="F21" s="159"/>
      <c r="G21" s="159"/>
      <c r="H21" s="159"/>
      <c r="I21" s="159"/>
    </row>
    <row r="22" spans="2:9" s="106" customFormat="1" ht="14.25">
      <c r="B22" s="174" t="s">
        <v>171</v>
      </c>
      <c r="C22" s="177"/>
      <c r="D22" s="177"/>
      <c r="E22" s="177"/>
      <c r="F22" s="177"/>
      <c r="G22" s="177"/>
      <c r="H22" s="177"/>
      <c r="I22" s="159"/>
    </row>
    <row r="23" spans="2:9" s="106" customFormat="1" ht="14.25">
      <c r="B23" s="159"/>
      <c r="C23" s="159"/>
      <c r="D23" s="175" t="s">
        <v>185</v>
      </c>
      <c r="E23" s="175" t="s">
        <v>186</v>
      </c>
      <c r="F23" s="175" t="s">
        <v>187</v>
      </c>
      <c r="G23" s="175" t="s">
        <v>188</v>
      </c>
      <c r="H23" s="175" t="s">
        <v>189</v>
      </c>
      <c r="I23" s="159"/>
    </row>
    <row r="24" spans="2:9" s="106" customFormat="1" ht="14.25">
      <c r="B24" s="159" t="s">
        <v>190</v>
      </c>
      <c r="C24" s="159"/>
      <c r="D24" s="176">
        <v>1</v>
      </c>
      <c r="E24" s="176">
        <v>0.10623300000000001</v>
      </c>
      <c r="F24" s="176">
        <f>D24*E24</f>
        <v>0.10623300000000001</v>
      </c>
      <c r="G24" s="176">
        <v>1</v>
      </c>
      <c r="H24" s="176">
        <f>+D15</f>
        <v>8.3299999999999999E-2</v>
      </c>
      <c r="I24" s="176"/>
    </row>
    <row r="25" spans="2:9" s="106" customFormat="1" ht="14.25">
      <c r="B25" s="177" t="s">
        <v>191</v>
      </c>
      <c r="C25" s="177"/>
      <c r="D25" s="178">
        <v>0</v>
      </c>
      <c r="E25" s="178">
        <v>0</v>
      </c>
      <c r="F25" s="178">
        <f>D25*E25</f>
        <v>0</v>
      </c>
      <c r="G25" s="178">
        <f>1-D19</f>
        <v>0.72100000000000009</v>
      </c>
      <c r="H25" s="178">
        <f>+D20</f>
        <v>0</v>
      </c>
      <c r="I25" s="176"/>
    </row>
    <row r="26" spans="2:9" s="106" customFormat="1" ht="14.25">
      <c r="B26" s="159"/>
      <c r="C26" s="159"/>
      <c r="D26" s="176">
        <f>SUM(D24:D25)</f>
        <v>1</v>
      </c>
      <c r="E26" s="176"/>
      <c r="F26" s="176">
        <f>SUM(F24:F25)</f>
        <v>0.10623300000000001</v>
      </c>
      <c r="G26" s="176">
        <f>+H26/F26</f>
        <v>0.78412546007361172</v>
      </c>
      <c r="H26" s="224">
        <f>SUM(H24:H25)</f>
        <v>8.3299999999999999E-2</v>
      </c>
      <c r="I26" s="176"/>
    </row>
    <row r="27" spans="2:9" s="106" customFormat="1" ht="14.25">
      <c r="B27" s="159"/>
      <c r="C27" s="159"/>
      <c r="D27" s="176"/>
      <c r="E27" s="176"/>
      <c r="F27" s="176"/>
      <c r="G27" s="176"/>
      <c r="H27" s="176"/>
      <c r="I27" s="176"/>
    </row>
    <row r="28" spans="2:9" s="106" customFormat="1" ht="14.25">
      <c r="F28" s="17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2">
    <pageSetUpPr fitToPage="1"/>
  </sheetPr>
  <dimension ref="A1:XFB297"/>
  <sheetViews>
    <sheetView showGridLines="0" tabSelected="1" zoomScale="60" zoomScaleNormal="60" zoomScaleSheetLayoutView="85" workbookViewId="0">
      <pane xSplit="4" ySplit="3" topLeftCell="E4" activePane="bottomRight" state="frozen"/>
      <selection pane="bottomRight" activeCell="E14" sqref="E14"/>
      <selection pane="bottomLeft" activeCell="F11" sqref="F11"/>
      <selection pane="topRight" activeCell="F11" sqref="F11"/>
    </sheetView>
  </sheetViews>
  <sheetFormatPr defaultColWidth="9.1640625" defaultRowHeight="13.5" outlineLevelRow="1"/>
  <cols>
    <col min="1" max="1" width="5.1640625" style="4" bestFit="1" customWidth="1"/>
    <col min="2" max="2" width="2.1640625" style="4" customWidth="1"/>
    <col min="3" max="3" width="56.1640625" style="4" bestFit="1" customWidth="1"/>
    <col min="4" max="4" width="7" style="4" bestFit="1" customWidth="1"/>
    <col min="5" max="5" width="19.1640625" style="4" bestFit="1" customWidth="1"/>
    <col min="6" max="7" width="2.6640625" style="4" customWidth="1"/>
    <col min="8" max="8" width="21.5" style="4" bestFit="1" customWidth="1"/>
    <col min="9" max="9" width="20.5" style="4" bestFit="1" customWidth="1"/>
    <col min="10" max="10" width="17.6640625" style="4" bestFit="1" customWidth="1"/>
    <col min="11" max="11" width="18.1640625" style="4" bestFit="1" customWidth="1"/>
    <col min="12" max="13" width="18.6640625" style="4" bestFit="1" customWidth="1"/>
    <col min="14" max="15" width="17.6640625" style="4" bestFit="1" customWidth="1"/>
    <col min="16" max="18" width="18.1640625" style="4" bestFit="1" customWidth="1"/>
    <col min="19" max="19" width="17" style="4" bestFit="1" customWidth="1"/>
    <col min="20" max="20" width="18.1640625" style="4" bestFit="1" customWidth="1"/>
    <col min="21" max="21" width="17.6640625" style="4" bestFit="1" customWidth="1"/>
    <col min="22" max="22" width="18.1640625" style="4" bestFit="1" customWidth="1"/>
    <col min="23" max="36" width="13.6640625" style="4" bestFit="1" customWidth="1"/>
    <col min="37" max="37" width="3.1640625" style="4" customWidth="1"/>
    <col min="38" max="16384" width="9.1640625" style="4"/>
  </cols>
  <sheetData>
    <row r="1" spans="1:1035" ht="6" customHeight="1"/>
    <row r="2" spans="1:1035" ht="25.5" customHeight="1">
      <c r="H2" s="305">
        <f>+H10</f>
        <v>2024</v>
      </c>
      <c r="I2" s="305">
        <f t="shared" ref="I2:S2" si="0">+I10</f>
        <v>2025</v>
      </c>
      <c r="J2" s="305">
        <f t="shared" si="0"/>
        <v>2026</v>
      </c>
      <c r="K2" s="305">
        <f t="shared" si="0"/>
        <v>2027</v>
      </c>
      <c r="L2" s="305">
        <f t="shared" si="0"/>
        <v>2028</v>
      </c>
      <c r="M2" s="305">
        <f t="shared" si="0"/>
        <v>2029</v>
      </c>
      <c r="N2" s="305">
        <f t="shared" si="0"/>
        <v>2030</v>
      </c>
      <c r="O2" s="305">
        <f t="shared" si="0"/>
        <v>2031</v>
      </c>
      <c r="P2" s="305">
        <f t="shared" si="0"/>
        <v>2032</v>
      </c>
      <c r="Q2" s="305">
        <f t="shared" si="0"/>
        <v>2033</v>
      </c>
      <c r="R2" s="305">
        <f t="shared" si="0"/>
        <v>2034</v>
      </c>
      <c r="S2" s="305">
        <f t="shared" si="0"/>
        <v>2035</v>
      </c>
      <c r="T2" s="305">
        <f t="shared" ref="T2:AA2" si="1">+T10</f>
        <v>2036</v>
      </c>
      <c r="U2" s="305">
        <f t="shared" si="1"/>
        <v>2037</v>
      </c>
      <c r="V2" s="305">
        <f t="shared" si="1"/>
        <v>2038</v>
      </c>
      <c r="W2" s="305">
        <f t="shared" si="1"/>
        <v>2039</v>
      </c>
      <c r="X2" s="305">
        <f t="shared" si="1"/>
        <v>2040</v>
      </c>
      <c r="Y2" s="305">
        <f t="shared" si="1"/>
        <v>2041</v>
      </c>
      <c r="Z2" s="305">
        <f t="shared" si="1"/>
        <v>2042</v>
      </c>
      <c r="AA2" s="305">
        <f t="shared" si="1"/>
        <v>2043</v>
      </c>
      <c r="AB2" s="305">
        <f t="shared" ref="AB2:AH2" si="2">+AB10</f>
        <v>2044</v>
      </c>
      <c r="AC2" s="305">
        <f t="shared" si="2"/>
        <v>2045</v>
      </c>
      <c r="AD2" s="305">
        <f t="shared" si="2"/>
        <v>2046</v>
      </c>
      <c r="AE2" s="305">
        <f t="shared" si="2"/>
        <v>2047</v>
      </c>
      <c r="AF2" s="305">
        <f t="shared" si="2"/>
        <v>2048</v>
      </c>
      <c r="AG2" s="305">
        <f t="shared" si="2"/>
        <v>2049</v>
      </c>
      <c r="AH2" s="305">
        <f t="shared" si="2"/>
        <v>2050</v>
      </c>
    </row>
    <row r="3" spans="1:1035" ht="25.5" customHeight="1">
      <c r="C3" s="335" t="s">
        <v>1</v>
      </c>
    </row>
    <row r="4" spans="1:1035" ht="9" customHeight="1"/>
    <row r="5" spans="1:1035" ht="4.5" customHeight="1"/>
    <row r="6" spans="1:1035" ht="9" customHeight="1"/>
    <row r="7" spans="1:1035" ht="9" customHeight="1"/>
    <row r="8" spans="1:1035" ht="6" customHeight="1">
      <c r="A8" s="3"/>
      <c r="B8" s="3"/>
      <c r="C8" s="3"/>
      <c r="D8" s="3"/>
      <c r="E8" s="6"/>
      <c r="F8" s="3"/>
      <c r="G8" s="6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</row>
    <row r="9" spans="1:1035" ht="18.75" customHeight="1">
      <c r="A9" s="3"/>
      <c r="B9" s="3"/>
      <c r="C9" s="205" t="s">
        <v>192</v>
      </c>
      <c r="D9" s="206"/>
      <c r="E9" s="206"/>
      <c r="F9" s="206"/>
      <c r="G9" s="207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</row>
    <row r="10" spans="1:1035" ht="14.25">
      <c r="A10" s="3"/>
      <c r="B10" s="3"/>
      <c r="C10" s="9" t="s">
        <v>1</v>
      </c>
      <c r="D10" s="46"/>
      <c r="E10" s="156" t="s">
        <v>120</v>
      </c>
      <c r="F10" s="46"/>
      <c r="G10" s="157"/>
      <c r="H10" s="155">
        <f>+YEAR(costi!D9)</f>
        <v>2024</v>
      </c>
      <c r="I10" s="155">
        <f>+H10+1</f>
        <v>2025</v>
      </c>
      <c r="J10" s="155">
        <f t="shared" ref="J10:S10" si="3">+I10+1</f>
        <v>2026</v>
      </c>
      <c r="K10" s="155">
        <f t="shared" si="3"/>
        <v>2027</v>
      </c>
      <c r="L10" s="155">
        <f t="shared" si="3"/>
        <v>2028</v>
      </c>
      <c r="M10" s="155">
        <f t="shared" si="3"/>
        <v>2029</v>
      </c>
      <c r="N10" s="155">
        <f t="shared" si="3"/>
        <v>2030</v>
      </c>
      <c r="O10" s="155">
        <f t="shared" si="3"/>
        <v>2031</v>
      </c>
      <c r="P10" s="155">
        <f t="shared" si="3"/>
        <v>2032</v>
      </c>
      <c r="Q10" s="155">
        <f t="shared" si="3"/>
        <v>2033</v>
      </c>
      <c r="R10" s="155">
        <f t="shared" si="3"/>
        <v>2034</v>
      </c>
      <c r="S10" s="155">
        <f t="shared" si="3"/>
        <v>2035</v>
      </c>
      <c r="T10" s="155">
        <f t="shared" ref="T10" si="4">+S10+1</f>
        <v>2036</v>
      </c>
      <c r="U10" s="155">
        <f t="shared" ref="U10" si="5">+T10+1</f>
        <v>2037</v>
      </c>
      <c r="V10" s="155">
        <f t="shared" ref="V10" si="6">+U10+1</f>
        <v>2038</v>
      </c>
      <c r="W10" s="155">
        <f t="shared" ref="W10" si="7">+V10+1</f>
        <v>2039</v>
      </c>
      <c r="X10" s="155">
        <f t="shared" ref="X10" si="8">+W10+1</f>
        <v>2040</v>
      </c>
      <c r="Y10" s="155">
        <f t="shared" ref="Y10" si="9">+X10+1</f>
        <v>2041</v>
      </c>
      <c r="Z10" s="155">
        <f t="shared" ref="Z10" si="10">+Y10+1</f>
        <v>2042</v>
      </c>
      <c r="AA10" s="155">
        <f t="shared" ref="AA10" si="11">+Z10+1</f>
        <v>2043</v>
      </c>
      <c r="AB10" s="155">
        <f t="shared" ref="AB10" si="12">+AA10+1</f>
        <v>2044</v>
      </c>
      <c r="AC10" s="155">
        <f t="shared" ref="AC10" si="13">+AB10+1</f>
        <v>2045</v>
      </c>
      <c r="AD10" s="155">
        <f t="shared" ref="AD10" si="14">+AC10+1</f>
        <v>2046</v>
      </c>
      <c r="AE10" s="155">
        <f t="shared" ref="AE10" si="15">+AD10+1</f>
        <v>2047</v>
      </c>
      <c r="AF10" s="155">
        <f t="shared" ref="AF10" si="16">+AE10+1</f>
        <v>2048</v>
      </c>
      <c r="AG10" s="155">
        <f t="shared" ref="AG10" si="17">+AF10+1</f>
        <v>2049</v>
      </c>
      <c r="AH10" s="155">
        <f t="shared" ref="AH10" si="18">+AG10+1</f>
        <v>2050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</row>
    <row r="11" spans="1:1035" ht="9.75" customHeight="1">
      <c r="A11" s="3"/>
      <c r="B11" s="3"/>
      <c r="D11" s="3"/>
      <c r="E11" s="6"/>
      <c r="F11" s="3"/>
      <c r="G11" s="6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</row>
    <row r="12" spans="1:1035" ht="15.75" customHeight="1">
      <c r="A12" s="3"/>
      <c r="B12" s="3"/>
      <c r="C12" s="12" t="s">
        <v>193</v>
      </c>
      <c r="D12" s="3"/>
      <c r="E12" s="24"/>
      <c r="F12" s="21"/>
      <c r="G12" s="6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</row>
    <row r="13" spans="1:1035" ht="15.75" customHeight="1">
      <c r="A13" s="3"/>
      <c r="B13" s="3"/>
      <c r="C13" s="13" t="str">
        <f>+C125</f>
        <v>Canone di disponibilità</v>
      </c>
      <c r="D13" s="3"/>
      <c r="E13" s="2">
        <f>SUM(H13:AJ13)</f>
        <v>5000000</v>
      </c>
      <c r="F13" s="3"/>
      <c r="G13" s="65"/>
      <c r="H13" s="14">
        <f>+H125</f>
        <v>0</v>
      </c>
      <c r="I13" s="14">
        <f t="shared" ref="I13:AH13" si="19">+I125</f>
        <v>0</v>
      </c>
      <c r="J13" s="14">
        <f t="shared" si="19"/>
        <v>200000</v>
      </c>
      <c r="K13" s="14">
        <f t="shared" si="19"/>
        <v>200000</v>
      </c>
      <c r="L13" s="14">
        <f t="shared" si="19"/>
        <v>200000</v>
      </c>
      <c r="M13" s="14">
        <f t="shared" si="19"/>
        <v>200000</v>
      </c>
      <c r="N13" s="14">
        <f t="shared" si="19"/>
        <v>200000</v>
      </c>
      <c r="O13" s="14">
        <f t="shared" si="19"/>
        <v>200000</v>
      </c>
      <c r="P13" s="14">
        <f t="shared" si="19"/>
        <v>200000</v>
      </c>
      <c r="Q13" s="14">
        <f t="shared" si="19"/>
        <v>200000</v>
      </c>
      <c r="R13" s="14">
        <f t="shared" si="19"/>
        <v>200000</v>
      </c>
      <c r="S13" s="14">
        <f t="shared" si="19"/>
        <v>200000</v>
      </c>
      <c r="T13" s="14">
        <f t="shared" si="19"/>
        <v>200000</v>
      </c>
      <c r="U13" s="14">
        <f t="shared" si="19"/>
        <v>200000</v>
      </c>
      <c r="V13" s="14">
        <f t="shared" si="19"/>
        <v>200000</v>
      </c>
      <c r="W13" s="14">
        <f t="shared" si="19"/>
        <v>200000</v>
      </c>
      <c r="X13" s="14">
        <f t="shared" si="19"/>
        <v>200000</v>
      </c>
      <c r="Y13" s="14">
        <f t="shared" si="19"/>
        <v>200000</v>
      </c>
      <c r="Z13" s="14">
        <f t="shared" si="19"/>
        <v>200000</v>
      </c>
      <c r="AA13" s="14">
        <f t="shared" si="19"/>
        <v>200000</v>
      </c>
      <c r="AB13" s="14">
        <f t="shared" si="19"/>
        <v>200000</v>
      </c>
      <c r="AC13" s="14">
        <f t="shared" si="19"/>
        <v>200000</v>
      </c>
      <c r="AD13" s="14">
        <f t="shared" si="19"/>
        <v>200000</v>
      </c>
      <c r="AE13" s="14">
        <f t="shared" si="19"/>
        <v>200000</v>
      </c>
      <c r="AF13" s="14">
        <f t="shared" si="19"/>
        <v>200000</v>
      </c>
      <c r="AG13" s="14">
        <f t="shared" si="19"/>
        <v>200000</v>
      </c>
      <c r="AH13" s="14">
        <f t="shared" si="19"/>
        <v>200000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</row>
    <row r="14" spans="1:1035" ht="15.75" customHeight="1">
      <c r="A14" s="3"/>
      <c r="B14" s="3"/>
      <c r="C14" s="13" t="str">
        <f>+C126</f>
        <v>Ricavi netti per cessione servizi</v>
      </c>
      <c r="D14" s="3"/>
      <c r="E14" s="421">
        <f>SUM(H14:AJ14)</f>
        <v>47107791.25</v>
      </c>
      <c r="F14" s="3"/>
      <c r="G14" s="65"/>
      <c r="H14" s="14">
        <f>+H126</f>
        <v>0</v>
      </c>
      <c r="I14" s="14">
        <f t="shared" ref="I14:AH14" si="20">+I126</f>
        <v>0</v>
      </c>
      <c r="J14" s="14">
        <f t="shared" si="20"/>
        <v>1753458</v>
      </c>
      <c r="K14" s="14">
        <f t="shared" si="20"/>
        <v>1753458</v>
      </c>
      <c r="L14" s="14">
        <f t="shared" si="20"/>
        <v>1753458</v>
      </c>
      <c r="M14" s="14">
        <f t="shared" si="20"/>
        <v>1753458</v>
      </c>
      <c r="N14" s="14">
        <f t="shared" si="20"/>
        <v>1753458</v>
      </c>
      <c r="O14" s="14">
        <f t="shared" si="20"/>
        <v>1869014.75</v>
      </c>
      <c r="P14" s="14">
        <f t="shared" si="20"/>
        <v>1869014.75</v>
      </c>
      <c r="Q14" s="14">
        <f t="shared" si="20"/>
        <v>1869014.75</v>
      </c>
      <c r="R14" s="14">
        <f t="shared" si="20"/>
        <v>1869014.75</v>
      </c>
      <c r="S14" s="14">
        <f t="shared" si="20"/>
        <v>1869014.75</v>
      </c>
      <c r="T14" s="14">
        <f t="shared" si="20"/>
        <v>1933028.5</v>
      </c>
      <c r="U14" s="14">
        <f t="shared" si="20"/>
        <v>1933028.5</v>
      </c>
      <c r="V14" s="14">
        <f t="shared" si="20"/>
        <v>1933028.5</v>
      </c>
      <c r="W14" s="14">
        <f t="shared" si="20"/>
        <v>1933028.5</v>
      </c>
      <c r="X14" s="14">
        <f t="shared" si="20"/>
        <v>1933028.5</v>
      </c>
      <c r="Y14" s="14">
        <f t="shared" si="20"/>
        <v>1933028.5</v>
      </c>
      <c r="Z14" s="14">
        <f t="shared" si="20"/>
        <v>1933028.5</v>
      </c>
      <c r="AA14" s="14">
        <f t="shared" si="20"/>
        <v>1933028.5</v>
      </c>
      <c r="AB14" s="14">
        <f t="shared" si="20"/>
        <v>1933028.5</v>
      </c>
      <c r="AC14" s="14">
        <f t="shared" si="20"/>
        <v>1933028.5</v>
      </c>
      <c r="AD14" s="14">
        <f t="shared" si="20"/>
        <v>1933028.5</v>
      </c>
      <c r="AE14" s="14">
        <f t="shared" si="20"/>
        <v>1933028.5</v>
      </c>
      <c r="AF14" s="14">
        <f t="shared" si="20"/>
        <v>1933028.5</v>
      </c>
      <c r="AG14" s="14">
        <f t="shared" si="20"/>
        <v>1933028.5</v>
      </c>
      <c r="AH14" s="14">
        <f t="shared" si="20"/>
        <v>1933028.5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</row>
    <row r="15" spans="1:1035" ht="15.75" customHeight="1">
      <c r="A15" s="3"/>
      <c r="B15" s="3"/>
      <c r="C15" s="16" t="s">
        <v>194</v>
      </c>
      <c r="D15" s="10"/>
      <c r="E15" s="17">
        <f>SUM(H15:AJ15)</f>
        <v>52107791.25</v>
      </c>
      <c r="F15" s="10"/>
      <c r="G15" s="52"/>
      <c r="H15" s="18">
        <f>+H13+H14</f>
        <v>0</v>
      </c>
      <c r="I15" s="18">
        <f t="shared" ref="I15:AH15" si="21">+I13+I14</f>
        <v>0</v>
      </c>
      <c r="J15" s="18">
        <f t="shared" si="21"/>
        <v>1953458</v>
      </c>
      <c r="K15" s="18">
        <f t="shared" si="21"/>
        <v>1953458</v>
      </c>
      <c r="L15" s="18">
        <f t="shared" si="21"/>
        <v>1953458</v>
      </c>
      <c r="M15" s="18">
        <f t="shared" si="21"/>
        <v>1953458</v>
      </c>
      <c r="N15" s="18">
        <f t="shared" si="21"/>
        <v>1953458</v>
      </c>
      <c r="O15" s="18">
        <f t="shared" si="21"/>
        <v>2069014.75</v>
      </c>
      <c r="P15" s="18">
        <f t="shared" si="21"/>
        <v>2069014.75</v>
      </c>
      <c r="Q15" s="18">
        <f t="shared" si="21"/>
        <v>2069014.75</v>
      </c>
      <c r="R15" s="18">
        <f t="shared" si="21"/>
        <v>2069014.75</v>
      </c>
      <c r="S15" s="18">
        <f t="shared" si="21"/>
        <v>2069014.75</v>
      </c>
      <c r="T15" s="18">
        <f t="shared" si="21"/>
        <v>2133028.5</v>
      </c>
      <c r="U15" s="18">
        <f t="shared" si="21"/>
        <v>2133028.5</v>
      </c>
      <c r="V15" s="18">
        <f t="shared" si="21"/>
        <v>2133028.5</v>
      </c>
      <c r="W15" s="18">
        <f t="shared" si="21"/>
        <v>2133028.5</v>
      </c>
      <c r="X15" s="18">
        <f t="shared" si="21"/>
        <v>2133028.5</v>
      </c>
      <c r="Y15" s="18">
        <f t="shared" si="21"/>
        <v>2133028.5</v>
      </c>
      <c r="Z15" s="18">
        <f t="shared" si="21"/>
        <v>2133028.5</v>
      </c>
      <c r="AA15" s="18">
        <f t="shared" si="21"/>
        <v>2133028.5</v>
      </c>
      <c r="AB15" s="18">
        <f t="shared" si="21"/>
        <v>2133028.5</v>
      </c>
      <c r="AC15" s="18">
        <f t="shared" si="21"/>
        <v>2133028.5</v>
      </c>
      <c r="AD15" s="18">
        <f t="shared" si="21"/>
        <v>2133028.5</v>
      </c>
      <c r="AE15" s="18">
        <f t="shared" si="21"/>
        <v>2133028.5</v>
      </c>
      <c r="AF15" s="18">
        <f t="shared" si="21"/>
        <v>2133028.5</v>
      </c>
      <c r="AG15" s="18">
        <f t="shared" si="21"/>
        <v>2133028.5</v>
      </c>
      <c r="AH15" s="18">
        <f t="shared" si="21"/>
        <v>2133028.5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</row>
    <row r="16" spans="1:1035" ht="15.75" customHeight="1">
      <c r="A16" s="3"/>
      <c r="B16" s="3"/>
      <c r="D16" s="3"/>
      <c r="E16" s="2"/>
      <c r="F16" s="3"/>
      <c r="G16" s="6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</row>
    <row r="17" spans="1:1035 16359:16382" ht="15.75" customHeight="1">
      <c r="A17" s="3"/>
      <c r="B17" s="3"/>
      <c r="C17" s="12" t="s">
        <v>195</v>
      </c>
      <c r="D17" s="3"/>
      <c r="E17" s="24"/>
      <c r="F17" s="3"/>
      <c r="G17" s="65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</row>
    <row r="18" spans="1:1035 16359:16382" ht="15.75" customHeight="1">
      <c r="A18" s="3"/>
      <c r="B18" s="3"/>
      <c r="C18" s="103" t="str">
        <f>+C138</f>
        <v>SERVIZIO PULIZIA</v>
      </c>
      <c r="D18" s="3"/>
      <c r="E18" s="2">
        <f t="shared" ref="E18:E25" si="22">SUM(H18:AJ18)</f>
        <v>-2788240</v>
      </c>
      <c r="F18" s="3"/>
      <c r="G18" s="65"/>
      <c r="H18" s="14">
        <f t="shared" ref="H18:J18" si="23">-H138</f>
        <v>0</v>
      </c>
      <c r="I18" s="14">
        <f t="shared" si="23"/>
        <v>0</v>
      </c>
      <c r="J18" s="14">
        <f t="shared" si="23"/>
        <v>-94640</v>
      </c>
      <c r="K18" s="14">
        <f>-K138</f>
        <v>-96460</v>
      </c>
      <c r="L18" s="14">
        <f t="shared" ref="L18:S21" si="24">-L138</f>
        <v>-98280</v>
      </c>
      <c r="M18" s="14">
        <f t="shared" si="24"/>
        <v>-100100.00000000001</v>
      </c>
      <c r="N18" s="14">
        <f t="shared" si="24"/>
        <v>-101920.00000000001</v>
      </c>
      <c r="O18" s="14">
        <f t="shared" si="24"/>
        <v>-103740.00000000001</v>
      </c>
      <c r="P18" s="14">
        <f t="shared" si="24"/>
        <v>-105560.00000000001</v>
      </c>
      <c r="Q18" s="14">
        <f t="shared" si="24"/>
        <v>-107380.00000000001</v>
      </c>
      <c r="R18" s="14">
        <f t="shared" si="24"/>
        <v>-109200.00000000001</v>
      </c>
      <c r="S18" s="14">
        <f t="shared" si="24"/>
        <v>-110110.00000000001</v>
      </c>
      <c r="T18" s="14">
        <f t="shared" ref="T18:AA18" si="25">-T138</f>
        <v>-111020.00000000001</v>
      </c>
      <c r="U18" s="14">
        <f t="shared" si="25"/>
        <v>-111930.00000000001</v>
      </c>
      <c r="V18" s="14">
        <f t="shared" si="25"/>
        <v>-112840.00000000001</v>
      </c>
      <c r="W18" s="14">
        <f t="shared" si="25"/>
        <v>-113750.00000000001</v>
      </c>
      <c r="X18" s="14">
        <f t="shared" si="25"/>
        <v>-114660.00000000001</v>
      </c>
      <c r="Y18" s="14">
        <f t="shared" si="25"/>
        <v>-115570.00000000001</v>
      </c>
      <c r="Z18" s="14">
        <f t="shared" si="25"/>
        <v>-116480.00000000003</v>
      </c>
      <c r="AA18" s="14">
        <f t="shared" si="25"/>
        <v>-117390.00000000003</v>
      </c>
      <c r="AB18" s="14">
        <f t="shared" ref="AB18:AH18" si="26">-AB138</f>
        <v>-118300.00000000003</v>
      </c>
      <c r="AC18" s="14">
        <f t="shared" si="26"/>
        <v>-119210.00000000003</v>
      </c>
      <c r="AD18" s="14">
        <f t="shared" si="26"/>
        <v>-120120.00000000003</v>
      </c>
      <c r="AE18" s="14">
        <f t="shared" si="26"/>
        <v>-121030.00000000003</v>
      </c>
      <c r="AF18" s="14">
        <f t="shared" si="26"/>
        <v>-121940.00000000003</v>
      </c>
      <c r="AG18" s="14">
        <f t="shared" si="26"/>
        <v>-122850.00000000003</v>
      </c>
      <c r="AH18" s="14">
        <f t="shared" si="26"/>
        <v>-123760.00000000003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</row>
    <row r="19" spans="1:1035 16359:16382" ht="15.75" customHeight="1">
      <c r="A19" s="3"/>
      <c r="B19" s="3"/>
      <c r="C19" s="103" t="str">
        <f>+C139</f>
        <v>SERVIZIO PORTIERATO ARMATO</v>
      </c>
      <c r="D19" s="3"/>
      <c r="E19" s="2">
        <f t="shared" si="22"/>
        <v>-5147520</v>
      </c>
      <c r="F19" s="3"/>
      <c r="G19" s="65"/>
      <c r="H19" s="14">
        <f t="shared" ref="H19:J19" si="27">-H139</f>
        <v>0</v>
      </c>
      <c r="I19" s="14">
        <f t="shared" si="27"/>
        <v>0</v>
      </c>
      <c r="J19" s="14">
        <f t="shared" si="27"/>
        <v>-174720</v>
      </c>
      <c r="K19" s="14">
        <f t="shared" ref="K19:S21" si="28">-K139</f>
        <v>-178080</v>
      </c>
      <c r="L19" s="14">
        <f t="shared" si="28"/>
        <v>-181440</v>
      </c>
      <c r="M19" s="14">
        <f t="shared" si="28"/>
        <v>-184800.00000000003</v>
      </c>
      <c r="N19" s="14">
        <f t="shared" si="28"/>
        <v>-188160.00000000003</v>
      </c>
      <c r="O19" s="14">
        <f t="shared" si="28"/>
        <v>-191520.00000000003</v>
      </c>
      <c r="P19" s="14">
        <f t="shared" si="28"/>
        <v>-194880.00000000003</v>
      </c>
      <c r="Q19" s="14">
        <f t="shared" si="28"/>
        <v>-198240.00000000003</v>
      </c>
      <c r="R19" s="14">
        <f t="shared" si="28"/>
        <v>-201600.00000000003</v>
      </c>
      <c r="S19" s="14">
        <f t="shared" si="28"/>
        <v>-203280.00000000003</v>
      </c>
      <c r="T19" s="14">
        <f t="shared" ref="T19:AA19" si="29">-T139</f>
        <v>-204960.00000000003</v>
      </c>
      <c r="U19" s="14">
        <f t="shared" si="29"/>
        <v>-206640.00000000003</v>
      </c>
      <c r="V19" s="14">
        <f t="shared" si="29"/>
        <v>-208320.00000000003</v>
      </c>
      <c r="W19" s="14">
        <f t="shared" si="29"/>
        <v>-210000.00000000003</v>
      </c>
      <c r="X19" s="14">
        <f t="shared" si="29"/>
        <v>-211680.00000000003</v>
      </c>
      <c r="Y19" s="14">
        <f t="shared" si="29"/>
        <v>-213360.00000000003</v>
      </c>
      <c r="Z19" s="14">
        <f t="shared" si="29"/>
        <v>-215040.00000000003</v>
      </c>
      <c r="AA19" s="14">
        <f t="shared" si="29"/>
        <v>-216720.00000000003</v>
      </c>
      <c r="AB19" s="14">
        <f t="shared" ref="AB19:AH19" si="30">-AB139</f>
        <v>-218400.00000000006</v>
      </c>
      <c r="AC19" s="14">
        <f t="shared" si="30"/>
        <v>-220080.00000000006</v>
      </c>
      <c r="AD19" s="14">
        <f t="shared" si="30"/>
        <v>-221760.00000000006</v>
      </c>
      <c r="AE19" s="14">
        <f t="shared" si="30"/>
        <v>-223440.00000000006</v>
      </c>
      <c r="AF19" s="14">
        <f t="shared" si="30"/>
        <v>-225120.00000000006</v>
      </c>
      <c r="AG19" s="14">
        <f t="shared" si="30"/>
        <v>-226800.00000000006</v>
      </c>
      <c r="AH19" s="14">
        <f t="shared" si="30"/>
        <v>-228480.00000000006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</row>
    <row r="20" spans="1:1035 16359:16382" ht="15.75" customHeight="1">
      <c r="A20" s="3"/>
      <c r="B20" s="3"/>
      <c r="C20" s="103" t="str">
        <f>+C140</f>
        <v>MANUTENZIONE EDIFICIO</v>
      </c>
      <c r="D20" s="3"/>
      <c r="E20" s="2">
        <f t="shared" si="22"/>
        <v>-520880</v>
      </c>
      <c r="F20" s="3"/>
      <c r="G20" s="65"/>
      <c r="H20" s="14">
        <f t="shared" ref="H20:J20" si="31">-H140</f>
        <v>0</v>
      </c>
      <c r="I20" s="14">
        <f t="shared" si="31"/>
        <v>0</v>
      </c>
      <c r="J20" s="14">
        <f t="shared" si="31"/>
        <v>-17680</v>
      </c>
      <c r="K20" s="14">
        <f t="shared" si="28"/>
        <v>-18020</v>
      </c>
      <c r="L20" s="14">
        <f t="shared" si="24"/>
        <v>-18360</v>
      </c>
      <c r="M20" s="14">
        <f t="shared" si="24"/>
        <v>-18700</v>
      </c>
      <c r="N20" s="14">
        <f t="shared" si="24"/>
        <v>-19040</v>
      </c>
      <c r="O20" s="14">
        <f t="shared" si="24"/>
        <v>-19380.000000000004</v>
      </c>
      <c r="P20" s="14">
        <f t="shared" si="24"/>
        <v>-19720.000000000004</v>
      </c>
      <c r="Q20" s="14">
        <f t="shared" si="24"/>
        <v>-20060.000000000004</v>
      </c>
      <c r="R20" s="14">
        <f t="shared" si="24"/>
        <v>-20400.000000000004</v>
      </c>
      <c r="S20" s="14">
        <f t="shared" si="24"/>
        <v>-20570.000000000004</v>
      </c>
      <c r="T20" s="14">
        <f t="shared" ref="T20:AA20" si="32">-T140</f>
        <v>-20740.000000000004</v>
      </c>
      <c r="U20" s="14">
        <f t="shared" si="32"/>
        <v>-20910.000000000004</v>
      </c>
      <c r="V20" s="14">
        <f t="shared" si="32"/>
        <v>-21080.000000000004</v>
      </c>
      <c r="W20" s="14">
        <f t="shared" si="32"/>
        <v>-21250.000000000004</v>
      </c>
      <c r="X20" s="14">
        <f t="shared" si="32"/>
        <v>-21420.000000000004</v>
      </c>
      <c r="Y20" s="14">
        <f t="shared" si="32"/>
        <v>-21590.000000000004</v>
      </c>
      <c r="Z20" s="14">
        <f t="shared" si="32"/>
        <v>-21760.000000000004</v>
      </c>
      <c r="AA20" s="14">
        <f t="shared" si="32"/>
        <v>-21930.000000000004</v>
      </c>
      <c r="AB20" s="14">
        <f t="shared" ref="AB20:AH20" si="33">-AB140</f>
        <v>-22100.000000000004</v>
      </c>
      <c r="AC20" s="14">
        <f t="shared" si="33"/>
        <v>-22270.000000000004</v>
      </c>
      <c r="AD20" s="14">
        <f t="shared" si="33"/>
        <v>-22440.000000000004</v>
      </c>
      <c r="AE20" s="14">
        <f t="shared" si="33"/>
        <v>-22610.000000000004</v>
      </c>
      <c r="AF20" s="14">
        <f t="shared" si="33"/>
        <v>-22780.000000000004</v>
      </c>
      <c r="AG20" s="14">
        <f t="shared" si="33"/>
        <v>-22950.000000000004</v>
      </c>
      <c r="AH20" s="14">
        <f t="shared" si="33"/>
        <v>-23120.000000000004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</row>
    <row r="21" spans="1:1035 16359:16382" ht="15.75" customHeight="1">
      <c r="A21" s="3"/>
      <c r="B21" s="3"/>
      <c r="C21" s="103" t="str">
        <f>+C141</f>
        <v>CONSUMI (energia+gas+acqua)</v>
      </c>
      <c r="D21" s="3"/>
      <c r="E21" s="2">
        <f t="shared" si="22"/>
        <v>-2267360</v>
      </c>
      <c r="F21" s="3"/>
      <c r="G21" s="65"/>
      <c r="H21" s="14">
        <f t="shared" ref="H21:J21" si="34">-H141</f>
        <v>0</v>
      </c>
      <c r="I21" s="14">
        <f t="shared" si="34"/>
        <v>0</v>
      </c>
      <c r="J21" s="14">
        <f t="shared" si="34"/>
        <v>-76960</v>
      </c>
      <c r="K21" s="14">
        <f t="shared" si="28"/>
        <v>-78440</v>
      </c>
      <c r="L21" s="14">
        <f t="shared" si="24"/>
        <v>-79920</v>
      </c>
      <c r="M21" s="14">
        <f t="shared" si="24"/>
        <v>-81400</v>
      </c>
      <c r="N21" s="14">
        <f t="shared" si="24"/>
        <v>-82880.000000000015</v>
      </c>
      <c r="O21" s="14">
        <f t="shared" si="24"/>
        <v>-84360.000000000015</v>
      </c>
      <c r="P21" s="14">
        <f t="shared" si="24"/>
        <v>-85840.000000000015</v>
      </c>
      <c r="Q21" s="14">
        <f t="shared" si="24"/>
        <v>-87320.000000000015</v>
      </c>
      <c r="R21" s="14">
        <f t="shared" si="24"/>
        <v>-88800.000000000015</v>
      </c>
      <c r="S21" s="14">
        <f t="shared" si="24"/>
        <v>-89540.000000000015</v>
      </c>
      <c r="T21" s="14">
        <f t="shared" ref="T21:AA21" si="35">-T141</f>
        <v>-90280.000000000015</v>
      </c>
      <c r="U21" s="14">
        <f t="shared" si="35"/>
        <v>-91020.000000000015</v>
      </c>
      <c r="V21" s="14">
        <f t="shared" si="35"/>
        <v>-91760.000000000015</v>
      </c>
      <c r="W21" s="14">
        <f t="shared" si="35"/>
        <v>-92500.000000000015</v>
      </c>
      <c r="X21" s="14">
        <f t="shared" si="35"/>
        <v>-93240.000000000015</v>
      </c>
      <c r="Y21" s="14">
        <f t="shared" si="35"/>
        <v>-93980.000000000015</v>
      </c>
      <c r="Z21" s="14">
        <f t="shared" si="35"/>
        <v>-94720.000000000015</v>
      </c>
      <c r="AA21" s="14">
        <f t="shared" si="35"/>
        <v>-95460.000000000015</v>
      </c>
      <c r="AB21" s="14">
        <f t="shared" ref="AB21:AH21" si="36">-AB141</f>
        <v>-96200.000000000015</v>
      </c>
      <c r="AC21" s="14">
        <f t="shared" si="36"/>
        <v>-96940.000000000015</v>
      </c>
      <c r="AD21" s="14">
        <f t="shared" si="36"/>
        <v>-97680.000000000015</v>
      </c>
      <c r="AE21" s="14">
        <f t="shared" si="36"/>
        <v>-98420.000000000015</v>
      </c>
      <c r="AF21" s="14">
        <f t="shared" si="36"/>
        <v>-99160.000000000029</v>
      </c>
      <c r="AG21" s="14">
        <f t="shared" si="36"/>
        <v>-99900.000000000029</v>
      </c>
      <c r="AH21" s="14">
        <f t="shared" si="36"/>
        <v>-100640.00000000003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</row>
    <row r="22" spans="1:1035 16359:16382" ht="15.75" customHeight="1">
      <c r="A22" s="3"/>
      <c r="B22" s="3"/>
      <c r="C22" s="103">
        <f t="shared" ref="C22" si="37">+C142</f>
        <v>0</v>
      </c>
      <c r="D22" s="3"/>
      <c r="E22" s="2">
        <f t="shared" si="22"/>
        <v>0</v>
      </c>
      <c r="F22" s="3"/>
      <c r="G22" s="65"/>
      <c r="H22" s="14">
        <f t="shared" ref="H22:AH22" si="38">-H142</f>
        <v>0</v>
      </c>
      <c r="I22" s="14">
        <f t="shared" si="38"/>
        <v>0</v>
      </c>
      <c r="J22" s="14">
        <f t="shared" si="38"/>
        <v>0</v>
      </c>
      <c r="K22" s="14">
        <f t="shared" si="38"/>
        <v>0</v>
      </c>
      <c r="L22" s="14">
        <f t="shared" si="38"/>
        <v>0</v>
      </c>
      <c r="M22" s="14">
        <f t="shared" si="38"/>
        <v>0</v>
      </c>
      <c r="N22" s="14">
        <f t="shared" si="38"/>
        <v>0</v>
      </c>
      <c r="O22" s="14">
        <f t="shared" si="38"/>
        <v>0</v>
      </c>
      <c r="P22" s="14">
        <f t="shared" si="38"/>
        <v>0</v>
      </c>
      <c r="Q22" s="14">
        <f t="shared" si="38"/>
        <v>0</v>
      </c>
      <c r="R22" s="14">
        <f t="shared" si="38"/>
        <v>0</v>
      </c>
      <c r="S22" s="14">
        <f t="shared" si="38"/>
        <v>0</v>
      </c>
      <c r="T22" s="14">
        <f t="shared" si="38"/>
        <v>0</v>
      </c>
      <c r="U22" s="14">
        <f t="shared" si="38"/>
        <v>0</v>
      </c>
      <c r="V22" s="14">
        <f t="shared" si="38"/>
        <v>0</v>
      </c>
      <c r="W22" s="14">
        <f t="shared" si="38"/>
        <v>0</v>
      </c>
      <c r="X22" s="14">
        <f t="shared" si="38"/>
        <v>0</v>
      </c>
      <c r="Y22" s="14">
        <f t="shared" si="38"/>
        <v>0</v>
      </c>
      <c r="Z22" s="14">
        <f t="shared" si="38"/>
        <v>0</v>
      </c>
      <c r="AA22" s="14">
        <f t="shared" si="38"/>
        <v>0</v>
      </c>
      <c r="AB22" s="14">
        <f t="shared" si="38"/>
        <v>0</v>
      </c>
      <c r="AC22" s="14">
        <f t="shared" si="38"/>
        <v>0</v>
      </c>
      <c r="AD22" s="14">
        <f t="shared" si="38"/>
        <v>0</v>
      </c>
      <c r="AE22" s="14">
        <f t="shared" si="38"/>
        <v>0</v>
      </c>
      <c r="AF22" s="14">
        <f t="shared" si="38"/>
        <v>0</v>
      </c>
      <c r="AG22" s="14">
        <f t="shared" si="38"/>
        <v>0</v>
      </c>
      <c r="AH22" s="14">
        <f t="shared" si="38"/>
        <v>0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</row>
    <row r="23" spans="1:1035 16359:16382" ht="15.75" customHeight="1">
      <c r="A23" s="3"/>
      <c r="B23" s="3"/>
      <c r="C23" s="16" t="s">
        <v>196</v>
      </c>
      <c r="D23" s="10"/>
      <c r="E23" s="17">
        <f t="shared" si="22"/>
        <v>-10724000</v>
      </c>
      <c r="F23" s="10"/>
      <c r="G23" s="10"/>
      <c r="H23" s="18">
        <f t="shared" ref="H23:AH23" si="39">+SUM(H18:H22)</f>
        <v>0</v>
      </c>
      <c r="I23" s="18">
        <f t="shared" si="39"/>
        <v>0</v>
      </c>
      <c r="J23" s="18">
        <f t="shared" si="39"/>
        <v>-364000</v>
      </c>
      <c r="K23" s="18">
        <f t="shared" si="39"/>
        <v>-371000</v>
      </c>
      <c r="L23" s="18">
        <f t="shared" si="39"/>
        <v>-378000</v>
      </c>
      <c r="M23" s="18">
        <f t="shared" si="39"/>
        <v>-385000.00000000006</v>
      </c>
      <c r="N23" s="18">
        <f t="shared" si="39"/>
        <v>-392000.00000000006</v>
      </c>
      <c r="O23" s="18">
        <f t="shared" si="39"/>
        <v>-399000.00000000006</v>
      </c>
      <c r="P23" s="18">
        <f t="shared" si="39"/>
        <v>-406000.00000000006</v>
      </c>
      <c r="Q23" s="18">
        <f t="shared" si="39"/>
        <v>-413000.00000000006</v>
      </c>
      <c r="R23" s="18">
        <f t="shared" si="39"/>
        <v>-420000.00000000006</v>
      </c>
      <c r="S23" s="18">
        <f t="shared" si="39"/>
        <v>-423500.00000000006</v>
      </c>
      <c r="T23" s="18">
        <f t="shared" si="39"/>
        <v>-427000.00000000006</v>
      </c>
      <c r="U23" s="18">
        <f t="shared" si="39"/>
        <v>-430500.00000000006</v>
      </c>
      <c r="V23" s="18">
        <f t="shared" si="39"/>
        <v>-434000.00000000006</v>
      </c>
      <c r="W23" s="18">
        <f t="shared" si="39"/>
        <v>-437500.00000000006</v>
      </c>
      <c r="X23" s="18">
        <f t="shared" si="39"/>
        <v>-441000.00000000006</v>
      </c>
      <c r="Y23" s="18">
        <f t="shared" si="39"/>
        <v>-444500.00000000006</v>
      </c>
      <c r="Z23" s="18">
        <f t="shared" si="39"/>
        <v>-448000.00000000006</v>
      </c>
      <c r="AA23" s="18">
        <f t="shared" si="39"/>
        <v>-451500.00000000006</v>
      </c>
      <c r="AB23" s="18">
        <f t="shared" si="39"/>
        <v>-455000.00000000012</v>
      </c>
      <c r="AC23" s="18">
        <f t="shared" si="39"/>
        <v>-458500.00000000012</v>
      </c>
      <c r="AD23" s="18">
        <f t="shared" si="39"/>
        <v>-462000.00000000012</v>
      </c>
      <c r="AE23" s="18">
        <f t="shared" si="39"/>
        <v>-465500.00000000012</v>
      </c>
      <c r="AF23" s="18">
        <f t="shared" si="39"/>
        <v>-469000.00000000012</v>
      </c>
      <c r="AG23" s="18">
        <f t="shared" si="39"/>
        <v>-472500.00000000012</v>
      </c>
      <c r="AH23" s="18">
        <f t="shared" si="39"/>
        <v>-476000.00000000012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</row>
    <row r="24" spans="1:1035 16359:16382" ht="15.75" customHeight="1">
      <c r="A24" s="3"/>
      <c r="B24" s="3"/>
      <c r="C24" s="20" t="s">
        <v>197</v>
      </c>
      <c r="D24" s="10"/>
      <c r="E24" s="17">
        <f t="shared" si="22"/>
        <v>41383791.25</v>
      </c>
      <c r="F24" s="10"/>
      <c r="G24" s="52"/>
      <c r="H24" s="18">
        <f t="shared" ref="H24:AH24" si="40">+H15+H23</f>
        <v>0</v>
      </c>
      <c r="I24" s="18">
        <f t="shared" si="40"/>
        <v>0</v>
      </c>
      <c r="J24" s="18">
        <f t="shared" si="40"/>
        <v>1589458</v>
      </c>
      <c r="K24" s="18">
        <f t="shared" si="40"/>
        <v>1582458</v>
      </c>
      <c r="L24" s="18">
        <f t="shared" si="40"/>
        <v>1575458</v>
      </c>
      <c r="M24" s="18">
        <f t="shared" si="40"/>
        <v>1568458</v>
      </c>
      <c r="N24" s="18">
        <f t="shared" si="40"/>
        <v>1561458</v>
      </c>
      <c r="O24" s="18">
        <f t="shared" si="40"/>
        <v>1670014.75</v>
      </c>
      <c r="P24" s="18">
        <f t="shared" si="40"/>
        <v>1663014.75</v>
      </c>
      <c r="Q24" s="18">
        <f t="shared" si="40"/>
        <v>1656014.75</v>
      </c>
      <c r="R24" s="18">
        <f t="shared" si="40"/>
        <v>1649014.75</v>
      </c>
      <c r="S24" s="18">
        <f t="shared" si="40"/>
        <v>1645514.75</v>
      </c>
      <c r="T24" s="18">
        <f t="shared" si="40"/>
        <v>1706028.5</v>
      </c>
      <c r="U24" s="18">
        <f t="shared" si="40"/>
        <v>1702528.5</v>
      </c>
      <c r="V24" s="18">
        <f t="shared" si="40"/>
        <v>1699028.5</v>
      </c>
      <c r="W24" s="18">
        <f t="shared" si="40"/>
        <v>1695528.5</v>
      </c>
      <c r="X24" s="18">
        <f t="shared" si="40"/>
        <v>1692028.5</v>
      </c>
      <c r="Y24" s="18">
        <f t="shared" si="40"/>
        <v>1688528.5</v>
      </c>
      <c r="Z24" s="18">
        <f t="shared" si="40"/>
        <v>1685028.5</v>
      </c>
      <c r="AA24" s="18">
        <f t="shared" si="40"/>
        <v>1681528.5</v>
      </c>
      <c r="AB24" s="18">
        <f t="shared" si="40"/>
        <v>1678028.5</v>
      </c>
      <c r="AC24" s="18">
        <f t="shared" si="40"/>
        <v>1674528.5</v>
      </c>
      <c r="AD24" s="18">
        <f t="shared" si="40"/>
        <v>1671028.5</v>
      </c>
      <c r="AE24" s="18">
        <f t="shared" si="40"/>
        <v>1667528.5</v>
      </c>
      <c r="AF24" s="18">
        <f t="shared" si="40"/>
        <v>1664028.5</v>
      </c>
      <c r="AG24" s="18">
        <f t="shared" si="40"/>
        <v>1660528.5</v>
      </c>
      <c r="AH24" s="18">
        <f t="shared" si="40"/>
        <v>1657028.5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</row>
    <row r="25" spans="1:1035 16359:16382" s="22" customFormat="1" ht="15.75" customHeight="1">
      <c r="A25" s="21"/>
      <c r="B25" s="21"/>
      <c r="C25" s="16" t="s">
        <v>198</v>
      </c>
      <c r="D25" s="10"/>
      <c r="E25" s="17">
        <f t="shared" si="22"/>
        <v>-11755906.514639283</v>
      </c>
      <c r="F25" s="10"/>
      <c r="G25" s="52"/>
      <c r="H25" s="18">
        <f>+H156+H163</f>
        <v>0</v>
      </c>
      <c r="I25" s="18">
        <f t="shared" ref="I25:S25" si="41">+I156+I163</f>
        <v>0</v>
      </c>
      <c r="J25" s="18">
        <f t="shared" si="41"/>
        <v>-470236.26058557141</v>
      </c>
      <c r="K25" s="18">
        <f t="shared" si="41"/>
        <v>-470236.26058557141</v>
      </c>
      <c r="L25" s="18">
        <f t="shared" si="41"/>
        <v>-470236.26058557141</v>
      </c>
      <c r="M25" s="18">
        <f t="shared" si="41"/>
        <v>-470236.26058557141</v>
      </c>
      <c r="N25" s="18">
        <f t="shared" si="41"/>
        <v>-470236.26058557141</v>
      </c>
      <c r="O25" s="18">
        <f t="shared" si="41"/>
        <v>-470236.26058557141</v>
      </c>
      <c r="P25" s="18">
        <f t="shared" si="41"/>
        <v>-470236.26058557141</v>
      </c>
      <c r="Q25" s="18">
        <f t="shared" si="41"/>
        <v>-470236.26058557141</v>
      </c>
      <c r="R25" s="18">
        <f t="shared" si="41"/>
        <v>-470236.26058557141</v>
      </c>
      <c r="S25" s="18">
        <f t="shared" si="41"/>
        <v>-470236.26058557141</v>
      </c>
      <c r="T25" s="18">
        <f t="shared" ref="T25:AA25" si="42">+T156+T163</f>
        <v>-470236.26058557141</v>
      </c>
      <c r="U25" s="18">
        <f t="shared" si="42"/>
        <v>-470236.26058557141</v>
      </c>
      <c r="V25" s="18">
        <f t="shared" si="42"/>
        <v>-470236.26058557141</v>
      </c>
      <c r="W25" s="18">
        <f t="shared" si="42"/>
        <v>-470236.26058557141</v>
      </c>
      <c r="X25" s="18">
        <f t="shared" si="42"/>
        <v>-470236.26058557141</v>
      </c>
      <c r="Y25" s="18">
        <f t="shared" si="42"/>
        <v>-470236.26058557141</v>
      </c>
      <c r="Z25" s="18">
        <f t="shared" si="42"/>
        <v>-470236.26058557141</v>
      </c>
      <c r="AA25" s="18">
        <f t="shared" si="42"/>
        <v>-470236.26058557141</v>
      </c>
      <c r="AB25" s="18">
        <f t="shared" ref="AB25:AH25" si="43">+AB156+AB163</f>
        <v>-470236.26058557141</v>
      </c>
      <c r="AC25" s="18">
        <f t="shared" si="43"/>
        <v>-470236.26058557141</v>
      </c>
      <c r="AD25" s="18">
        <f t="shared" si="43"/>
        <v>-470236.26058557141</v>
      </c>
      <c r="AE25" s="18">
        <f t="shared" si="43"/>
        <v>-470236.26058557141</v>
      </c>
      <c r="AF25" s="18">
        <f t="shared" si="43"/>
        <v>-470236.26058557141</v>
      </c>
      <c r="AG25" s="18">
        <f t="shared" si="43"/>
        <v>-470236.26058557141</v>
      </c>
      <c r="AH25" s="18">
        <f t="shared" si="43"/>
        <v>-470236.26058557141</v>
      </c>
      <c r="AI25" s="4"/>
      <c r="AJ25" s="4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  <c r="AMN25" s="21"/>
      <c r="AMO25" s="21"/>
      <c r="AMP25" s="21"/>
      <c r="AMQ25" s="21"/>
      <c r="AMR25" s="21"/>
      <c r="AMS25" s="21"/>
      <c r="AMT25" s="21"/>
      <c r="AMU25" s="21"/>
    </row>
    <row r="26" spans="1:1035 16359:16382" ht="15.75" customHeight="1">
      <c r="A26" s="3"/>
      <c r="B26" s="3"/>
      <c r="C26" s="23" t="s">
        <v>199</v>
      </c>
      <c r="D26" s="3"/>
      <c r="E26" s="24"/>
      <c r="F26" s="3"/>
      <c r="G26" s="6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</row>
    <row r="27" spans="1:1035 16359:16382" ht="15.75" customHeight="1">
      <c r="A27" s="3"/>
      <c r="B27" s="3"/>
      <c r="C27" s="35" t="s">
        <v>59</v>
      </c>
      <c r="D27" s="3"/>
      <c r="E27" s="2">
        <f>SUM(H27:AJ27)</f>
        <v>0</v>
      </c>
      <c r="F27" s="3"/>
      <c r="G27" s="6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</row>
    <row r="28" spans="1:1035 16359:16382" ht="15.75" customHeight="1">
      <c r="A28" s="3"/>
      <c r="B28" s="3"/>
      <c r="C28" s="16" t="s">
        <v>200</v>
      </c>
      <c r="D28" s="10"/>
      <c r="E28" s="17">
        <f>SUM(H28:AJ28)</f>
        <v>0</v>
      </c>
      <c r="F28" s="10"/>
      <c r="G28" s="52"/>
      <c r="H28" s="18">
        <f>+H27</f>
        <v>0</v>
      </c>
      <c r="I28" s="18">
        <f t="shared" ref="I28:S28" si="44">+I27</f>
        <v>0</v>
      </c>
      <c r="J28" s="18">
        <f t="shared" si="44"/>
        <v>0</v>
      </c>
      <c r="K28" s="18">
        <f t="shared" si="44"/>
        <v>0</v>
      </c>
      <c r="L28" s="18">
        <f t="shared" si="44"/>
        <v>0</v>
      </c>
      <c r="M28" s="18">
        <f t="shared" si="44"/>
        <v>0</v>
      </c>
      <c r="N28" s="18">
        <f t="shared" si="44"/>
        <v>0</v>
      </c>
      <c r="O28" s="18">
        <f t="shared" si="44"/>
        <v>0</v>
      </c>
      <c r="P28" s="18">
        <f t="shared" si="44"/>
        <v>0</v>
      </c>
      <c r="Q28" s="18">
        <f t="shared" si="44"/>
        <v>0</v>
      </c>
      <c r="R28" s="18">
        <f t="shared" si="44"/>
        <v>0</v>
      </c>
      <c r="S28" s="18">
        <f t="shared" si="44"/>
        <v>0</v>
      </c>
      <c r="T28" s="18">
        <f t="shared" ref="T28:AA28" si="45">+T27</f>
        <v>0</v>
      </c>
      <c r="U28" s="18">
        <f t="shared" si="45"/>
        <v>0</v>
      </c>
      <c r="V28" s="18">
        <f t="shared" si="45"/>
        <v>0</v>
      </c>
      <c r="W28" s="18">
        <f t="shared" si="45"/>
        <v>0</v>
      </c>
      <c r="X28" s="18">
        <f t="shared" si="45"/>
        <v>0</v>
      </c>
      <c r="Y28" s="18">
        <f t="shared" si="45"/>
        <v>0</v>
      </c>
      <c r="Z28" s="18">
        <f t="shared" si="45"/>
        <v>0</v>
      </c>
      <c r="AA28" s="18">
        <f t="shared" si="45"/>
        <v>0</v>
      </c>
      <c r="AB28" s="18">
        <f t="shared" ref="AB28:AH28" si="46">+AB27</f>
        <v>0</v>
      </c>
      <c r="AC28" s="18">
        <f t="shared" si="46"/>
        <v>0</v>
      </c>
      <c r="AD28" s="18">
        <f t="shared" si="46"/>
        <v>0</v>
      </c>
      <c r="AE28" s="18">
        <f t="shared" si="46"/>
        <v>0</v>
      </c>
      <c r="AF28" s="18">
        <f t="shared" si="46"/>
        <v>0</v>
      </c>
      <c r="AG28" s="18">
        <f t="shared" si="46"/>
        <v>0</v>
      </c>
      <c r="AH28" s="18">
        <f t="shared" si="46"/>
        <v>0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XEI28" s="332"/>
      <c r="XEJ28" s="332"/>
      <c r="XEK28" s="332"/>
      <c r="XEL28" s="332"/>
      <c r="XEM28" s="332"/>
      <c r="XEN28" s="332"/>
      <c r="XEO28" s="332"/>
      <c r="XEP28" s="332"/>
      <c r="XEQ28" s="332"/>
      <c r="XER28" s="332"/>
      <c r="XES28" s="332"/>
      <c r="XET28" s="332"/>
      <c r="XEU28" s="332"/>
      <c r="XEV28" s="332"/>
      <c r="XEW28" s="332"/>
      <c r="XEX28" s="332"/>
      <c r="XEY28" s="332"/>
    </row>
    <row r="29" spans="1:1035 16359:16382" s="21" customFormat="1" ht="15.75" customHeight="1">
      <c r="C29" s="20" t="s">
        <v>201</v>
      </c>
      <c r="D29" s="10"/>
      <c r="E29" s="17">
        <f>SUM(H29:AJ29)</f>
        <v>29627884.735360708</v>
      </c>
      <c r="F29" s="10"/>
      <c r="G29" s="52"/>
      <c r="H29" s="18">
        <f t="shared" ref="H29:AH29" si="47">+H28+H25+H24</f>
        <v>0</v>
      </c>
      <c r="I29" s="18">
        <f t="shared" si="47"/>
        <v>0</v>
      </c>
      <c r="J29" s="18">
        <f t="shared" si="47"/>
        <v>1119221.7394144286</v>
      </c>
      <c r="K29" s="18">
        <f t="shared" si="47"/>
        <v>1112221.7394144286</v>
      </c>
      <c r="L29" s="18">
        <f t="shared" si="47"/>
        <v>1105221.7394144286</v>
      </c>
      <c r="M29" s="18">
        <f t="shared" si="47"/>
        <v>1098221.7394144286</v>
      </c>
      <c r="N29" s="18">
        <f t="shared" si="47"/>
        <v>1091221.7394144286</v>
      </c>
      <c r="O29" s="18">
        <f t="shared" si="47"/>
        <v>1199778.4894144286</v>
      </c>
      <c r="P29" s="18">
        <f t="shared" si="47"/>
        <v>1192778.4894144286</v>
      </c>
      <c r="Q29" s="18">
        <f t="shared" si="47"/>
        <v>1185778.4894144286</v>
      </c>
      <c r="R29" s="18">
        <f t="shared" si="47"/>
        <v>1178778.4894144286</v>
      </c>
      <c r="S29" s="18">
        <f t="shared" si="47"/>
        <v>1175278.4894144286</v>
      </c>
      <c r="T29" s="18">
        <f t="shared" si="47"/>
        <v>1235792.2394144286</v>
      </c>
      <c r="U29" s="18">
        <f t="shared" si="47"/>
        <v>1232292.2394144286</v>
      </c>
      <c r="V29" s="18">
        <f t="shared" si="47"/>
        <v>1228792.2394144286</v>
      </c>
      <c r="W29" s="18">
        <f t="shared" si="47"/>
        <v>1225292.2394144286</v>
      </c>
      <c r="X29" s="18">
        <f t="shared" si="47"/>
        <v>1221792.2394144286</v>
      </c>
      <c r="Y29" s="18">
        <f t="shared" si="47"/>
        <v>1218292.2394144286</v>
      </c>
      <c r="Z29" s="18">
        <f t="shared" si="47"/>
        <v>1214792.2394144286</v>
      </c>
      <c r="AA29" s="18">
        <f t="shared" si="47"/>
        <v>1211292.2394144286</v>
      </c>
      <c r="AB29" s="18">
        <f t="shared" si="47"/>
        <v>1207792.2394144286</v>
      </c>
      <c r="AC29" s="18">
        <f t="shared" si="47"/>
        <v>1204292.2394144286</v>
      </c>
      <c r="AD29" s="18">
        <f t="shared" si="47"/>
        <v>1200792.2394144286</v>
      </c>
      <c r="AE29" s="18">
        <f t="shared" si="47"/>
        <v>1197292.2394144286</v>
      </c>
      <c r="AF29" s="18">
        <f t="shared" si="47"/>
        <v>1193792.2394144286</v>
      </c>
      <c r="AG29" s="18">
        <f t="shared" si="47"/>
        <v>1190292.2394144286</v>
      </c>
      <c r="AH29" s="18">
        <f t="shared" si="47"/>
        <v>1186792.2394144286</v>
      </c>
      <c r="AI29" s="4"/>
      <c r="AJ29" s="4"/>
      <c r="XEI29" s="332"/>
      <c r="XEJ29" s="332"/>
      <c r="XEK29" s="332"/>
      <c r="XEL29" s="332"/>
      <c r="XEM29" s="332"/>
      <c r="XEN29" s="332"/>
      <c r="XEO29" s="332"/>
      <c r="XEP29" s="332"/>
      <c r="XEQ29" s="332"/>
      <c r="XER29" s="332"/>
      <c r="XES29" s="332"/>
      <c r="XET29" s="332"/>
      <c r="XEU29" s="332"/>
      <c r="XEV29" s="332"/>
      <c r="XEW29" s="332"/>
      <c r="XEX29" s="332"/>
      <c r="XEY29" s="332"/>
    </row>
    <row r="30" spans="1:1035 16359:16382" ht="15.75" customHeight="1">
      <c r="A30" s="3"/>
      <c r="B30" s="3"/>
      <c r="C30" s="26" t="s">
        <v>202</v>
      </c>
      <c r="D30" s="27"/>
      <c r="E30" s="28">
        <f>SUM(H30:AJ30)</f>
        <v>-8266179.8411656367</v>
      </c>
      <c r="F30" s="27"/>
      <c r="G30" s="98"/>
      <c r="H30" s="29">
        <f>-H212</f>
        <v>0</v>
      </c>
      <c r="I30" s="29">
        <f t="shared" ref="I30:S30" si="48">-I212</f>
        <v>0</v>
      </c>
      <c r="J30" s="29">
        <f t="shared" si="48"/>
        <v>-312262.86529662559</v>
      </c>
      <c r="K30" s="29">
        <f t="shared" si="48"/>
        <v>-310309.86529662559</v>
      </c>
      <c r="L30" s="29">
        <f t="shared" si="48"/>
        <v>-308356.86529662559</v>
      </c>
      <c r="M30" s="29">
        <f t="shared" si="48"/>
        <v>-306403.86529662559</v>
      </c>
      <c r="N30" s="29">
        <f t="shared" si="48"/>
        <v>-304450.86529662559</v>
      </c>
      <c r="O30" s="29">
        <f t="shared" si="48"/>
        <v>-334738.19854662562</v>
      </c>
      <c r="P30" s="29">
        <f t="shared" si="48"/>
        <v>-332785.19854662562</v>
      </c>
      <c r="Q30" s="29">
        <f t="shared" si="48"/>
        <v>-330832.19854662562</v>
      </c>
      <c r="R30" s="29">
        <f t="shared" si="48"/>
        <v>-328879.19854662562</v>
      </c>
      <c r="S30" s="29">
        <f t="shared" si="48"/>
        <v>-327902.69854662562</v>
      </c>
      <c r="T30" s="29">
        <f t="shared" ref="T30:AA30" si="49">-T212</f>
        <v>-344786.03479662561</v>
      </c>
      <c r="U30" s="29">
        <f t="shared" si="49"/>
        <v>-343809.53479662561</v>
      </c>
      <c r="V30" s="29">
        <f t="shared" si="49"/>
        <v>-342833.03479662561</v>
      </c>
      <c r="W30" s="29">
        <f t="shared" si="49"/>
        <v>-341856.53479662561</v>
      </c>
      <c r="X30" s="29">
        <f t="shared" si="49"/>
        <v>-340880.03479662561</v>
      </c>
      <c r="Y30" s="29">
        <f t="shared" si="49"/>
        <v>-339903.53479662561</v>
      </c>
      <c r="Z30" s="29">
        <f t="shared" si="49"/>
        <v>-338927.03479662561</v>
      </c>
      <c r="AA30" s="29">
        <f t="shared" si="49"/>
        <v>-337950.53479662561</v>
      </c>
      <c r="AB30" s="29">
        <f t="shared" ref="AB30:AH30" si="50">-AB212</f>
        <v>-336974.03479662561</v>
      </c>
      <c r="AC30" s="29">
        <f t="shared" si="50"/>
        <v>-335997.53479662561</v>
      </c>
      <c r="AD30" s="29">
        <f t="shared" si="50"/>
        <v>-335021.03479662561</v>
      </c>
      <c r="AE30" s="29">
        <f t="shared" si="50"/>
        <v>-334044.53479662561</v>
      </c>
      <c r="AF30" s="29">
        <f t="shared" si="50"/>
        <v>-333068.03479662561</v>
      </c>
      <c r="AG30" s="29">
        <f t="shared" si="50"/>
        <v>-332091.53479662561</v>
      </c>
      <c r="AH30" s="29">
        <f t="shared" si="50"/>
        <v>-331115.03479662561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XEI30" s="332"/>
      <c r="XEJ30" s="332"/>
      <c r="XEK30" s="332"/>
      <c r="XEZ30" s="332"/>
      <c r="XFA30" s="332"/>
      <c r="XFB30" s="332"/>
    </row>
    <row r="31" spans="1:1035 16359:16382" s="21" customFormat="1" ht="15.75" customHeight="1">
      <c r="C31" s="20" t="s">
        <v>203</v>
      </c>
      <c r="D31" s="10"/>
      <c r="E31" s="17">
        <f>SUM(H31:AJ31)</f>
        <v>21361704.894195061</v>
      </c>
      <c r="F31" s="10"/>
      <c r="G31" s="52"/>
      <c r="H31" s="18">
        <f>SUM(H29:H30)</f>
        <v>0</v>
      </c>
      <c r="I31" s="18">
        <f t="shared" ref="I31:S31" si="51">SUM(I29:I30)</f>
        <v>0</v>
      </c>
      <c r="J31" s="18">
        <f t="shared" si="51"/>
        <v>806958.87411780306</v>
      </c>
      <c r="K31" s="18">
        <f t="shared" si="51"/>
        <v>801911.87411780306</v>
      </c>
      <c r="L31" s="18">
        <f t="shared" si="51"/>
        <v>796864.87411780306</v>
      </c>
      <c r="M31" s="18">
        <f t="shared" si="51"/>
        <v>791817.87411780306</v>
      </c>
      <c r="N31" s="18">
        <f t="shared" si="51"/>
        <v>786770.87411780306</v>
      </c>
      <c r="O31" s="18">
        <f t="shared" si="51"/>
        <v>865040.29086780292</v>
      </c>
      <c r="P31" s="18">
        <f t="shared" si="51"/>
        <v>859993.29086780292</v>
      </c>
      <c r="Q31" s="18">
        <f t="shared" si="51"/>
        <v>854946.29086780292</v>
      </c>
      <c r="R31" s="18">
        <f t="shared" si="51"/>
        <v>849899.29086780292</v>
      </c>
      <c r="S31" s="18">
        <f t="shared" si="51"/>
        <v>847375.79086780292</v>
      </c>
      <c r="T31" s="18">
        <f t="shared" ref="T31:AA31" si="52">SUM(T29:T30)</f>
        <v>891006.20461780299</v>
      </c>
      <c r="U31" s="18">
        <f t="shared" si="52"/>
        <v>888482.70461780299</v>
      </c>
      <c r="V31" s="18">
        <f t="shared" si="52"/>
        <v>885959.20461780299</v>
      </c>
      <c r="W31" s="18">
        <f t="shared" si="52"/>
        <v>883435.70461780299</v>
      </c>
      <c r="X31" s="18">
        <f t="shared" si="52"/>
        <v>880912.20461780299</v>
      </c>
      <c r="Y31" s="18">
        <f t="shared" si="52"/>
        <v>878388.70461780299</v>
      </c>
      <c r="Z31" s="18">
        <f t="shared" si="52"/>
        <v>875865.20461780299</v>
      </c>
      <c r="AA31" s="18">
        <f t="shared" si="52"/>
        <v>873341.70461780299</v>
      </c>
      <c r="AB31" s="18">
        <f t="shared" ref="AB31:AH31" si="53">SUM(AB29:AB30)</f>
        <v>870818.20461780299</v>
      </c>
      <c r="AC31" s="18">
        <f t="shared" si="53"/>
        <v>868294.70461780299</v>
      </c>
      <c r="AD31" s="18">
        <f t="shared" si="53"/>
        <v>865771.20461780299</v>
      </c>
      <c r="AE31" s="18">
        <f t="shared" si="53"/>
        <v>863247.70461780299</v>
      </c>
      <c r="AF31" s="18">
        <f t="shared" si="53"/>
        <v>860724.20461780299</v>
      </c>
      <c r="AG31" s="18">
        <f t="shared" si="53"/>
        <v>858200.70461780299</v>
      </c>
      <c r="AH31" s="18">
        <f t="shared" si="53"/>
        <v>855677.20461780299</v>
      </c>
      <c r="AI31" s="4"/>
      <c r="AJ31" s="4"/>
      <c r="XEE31" s="4"/>
      <c r="XEF31" s="4"/>
      <c r="XEG31" s="4"/>
      <c r="XEH31" s="4"/>
      <c r="XEI31" s="332"/>
      <c r="XEJ31" s="332"/>
      <c r="XEK31" s="332"/>
      <c r="XEL31" s="332"/>
      <c r="XEM31" s="332"/>
      <c r="XEN31" s="332"/>
      <c r="XEO31" s="332"/>
      <c r="XEP31" s="332"/>
      <c r="XEQ31" s="332"/>
      <c r="XER31" s="332"/>
      <c r="XES31" s="332"/>
      <c r="XET31" s="332"/>
      <c r="XEU31" s="332"/>
      <c r="XEV31" s="332"/>
      <c r="XEW31" s="332"/>
      <c r="XEX31" s="332"/>
      <c r="XEY31" s="332"/>
      <c r="XEZ31" s="4"/>
      <c r="XFA31" s="30"/>
      <c r="XFB31" s="30"/>
    </row>
    <row r="32" spans="1:1035 16359:16382" s="324" customFormat="1" ht="15.75" customHeight="1">
      <c r="C32" s="323"/>
      <c r="E32" s="327"/>
      <c r="G32" s="322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06"/>
      <c r="AJ32" s="306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323"/>
      <c r="XFA32" s="323"/>
      <c r="XFB32" s="323"/>
    </row>
    <row r="33" spans="1:1035 16363:16382" s="324" customFormat="1" ht="7.5" customHeight="1">
      <c r="C33" s="323"/>
      <c r="E33" s="327"/>
      <c r="G33" s="314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06"/>
      <c r="AJ33" s="306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  <c r="XET33" s="4"/>
      <c r="XEU33" s="4"/>
      <c r="XEV33" s="4"/>
      <c r="XEW33" s="4"/>
      <c r="XEX33" s="4"/>
      <c r="XEY33" s="4"/>
      <c r="XEZ33" s="323"/>
      <c r="XFA33" s="323"/>
      <c r="XFB33" s="323"/>
    </row>
    <row r="34" spans="1:1035 16363:16382" s="324" customFormat="1" ht="7.5" customHeight="1">
      <c r="C34" s="323"/>
      <c r="E34" s="327"/>
      <c r="G34" s="314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06"/>
      <c r="AJ34" s="306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323"/>
      <c r="XFA34" s="323"/>
      <c r="XFB34" s="323"/>
    </row>
    <row r="35" spans="1:1035 16363:16382" s="324" customFormat="1" ht="7.5" customHeight="1">
      <c r="C35" s="323"/>
      <c r="E35" s="327"/>
      <c r="G35" s="314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06"/>
      <c r="AJ35" s="306"/>
      <c r="XEI35" s="4"/>
      <c r="XEJ35" s="4"/>
      <c r="XEK35" s="4"/>
      <c r="XEL35" s="4"/>
      <c r="XEM35" s="4"/>
      <c r="XEN35" s="4"/>
      <c r="XEO35" s="4"/>
      <c r="XEP35" s="4"/>
      <c r="XEQ35" s="4"/>
      <c r="XER35" s="4"/>
      <c r="XES35" s="4"/>
      <c r="XET35" s="4"/>
      <c r="XEU35" s="4"/>
      <c r="XEV35" s="4"/>
      <c r="XEW35" s="4"/>
      <c r="XEX35" s="4"/>
      <c r="XEY35" s="4"/>
      <c r="XEZ35" s="4"/>
      <c r="XFA35" s="4"/>
      <c r="XFB35" s="4"/>
    </row>
    <row r="36" spans="1:1035 16363:16382" s="306" customFormat="1" ht="7.5" customHeight="1">
      <c r="A36" s="313"/>
      <c r="B36" s="313"/>
      <c r="C36" s="323"/>
      <c r="D36" s="324"/>
      <c r="E36" s="329"/>
      <c r="F36" s="324"/>
      <c r="G36" s="314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13"/>
      <c r="DJ36" s="313"/>
      <c r="DK36" s="313"/>
      <c r="DL36" s="313"/>
      <c r="DM36" s="313"/>
      <c r="DN36" s="313"/>
      <c r="DO36" s="313"/>
      <c r="DP36" s="313"/>
      <c r="DQ36" s="313"/>
      <c r="DR36" s="313"/>
      <c r="DS36" s="313"/>
      <c r="DT36" s="313"/>
      <c r="DU36" s="313"/>
      <c r="DV36" s="313"/>
      <c r="DW36" s="313"/>
      <c r="DX36" s="313"/>
      <c r="DY36" s="313"/>
      <c r="DZ36" s="313"/>
      <c r="EA36" s="313"/>
      <c r="EB36" s="313"/>
      <c r="EC36" s="313"/>
      <c r="ED36" s="313"/>
      <c r="EE36" s="313"/>
      <c r="EF36" s="313"/>
      <c r="EG36" s="313"/>
      <c r="EH36" s="313"/>
      <c r="EI36" s="313"/>
      <c r="EJ36" s="313"/>
      <c r="EK36" s="313"/>
      <c r="EL36" s="313"/>
      <c r="EM36" s="313"/>
      <c r="EN36" s="313"/>
      <c r="EO36" s="313"/>
      <c r="EP36" s="313"/>
      <c r="EQ36" s="313"/>
      <c r="ER36" s="313"/>
      <c r="ES36" s="313"/>
      <c r="ET36" s="313"/>
      <c r="EU36" s="313"/>
      <c r="EV36" s="313"/>
      <c r="EW36" s="313"/>
      <c r="EX36" s="313"/>
      <c r="EY36" s="313"/>
      <c r="EZ36" s="313"/>
      <c r="FA36" s="313"/>
      <c r="FB36" s="313"/>
      <c r="FC36" s="313"/>
      <c r="FD36" s="313"/>
      <c r="FE36" s="313"/>
      <c r="FF36" s="313"/>
      <c r="FG36" s="313"/>
      <c r="FH36" s="313"/>
      <c r="FI36" s="313"/>
      <c r="FJ36" s="313"/>
      <c r="FK36" s="313"/>
      <c r="FL36" s="313"/>
      <c r="FM36" s="313"/>
      <c r="FN36" s="313"/>
      <c r="FO36" s="313"/>
      <c r="FP36" s="313"/>
      <c r="FQ36" s="313"/>
      <c r="FR36" s="313"/>
      <c r="FS36" s="313"/>
      <c r="FT36" s="313"/>
      <c r="FU36" s="313"/>
      <c r="FV36" s="313"/>
      <c r="FW36" s="313"/>
      <c r="FX36" s="313"/>
      <c r="FY36" s="313"/>
      <c r="FZ36" s="313"/>
      <c r="GA36" s="313"/>
      <c r="GB36" s="313"/>
      <c r="GC36" s="313"/>
      <c r="GD36" s="313"/>
      <c r="GE36" s="313"/>
      <c r="GF36" s="313"/>
      <c r="GG36" s="313"/>
      <c r="GH36" s="313"/>
      <c r="GI36" s="313"/>
      <c r="GJ36" s="313"/>
      <c r="GK36" s="313"/>
      <c r="GL36" s="313"/>
      <c r="GM36" s="313"/>
      <c r="GN36" s="313"/>
      <c r="GO36" s="313"/>
      <c r="GP36" s="313"/>
      <c r="GQ36" s="313"/>
      <c r="GR36" s="313"/>
      <c r="GS36" s="313"/>
      <c r="GT36" s="313"/>
      <c r="GU36" s="313"/>
      <c r="GV36" s="313"/>
      <c r="GW36" s="313"/>
      <c r="GX36" s="313"/>
      <c r="GY36" s="313"/>
      <c r="GZ36" s="313"/>
      <c r="HA36" s="313"/>
      <c r="HB36" s="313"/>
      <c r="HC36" s="313"/>
      <c r="HD36" s="313"/>
      <c r="HE36" s="313"/>
      <c r="HF36" s="313"/>
      <c r="HG36" s="313"/>
      <c r="HH36" s="313"/>
      <c r="HI36" s="313"/>
      <c r="HJ36" s="313"/>
      <c r="HK36" s="313"/>
      <c r="HL36" s="313"/>
      <c r="HM36" s="313"/>
      <c r="HN36" s="313"/>
      <c r="HO36" s="313"/>
      <c r="HP36" s="313"/>
      <c r="HQ36" s="313"/>
      <c r="HR36" s="313"/>
      <c r="HS36" s="313"/>
      <c r="HT36" s="313"/>
      <c r="HU36" s="313"/>
      <c r="HV36" s="313"/>
      <c r="HW36" s="313"/>
      <c r="HX36" s="313"/>
      <c r="HY36" s="313"/>
      <c r="HZ36" s="313"/>
      <c r="IA36" s="313"/>
      <c r="IB36" s="313"/>
      <c r="IC36" s="313"/>
      <c r="ID36" s="313"/>
      <c r="IE36" s="313"/>
      <c r="IF36" s="313"/>
      <c r="IG36" s="313"/>
      <c r="IH36" s="313"/>
      <c r="II36" s="313"/>
      <c r="IJ36" s="313"/>
      <c r="IK36" s="313"/>
      <c r="IL36" s="313"/>
      <c r="IM36" s="313"/>
      <c r="IN36" s="313"/>
      <c r="IO36" s="313"/>
      <c r="IP36" s="313"/>
      <c r="IQ36" s="313"/>
      <c r="IR36" s="313"/>
      <c r="IS36" s="313"/>
      <c r="IT36" s="313"/>
      <c r="IU36" s="313"/>
      <c r="IV36" s="313"/>
      <c r="IW36" s="313"/>
      <c r="IX36" s="313"/>
      <c r="IY36" s="313"/>
      <c r="IZ36" s="313"/>
      <c r="JA36" s="313"/>
      <c r="JB36" s="313"/>
      <c r="JC36" s="313"/>
      <c r="JD36" s="313"/>
      <c r="JE36" s="313"/>
      <c r="JF36" s="313"/>
      <c r="JG36" s="313"/>
      <c r="JH36" s="313"/>
      <c r="JI36" s="313"/>
      <c r="JJ36" s="313"/>
      <c r="JK36" s="313"/>
      <c r="JL36" s="313"/>
      <c r="JM36" s="313"/>
      <c r="JN36" s="313"/>
      <c r="JO36" s="313"/>
      <c r="JP36" s="313"/>
      <c r="JQ36" s="313"/>
      <c r="JR36" s="313"/>
      <c r="JS36" s="313"/>
      <c r="JT36" s="313"/>
      <c r="JU36" s="313"/>
      <c r="JV36" s="313"/>
      <c r="JW36" s="313"/>
      <c r="JX36" s="313"/>
      <c r="JY36" s="313"/>
      <c r="JZ36" s="313"/>
      <c r="KA36" s="313"/>
      <c r="KB36" s="313"/>
      <c r="KC36" s="313"/>
      <c r="KD36" s="313"/>
      <c r="KE36" s="313"/>
      <c r="KF36" s="313"/>
      <c r="KG36" s="313"/>
      <c r="KH36" s="313"/>
      <c r="KI36" s="313"/>
      <c r="KJ36" s="313"/>
      <c r="KK36" s="313"/>
      <c r="KL36" s="313"/>
      <c r="KM36" s="313"/>
      <c r="KN36" s="313"/>
      <c r="KO36" s="313"/>
      <c r="KP36" s="313"/>
      <c r="KQ36" s="313"/>
      <c r="KR36" s="313"/>
      <c r="KS36" s="313"/>
      <c r="KT36" s="313"/>
      <c r="KU36" s="313"/>
      <c r="KV36" s="313"/>
      <c r="KW36" s="313"/>
      <c r="KX36" s="313"/>
      <c r="KY36" s="313"/>
      <c r="KZ36" s="313"/>
      <c r="LA36" s="313"/>
      <c r="LB36" s="313"/>
      <c r="LC36" s="313"/>
      <c r="LD36" s="313"/>
      <c r="LE36" s="313"/>
      <c r="LF36" s="313"/>
      <c r="LG36" s="313"/>
      <c r="LH36" s="313"/>
      <c r="LI36" s="313"/>
      <c r="LJ36" s="313"/>
      <c r="LK36" s="313"/>
      <c r="LL36" s="313"/>
      <c r="LM36" s="313"/>
      <c r="LN36" s="313"/>
      <c r="LO36" s="313"/>
      <c r="LP36" s="313"/>
      <c r="LQ36" s="313"/>
      <c r="LR36" s="313"/>
      <c r="LS36" s="313"/>
      <c r="LT36" s="313"/>
      <c r="LU36" s="313"/>
      <c r="LV36" s="313"/>
      <c r="LW36" s="313"/>
      <c r="LX36" s="313"/>
      <c r="LY36" s="313"/>
      <c r="LZ36" s="313"/>
      <c r="MA36" s="313"/>
      <c r="MB36" s="313"/>
      <c r="MC36" s="313"/>
      <c r="MD36" s="313"/>
      <c r="ME36" s="313"/>
      <c r="MF36" s="313"/>
      <c r="MG36" s="313"/>
      <c r="MH36" s="313"/>
      <c r="MI36" s="313"/>
      <c r="MJ36" s="313"/>
      <c r="MK36" s="313"/>
      <c r="ML36" s="313"/>
      <c r="MM36" s="313"/>
      <c r="MN36" s="313"/>
      <c r="MO36" s="313"/>
      <c r="MP36" s="313"/>
      <c r="MQ36" s="313"/>
      <c r="MR36" s="313"/>
      <c r="MS36" s="313"/>
      <c r="MT36" s="313"/>
      <c r="MU36" s="313"/>
      <c r="MV36" s="313"/>
      <c r="MW36" s="313"/>
      <c r="MX36" s="313"/>
      <c r="MY36" s="313"/>
      <c r="MZ36" s="313"/>
      <c r="NA36" s="313"/>
      <c r="NB36" s="313"/>
      <c r="NC36" s="313"/>
      <c r="ND36" s="313"/>
      <c r="NE36" s="313"/>
      <c r="NF36" s="313"/>
      <c r="NG36" s="313"/>
      <c r="NH36" s="313"/>
      <c r="NI36" s="313"/>
      <c r="NJ36" s="313"/>
      <c r="NK36" s="313"/>
      <c r="NL36" s="313"/>
      <c r="NM36" s="313"/>
      <c r="NN36" s="313"/>
      <c r="NO36" s="313"/>
      <c r="NP36" s="313"/>
      <c r="NQ36" s="313"/>
      <c r="NR36" s="313"/>
      <c r="NS36" s="313"/>
      <c r="NT36" s="313"/>
      <c r="NU36" s="313"/>
      <c r="NV36" s="313"/>
      <c r="NW36" s="313"/>
      <c r="NX36" s="313"/>
      <c r="NY36" s="313"/>
      <c r="NZ36" s="313"/>
      <c r="OA36" s="313"/>
      <c r="OB36" s="313"/>
      <c r="OC36" s="313"/>
      <c r="OD36" s="313"/>
      <c r="OE36" s="313"/>
      <c r="OF36" s="313"/>
      <c r="OG36" s="313"/>
      <c r="OH36" s="313"/>
      <c r="OI36" s="313"/>
      <c r="OJ36" s="313"/>
      <c r="OK36" s="313"/>
      <c r="OL36" s="313"/>
      <c r="OM36" s="313"/>
      <c r="ON36" s="313"/>
      <c r="OO36" s="313"/>
      <c r="OP36" s="313"/>
      <c r="OQ36" s="313"/>
      <c r="OR36" s="313"/>
      <c r="OS36" s="313"/>
      <c r="OT36" s="313"/>
      <c r="OU36" s="313"/>
      <c r="OV36" s="313"/>
      <c r="OW36" s="313"/>
      <c r="OX36" s="313"/>
      <c r="OY36" s="313"/>
      <c r="OZ36" s="313"/>
      <c r="PA36" s="313"/>
      <c r="PB36" s="313"/>
      <c r="PC36" s="313"/>
      <c r="PD36" s="313"/>
      <c r="PE36" s="313"/>
      <c r="PF36" s="313"/>
      <c r="PG36" s="313"/>
      <c r="PH36" s="313"/>
      <c r="PI36" s="313"/>
      <c r="PJ36" s="313"/>
      <c r="PK36" s="313"/>
      <c r="PL36" s="313"/>
      <c r="PM36" s="313"/>
      <c r="PN36" s="313"/>
      <c r="PO36" s="313"/>
      <c r="PP36" s="313"/>
      <c r="PQ36" s="313"/>
      <c r="PR36" s="313"/>
      <c r="PS36" s="313"/>
      <c r="PT36" s="313"/>
      <c r="PU36" s="313"/>
      <c r="PV36" s="313"/>
      <c r="PW36" s="313"/>
      <c r="PX36" s="313"/>
      <c r="PY36" s="313"/>
      <c r="PZ36" s="313"/>
      <c r="QA36" s="313"/>
      <c r="QB36" s="313"/>
      <c r="QC36" s="313"/>
      <c r="QD36" s="313"/>
      <c r="QE36" s="313"/>
      <c r="QF36" s="313"/>
      <c r="QG36" s="313"/>
      <c r="QH36" s="313"/>
      <c r="QI36" s="313"/>
      <c r="QJ36" s="313"/>
      <c r="QK36" s="313"/>
      <c r="QL36" s="313"/>
      <c r="QM36" s="313"/>
      <c r="QN36" s="313"/>
      <c r="QO36" s="313"/>
      <c r="QP36" s="313"/>
      <c r="QQ36" s="313"/>
      <c r="QR36" s="313"/>
      <c r="QS36" s="313"/>
      <c r="QT36" s="313"/>
      <c r="QU36" s="313"/>
      <c r="QV36" s="313"/>
      <c r="QW36" s="313"/>
      <c r="QX36" s="313"/>
      <c r="QY36" s="313"/>
      <c r="QZ36" s="313"/>
      <c r="RA36" s="313"/>
      <c r="RB36" s="313"/>
      <c r="RC36" s="313"/>
      <c r="RD36" s="313"/>
      <c r="RE36" s="313"/>
      <c r="RF36" s="313"/>
      <c r="RG36" s="313"/>
      <c r="RH36" s="313"/>
      <c r="RI36" s="313"/>
      <c r="RJ36" s="313"/>
      <c r="RK36" s="313"/>
      <c r="RL36" s="313"/>
      <c r="RM36" s="313"/>
      <c r="RN36" s="313"/>
      <c r="RO36" s="313"/>
      <c r="RP36" s="313"/>
      <c r="RQ36" s="313"/>
      <c r="RR36" s="313"/>
      <c r="RS36" s="313"/>
      <c r="RT36" s="313"/>
      <c r="RU36" s="313"/>
      <c r="RV36" s="313"/>
      <c r="RW36" s="313"/>
      <c r="RX36" s="313"/>
      <c r="RY36" s="313"/>
      <c r="RZ36" s="313"/>
      <c r="SA36" s="313"/>
      <c r="SB36" s="313"/>
      <c r="SC36" s="313"/>
      <c r="SD36" s="313"/>
      <c r="SE36" s="313"/>
      <c r="SF36" s="313"/>
      <c r="SG36" s="313"/>
      <c r="SH36" s="313"/>
      <c r="SI36" s="313"/>
      <c r="SJ36" s="313"/>
      <c r="SK36" s="313"/>
      <c r="SL36" s="313"/>
      <c r="SM36" s="313"/>
      <c r="SN36" s="313"/>
      <c r="SO36" s="313"/>
      <c r="SP36" s="313"/>
      <c r="SQ36" s="313"/>
      <c r="SR36" s="313"/>
      <c r="SS36" s="313"/>
      <c r="ST36" s="313"/>
      <c r="SU36" s="313"/>
      <c r="SV36" s="313"/>
      <c r="SW36" s="313"/>
      <c r="SX36" s="313"/>
      <c r="SY36" s="313"/>
      <c r="SZ36" s="313"/>
      <c r="TA36" s="313"/>
      <c r="TB36" s="313"/>
      <c r="TC36" s="313"/>
      <c r="TD36" s="313"/>
      <c r="TE36" s="313"/>
      <c r="TF36" s="313"/>
      <c r="TG36" s="313"/>
      <c r="TH36" s="313"/>
      <c r="TI36" s="313"/>
      <c r="TJ36" s="313"/>
      <c r="TK36" s="313"/>
      <c r="TL36" s="313"/>
      <c r="TM36" s="313"/>
      <c r="TN36" s="313"/>
      <c r="TO36" s="313"/>
      <c r="TP36" s="313"/>
      <c r="TQ36" s="313"/>
      <c r="TR36" s="313"/>
      <c r="TS36" s="313"/>
      <c r="TT36" s="313"/>
      <c r="TU36" s="313"/>
      <c r="TV36" s="313"/>
      <c r="TW36" s="313"/>
      <c r="TX36" s="313"/>
      <c r="TY36" s="313"/>
      <c r="TZ36" s="313"/>
      <c r="UA36" s="313"/>
      <c r="UB36" s="313"/>
      <c r="UC36" s="313"/>
      <c r="UD36" s="313"/>
      <c r="UE36" s="313"/>
      <c r="UF36" s="313"/>
      <c r="UG36" s="313"/>
      <c r="UH36" s="313"/>
      <c r="UI36" s="313"/>
      <c r="UJ36" s="313"/>
      <c r="UK36" s="313"/>
      <c r="UL36" s="313"/>
      <c r="UM36" s="313"/>
      <c r="UN36" s="313"/>
      <c r="UO36" s="313"/>
      <c r="UP36" s="313"/>
      <c r="UQ36" s="313"/>
      <c r="UR36" s="313"/>
      <c r="US36" s="313"/>
      <c r="UT36" s="313"/>
      <c r="UU36" s="313"/>
      <c r="UV36" s="313"/>
      <c r="UW36" s="313"/>
      <c r="UX36" s="313"/>
      <c r="UY36" s="313"/>
      <c r="UZ36" s="313"/>
      <c r="VA36" s="313"/>
      <c r="VB36" s="313"/>
      <c r="VC36" s="313"/>
      <c r="VD36" s="313"/>
      <c r="VE36" s="313"/>
      <c r="VF36" s="313"/>
      <c r="VG36" s="313"/>
      <c r="VH36" s="313"/>
      <c r="VI36" s="313"/>
      <c r="VJ36" s="313"/>
      <c r="VK36" s="313"/>
      <c r="VL36" s="313"/>
      <c r="VM36" s="313"/>
      <c r="VN36" s="313"/>
      <c r="VO36" s="313"/>
      <c r="VP36" s="313"/>
      <c r="VQ36" s="313"/>
      <c r="VR36" s="313"/>
      <c r="VS36" s="313"/>
      <c r="VT36" s="313"/>
      <c r="VU36" s="313"/>
      <c r="VV36" s="313"/>
      <c r="VW36" s="313"/>
      <c r="VX36" s="313"/>
      <c r="VY36" s="313"/>
      <c r="VZ36" s="313"/>
      <c r="WA36" s="313"/>
      <c r="WB36" s="313"/>
      <c r="WC36" s="313"/>
      <c r="WD36" s="313"/>
      <c r="WE36" s="313"/>
      <c r="WF36" s="313"/>
      <c r="WG36" s="313"/>
      <c r="WH36" s="313"/>
      <c r="WI36" s="313"/>
      <c r="WJ36" s="313"/>
      <c r="WK36" s="313"/>
      <c r="WL36" s="313"/>
      <c r="WM36" s="313"/>
      <c r="WN36" s="313"/>
      <c r="WO36" s="313"/>
      <c r="WP36" s="313"/>
      <c r="WQ36" s="313"/>
      <c r="WR36" s="313"/>
      <c r="WS36" s="313"/>
      <c r="WT36" s="313"/>
      <c r="WU36" s="313"/>
      <c r="WV36" s="313"/>
      <c r="WW36" s="313"/>
      <c r="WX36" s="313"/>
      <c r="WY36" s="313"/>
      <c r="WZ36" s="313"/>
      <c r="XA36" s="313"/>
      <c r="XB36" s="313"/>
      <c r="XC36" s="313"/>
      <c r="XD36" s="313"/>
      <c r="XE36" s="313"/>
      <c r="XF36" s="313"/>
      <c r="XG36" s="313"/>
      <c r="XH36" s="313"/>
      <c r="XI36" s="313"/>
      <c r="XJ36" s="313"/>
      <c r="XK36" s="313"/>
      <c r="XL36" s="313"/>
      <c r="XM36" s="313"/>
      <c r="XN36" s="313"/>
      <c r="XO36" s="313"/>
      <c r="XP36" s="313"/>
      <c r="XQ36" s="313"/>
      <c r="XR36" s="313"/>
      <c r="XS36" s="313"/>
      <c r="XT36" s="313"/>
      <c r="XU36" s="313"/>
      <c r="XV36" s="313"/>
      <c r="XW36" s="313"/>
      <c r="XX36" s="313"/>
      <c r="XY36" s="313"/>
      <c r="XZ36" s="313"/>
      <c r="YA36" s="313"/>
      <c r="YB36" s="313"/>
      <c r="YC36" s="313"/>
      <c r="YD36" s="313"/>
      <c r="YE36" s="313"/>
      <c r="YF36" s="313"/>
      <c r="YG36" s="313"/>
      <c r="YH36" s="313"/>
      <c r="YI36" s="313"/>
      <c r="YJ36" s="313"/>
      <c r="YK36" s="313"/>
      <c r="YL36" s="313"/>
      <c r="YM36" s="313"/>
      <c r="YN36" s="313"/>
      <c r="YO36" s="313"/>
      <c r="YP36" s="313"/>
      <c r="YQ36" s="313"/>
      <c r="YR36" s="313"/>
      <c r="YS36" s="313"/>
      <c r="YT36" s="313"/>
      <c r="YU36" s="313"/>
      <c r="YV36" s="313"/>
      <c r="YW36" s="313"/>
      <c r="YX36" s="313"/>
      <c r="YY36" s="313"/>
      <c r="YZ36" s="313"/>
      <c r="ZA36" s="313"/>
      <c r="ZB36" s="313"/>
      <c r="ZC36" s="313"/>
      <c r="ZD36" s="313"/>
      <c r="ZE36" s="313"/>
      <c r="ZF36" s="313"/>
      <c r="ZG36" s="313"/>
      <c r="ZH36" s="313"/>
      <c r="ZI36" s="313"/>
      <c r="ZJ36" s="313"/>
      <c r="ZK36" s="313"/>
      <c r="ZL36" s="313"/>
      <c r="ZM36" s="313"/>
      <c r="ZN36" s="313"/>
      <c r="ZO36" s="313"/>
      <c r="ZP36" s="313"/>
      <c r="ZQ36" s="313"/>
      <c r="ZR36" s="313"/>
      <c r="ZS36" s="313"/>
      <c r="ZT36" s="313"/>
      <c r="ZU36" s="313"/>
      <c r="ZV36" s="313"/>
      <c r="ZW36" s="313"/>
      <c r="ZX36" s="313"/>
      <c r="ZY36" s="313"/>
      <c r="ZZ36" s="313"/>
      <c r="AAA36" s="313"/>
      <c r="AAB36" s="313"/>
      <c r="AAC36" s="313"/>
      <c r="AAD36" s="313"/>
      <c r="AAE36" s="313"/>
      <c r="AAF36" s="313"/>
      <c r="AAG36" s="313"/>
      <c r="AAH36" s="313"/>
      <c r="AAI36" s="313"/>
      <c r="AAJ36" s="313"/>
      <c r="AAK36" s="313"/>
      <c r="AAL36" s="313"/>
      <c r="AAM36" s="313"/>
      <c r="AAN36" s="313"/>
      <c r="AAO36" s="313"/>
      <c r="AAP36" s="313"/>
      <c r="AAQ36" s="313"/>
      <c r="AAR36" s="313"/>
      <c r="AAS36" s="313"/>
      <c r="AAT36" s="313"/>
      <c r="AAU36" s="313"/>
      <c r="AAV36" s="313"/>
      <c r="AAW36" s="313"/>
      <c r="AAX36" s="313"/>
      <c r="AAY36" s="313"/>
      <c r="AAZ36" s="313"/>
      <c r="ABA36" s="313"/>
      <c r="ABB36" s="313"/>
      <c r="ABC36" s="313"/>
      <c r="ABD36" s="313"/>
      <c r="ABE36" s="313"/>
      <c r="ABF36" s="313"/>
      <c r="ABG36" s="313"/>
      <c r="ABH36" s="313"/>
      <c r="ABI36" s="313"/>
      <c r="ABJ36" s="313"/>
      <c r="ABK36" s="313"/>
      <c r="ABL36" s="313"/>
      <c r="ABM36" s="313"/>
      <c r="ABN36" s="313"/>
      <c r="ABO36" s="313"/>
      <c r="ABP36" s="313"/>
      <c r="ABQ36" s="313"/>
      <c r="ABR36" s="313"/>
      <c r="ABS36" s="313"/>
      <c r="ABT36" s="313"/>
      <c r="ABU36" s="313"/>
      <c r="ABV36" s="313"/>
      <c r="ABW36" s="313"/>
      <c r="ABX36" s="313"/>
      <c r="ABY36" s="313"/>
      <c r="ABZ36" s="313"/>
      <c r="ACA36" s="313"/>
      <c r="ACB36" s="313"/>
      <c r="ACC36" s="313"/>
      <c r="ACD36" s="313"/>
      <c r="ACE36" s="313"/>
      <c r="ACF36" s="313"/>
      <c r="ACG36" s="313"/>
      <c r="ACH36" s="313"/>
      <c r="ACI36" s="313"/>
      <c r="ACJ36" s="313"/>
      <c r="ACK36" s="313"/>
      <c r="ACL36" s="313"/>
      <c r="ACM36" s="313"/>
      <c r="ACN36" s="313"/>
      <c r="ACO36" s="313"/>
      <c r="ACP36" s="313"/>
      <c r="ACQ36" s="313"/>
      <c r="ACR36" s="313"/>
      <c r="ACS36" s="313"/>
      <c r="ACT36" s="313"/>
      <c r="ACU36" s="313"/>
      <c r="ACV36" s="313"/>
      <c r="ACW36" s="313"/>
      <c r="ACX36" s="313"/>
      <c r="ACY36" s="313"/>
      <c r="ACZ36" s="313"/>
      <c r="ADA36" s="313"/>
      <c r="ADB36" s="313"/>
      <c r="ADC36" s="313"/>
      <c r="ADD36" s="313"/>
      <c r="ADE36" s="313"/>
      <c r="ADF36" s="313"/>
      <c r="ADG36" s="313"/>
      <c r="ADH36" s="313"/>
      <c r="ADI36" s="313"/>
      <c r="ADJ36" s="313"/>
      <c r="ADK36" s="313"/>
      <c r="ADL36" s="313"/>
      <c r="ADM36" s="313"/>
      <c r="ADN36" s="313"/>
      <c r="ADO36" s="313"/>
      <c r="ADP36" s="313"/>
      <c r="ADQ36" s="313"/>
      <c r="ADR36" s="313"/>
      <c r="ADS36" s="313"/>
      <c r="ADT36" s="313"/>
      <c r="ADU36" s="313"/>
      <c r="ADV36" s="313"/>
      <c r="ADW36" s="313"/>
      <c r="ADX36" s="313"/>
      <c r="ADY36" s="313"/>
      <c r="ADZ36" s="313"/>
      <c r="AEA36" s="313"/>
      <c r="AEB36" s="313"/>
      <c r="AEC36" s="313"/>
      <c r="AED36" s="313"/>
      <c r="AEE36" s="313"/>
      <c r="AEF36" s="313"/>
      <c r="AEG36" s="313"/>
      <c r="AEH36" s="313"/>
      <c r="AEI36" s="313"/>
      <c r="AEJ36" s="313"/>
      <c r="AEK36" s="313"/>
      <c r="AEL36" s="313"/>
      <c r="AEM36" s="313"/>
      <c r="AEN36" s="313"/>
      <c r="AEO36" s="313"/>
      <c r="AEP36" s="313"/>
      <c r="AEQ36" s="313"/>
      <c r="AER36" s="313"/>
      <c r="AES36" s="313"/>
      <c r="AET36" s="313"/>
      <c r="AEU36" s="313"/>
      <c r="AEV36" s="313"/>
      <c r="AEW36" s="313"/>
      <c r="AEX36" s="313"/>
      <c r="AEY36" s="313"/>
      <c r="AEZ36" s="313"/>
      <c r="AFA36" s="313"/>
      <c r="AFB36" s="313"/>
      <c r="AFC36" s="313"/>
      <c r="AFD36" s="313"/>
      <c r="AFE36" s="313"/>
      <c r="AFF36" s="313"/>
      <c r="AFG36" s="313"/>
      <c r="AFH36" s="313"/>
      <c r="AFI36" s="313"/>
      <c r="AFJ36" s="313"/>
      <c r="AFK36" s="313"/>
      <c r="AFL36" s="313"/>
      <c r="AFM36" s="313"/>
      <c r="AFN36" s="313"/>
      <c r="AFO36" s="313"/>
      <c r="AFP36" s="313"/>
      <c r="AFQ36" s="313"/>
      <c r="AFR36" s="313"/>
      <c r="AFS36" s="313"/>
      <c r="AFT36" s="313"/>
      <c r="AFU36" s="313"/>
      <c r="AFV36" s="313"/>
      <c r="AFW36" s="313"/>
      <c r="AFX36" s="313"/>
      <c r="AFY36" s="313"/>
      <c r="AFZ36" s="313"/>
      <c r="AGA36" s="313"/>
      <c r="AGB36" s="313"/>
      <c r="AGC36" s="313"/>
      <c r="AGD36" s="313"/>
      <c r="AGE36" s="313"/>
      <c r="AGF36" s="313"/>
      <c r="AGG36" s="313"/>
      <c r="AGH36" s="313"/>
      <c r="AGI36" s="313"/>
      <c r="AGJ36" s="313"/>
      <c r="AGK36" s="313"/>
      <c r="AGL36" s="313"/>
      <c r="AGM36" s="313"/>
      <c r="AGN36" s="313"/>
      <c r="AGO36" s="313"/>
      <c r="AGP36" s="313"/>
      <c r="AGQ36" s="313"/>
      <c r="AGR36" s="313"/>
      <c r="AGS36" s="313"/>
      <c r="AGT36" s="313"/>
      <c r="AGU36" s="313"/>
      <c r="AGV36" s="313"/>
      <c r="AGW36" s="313"/>
      <c r="AGX36" s="313"/>
      <c r="AGY36" s="313"/>
      <c r="AGZ36" s="313"/>
      <c r="AHA36" s="313"/>
      <c r="AHB36" s="313"/>
      <c r="AHC36" s="313"/>
      <c r="AHD36" s="313"/>
      <c r="AHE36" s="313"/>
      <c r="AHF36" s="313"/>
      <c r="AHG36" s="313"/>
      <c r="AHH36" s="313"/>
      <c r="AHI36" s="313"/>
      <c r="AHJ36" s="313"/>
      <c r="AHK36" s="313"/>
      <c r="AHL36" s="313"/>
      <c r="AHM36" s="313"/>
      <c r="AHN36" s="313"/>
      <c r="AHO36" s="313"/>
      <c r="AHP36" s="313"/>
      <c r="AHQ36" s="313"/>
      <c r="AHR36" s="313"/>
      <c r="AHS36" s="313"/>
      <c r="AHT36" s="313"/>
      <c r="AHU36" s="313"/>
      <c r="AHV36" s="313"/>
      <c r="AHW36" s="313"/>
      <c r="AHX36" s="313"/>
      <c r="AHY36" s="313"/>
      <c r="AHZ36" s="313"/>
      <c r="AIA36" s="313"/>
      <c r="AIB36" s="313"/>
      <c r="AIC36" s="313"/>
      <c r="AID36" s="313"/>
      <c r="AIE36" s="313"/>
      <c r="AIF36" s="313"/>
      <c r="AIG36" s="313"/>
      <c r="AIH36" s="313"/>
      <c r="AII36" s="313"/>
      <c r="AIJ36" s="313"/>
      <c r="AIK36" s="313"/>
      <c r="AIL36" s="313"/>
      <c r="AIM36" s="313"/>
      <c r="AIN36" s="313"/>
      <c r="AIO36" s="313"/>
      <c r="AIP36" s="313"/>
      <c r="AIQ36" s="313"/>
      <c r="AIR36" s="313"/>
      <c r="AIS36" s="313"/>
      <c r="AIT36" s="313"/>
      <c r="AIU36" s="313"/>
      <c r="AIV36" s="313"/>
      <c r="AIW36" s="313"/>
      <c r="AIX36" s="313"/>
      <c r="AIY36" s="313"/>
      <c r="AIZ36" s="313"/>
      <c r="AJA36" s="313"/>
      <c r="AJB36" s="313"/>
      <c r="AJC36" s="313"/>
      <c r="AJD36" s="313"/>
      <c r="AJE36" s="313"/>
      <c r="AJF36" s="313"/>
      <c r="AJG36" s="313"/>
      <c r="AJH36" s="313"/>
      <c r="AJI36" s="313"/>
      <c r="AJJ36" s="313"/>
      <c r="AJK36" s="313"/>
      <c r="AJL36" s="313"/>
      <c r="AJM36" s="313"/>
      <c r="AJN36" s="313"/>
      <c r="AJO36" s="313"/>
      <c r="AJP36" s="313"/>
      <c r="AJQ36" s="313"/>
      <c r="AJR36" s="313"/>
      <c r="AJS36" s="313"/>
      <c r="AJT36" s="313"/>
      <c r="AJU36" s="313"/>
      <c r="AJV36" s="313"/>
      <c r="AJW36" s="313"/>
      <c r="AJX36" s="313"/>
      <c r="AJY36" s="313"/>
      <c r="AJZ36" s="313"/>
      <c r="AKA36" s="313"/>
      <c r="AKB36" s="313"/>
      <c r="AKC36" s="313"/>
      <c r="AKD36" s="313"/>
      <c r="AKE36" s="313"/>
      <c r="AKF36" s="313"/>
      <c r="AKG36" s="313"/>
      <c r="AKH36" s="313"/>
      <c r="AKI36" s="313"/>
      <c r="AKJ36" s="313"/>
      <c r="AKK36" s="313"/>
      <c r="AKL36" s="313"/>
      <c r="AKM36" s="313"/>
      <c r="AKN36" s="313"/>
      <c r="AKO36" s="313"/>
      <c r="AKP36" s="313"/>
      <c r="AKQ36" s="313"/>
      <c r="AKR36" s="313"/>
      <c r="AKS36" s="313"/>
      <c r="AKT36" s="313"/>
      <c r="AKU36" s="313"/>
      <c r="AKV36" s="313"/>
      <c r="AKW36" s="313"/>
      <c r="AKX36" s="313"/>
      <c r="AKY36" s="313"/>
      <c r="AKZ36" s="313"/>
      <c r="ALA36" s="313"/>
      <c r="ALB36" s="313"/>
      <c r="ALC36" s="313"/>
      <c r="ALD36" s="313"/>
      <c r="ALE36" s="313"/>
      <c r="ALF36" s="313"/>
      <c r="ALG36" s="313"/>
      <c r="ALH36" s="313"/>
      <c r="ALI36" s="313"/>
      <c r="ALJ36" s="313"/>
      <c r="ALK36" s="313"/>
      <c r="ALL36" s="313"/>
      <c r="ALM36" s="313"/>
      <c r="ALN36" s="313"/>
      <c r="ALO36" s="313"/>
      <c r="ALP36" s="313"/>
      <c r="ALQ36" s="313"/>
      <c r="ALR36" s="313"/>
      <c r="ALS36" s="313"/>
      <c r="ALT36" s="313"/>
      <c r="ALU36" s="313"/>
      <c r="ALV36" s="313"/>
      <c r="ALW36" s="313"/>
      <c r="ALX36" s="313"/>
      <c r="ALY36" s="313"/>
      <c r="ALZ36" s="313"/>
      <c r="AMA36" s="313"/>
      <c r="AMB36" s="313"/>
      <c r="AMC36" s="313"/>
      <c r="AMD36" s="313"/>
      <c r="AME36" s="313"/>
      <c r="AMF36" s="313"/>
      <c r="AMG36" s="313"/>
      <c r="AMH36" s="313"/>
      <c r="AMI36" s="313"/>
      <c r="AMJ36" s="313"/>
      <c r="AMK36" s="313"/>
      <c r="AML36" s="313"/>
      <c r="AMM36" s="313"/>
      <c r="AMN36" s="313"/>
      <c r="AMO36" s="313"/>
      <c r="AMP36" s="313"/>
      <c r="AMQ36" s="313"/>
      <c r="AMR36" s="313"/>
      <c r="AMS36" s="313"/>
      <c r="AMT36" s="313"/>
      <c r="AMU36" s="313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  <c r="XEV36" s="4"/>
      <c r="XEW36" s="4"/>
      <c r="XEX36" s="4"/>
      <c r="XEY36" s="4"/>
      <c r="XEZ36" s="333"/>
      <c r="XFA36" s="333"/>
      <c r="XFB36" s="333"/>
    </row>
    <row r="37" spans="1:1035 16363:16382" s="306" customFormat="1" ht="15.75" customHeight="1">
      <c r="A37" s="313"/>
      <c r="B37" s="313"/>
      <c r="C37" s="313"/>
      <c r="D37" s="313"/>
      <c r="E37" s="316"/>
      <c r="F37" s="313"/>
      <c r="G37" s="314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3"/>
      <c r="DN37" s="313"/>
      <c r="DO37" s="313"/>
      <c r="DP37" s="313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3"/>
      <c r="FL37" s="313"/>
      <c r="FM37" s="313"/>
      <c r="FN37" s="313"/>
      <c r="FO37" s="313"/>
      <c r="FP37" s="313"/>
      <c r="FQ37" s="313"/>
      <c r="FR37" s="313"/>
      <c r="FS37" s="313"/>
      <c r="FT37" s="313"/>
      <c r="FU37" s="313"/>
      <c r="FV37" s="313"/>
      <c r="FW37" s="313"/>
      <c r="FX37" s="313"/>
      <c r="FY37" s="313"/>
      <c r="FZ37" s="313"/>
      <c r="GA37" s="313"/>
      <c r="GB37" s="313"/>
      <c r="GC37" s="313"/>
      <c r="GD37" s="313"/>
      <c r="GE37" s="313"/>
      <c r="GF37" s="313"/>
      <c r="GG37" s="313"/>
      <c r="GH37" s="313"/>
      <c r="GI37" s="313"/>
      <c r="GJ37" s="313"/>
      <c r="GK37" s="313"/>
      <c r="GL37" s="313"/>
      <c r="GM37" s="313"/>
      <c r="GN37" s="313"/>
      <c r="GO37" s="313"/>
      <c r="GP37" s="313"/>
      <c r="GQ37" s="313"/>
      <c r="GR37" s="313"/>
      <c r="GS37" s="313"/>
      <c r="GT37" s="313"/>
      <c r="GU37" s="313"/>
      <c r="GV37" s="313"/>
      <c r="GW37" s="313"/>
      <c r="GX37" s="313"/>
      <c r="GY37" s="313"/>
      <c r="GZ37" s="313"/>
      <c r="HA37" s="313"/>
      <c r="HB37" s="313"/>
      <c r="HC37" s="313"/>
      <c r="HD37" s="313"/>
      <c r="HE37" s="313"/>
      <c r="HF37" s="313"/>
      <c r="HG37" s="313"/>
      <c r="HH37" s="313"/>
      <c r="HI37" s="313"/>
      <c r="HJ37" s="313"/>
      <c r="HK37" s="313"/>
      <c r="HL37" s="313"/>
      <c r="HM37" s="313"/>
      <c r="HN37" s="313"/>
      <c r="HO37" s="313"/>
      <c r="HP37" s="313"/>
      <c r="HQ37" s="313"/>
      <c r="HR37" s="313"/>
      <c r="HS37" s="313"/>
      <c r="HT37" s="313"/>
      <c r="HU37" s="313"/>
      <c r="HV37" s="313"/>
      <c r="HW37" s="313"/>
      <c r="HX37" s="313"/>
      <c r="HY37" s="313"/>
      <c r="HZ37" s="313"/>
      <c r="IA37" s="313"/>
      <c r="IB37" s="313"/>
      <c r="IC37" s="313"/>
      <c r="ID37" s="313"/>
      <c r="IE37" s="313"/>
      <c r="IF37" s="313"/>
      <c r="IG37" s="313"/>
      <c r="IH37" s="313"/>
      <c r="II37" s="313"/>
      <c r="IJ37" s="313"/>
      <c r="IK37" s="313"/>
      <c r="IL37" s="313"/>
      <c r="IM37" s="313"/>
      <c r="IN37" s="313"/>
      <c r="IO37" s="313"/>
      <c r="IP37" s="313"/>
      <c r="IQ37" s="313"/>
      <c r="IR37" s="313"/>
      <c r="IS37" s="313"/>
      <c r="IT37" s="313"/>
      <c r="IU37" s="313"/>
      <c r="IV37" s="313"/>
      <c r="IW37" s="313"/>
      <c r="IX37" s="313"/>
      <c r="IY37" s="313"/>
      <c r="IZ37" s="313"/>
      <c r="JA37" s="313"/>
      <c r="JB37" s="313"/>
      <c r="JC37" s="313"/>
      <c r="JD37" s="313"/>
      <c r="JE37" s="313"/>
      <c r="JF37" s="313"/>
      <c r="JG37" s="313"/>
      <c r="JH37" s="313"/>
      <c r="JI37" s="313"/>
      <c r="JJ37" s="313"/>
      <c r="JK37" s="313"/>
      <c r="JL37" s="313"/>
      <c r="JM37" s="313"/>
      <c r="JN37" s="313"/>
      <c r="JO37" s="313"/>
      <c r="JP37" s="313"/>
      <c r="JQ37" s="313"/>
      <c r="JR37" s="313"/>
      <c r="JS37" s="313"/>
      <c r="JT37" s="313"/>
      <c r="JU37" s="313"/>
      <c r="JV37" s="313"/>
      <c r="JW37" s="313"/>
      <c r="JX37" s="313"/>
      <c r="JY37" s="313"/>
      <c r="JZ37" s="313"/>
      <c r="KA37" s="313"/>
      <c r="KB37" s="313"/>
      <c r="KC37" s="313"/>
      <c r="KD37" s="313"/>
      <c r="KE37" s="313"/>
      <c r="KF37" s="313"/>
      <c r="KG37" s="313"/>
      <c r="KH37" s="313"/>
      <c r="KI37" s="313"/>
      <c r="KJ37" s="313"/>
      <c r="KK37" s="313"/>
      <c r="KL37" s="313"/>
      <c r="KM37" s="313"/>
      <c r="KN37" s="313"/>
      <c r="KO37" s="313"/>
      <c r="KP37" s="313"/>
      <c r="KQ37" s="313"/>
      <c r="KR37" s="313"/>
      <c r="KS37" s="313"/>
      <c r="KT37" s="313"/>
      <c r="KU37" s="313"/>
      <c r="KV37" s="313"/>
      <c r="KW37" s="313"/>
      <c r="KX37" s="313"/>
      <c r="KY37" s="313"/>
      <c r="KZ37" s="313"/>
      <c r="LA37" s="313"/>
      <c r="LB37" s="313"/>
      <c r="LC37" s="313"/>
      <c r="LD37" s="313"/>
      <c r="LE37" s="313"/>
      <c r="LF37" s="313"/>
      <c r="LG37" s="313"/>
      <c r="LH37" s="313"/>
      <c r="LI37" s="313"/>
      <c r="LJ37" s="313"/>
      <c r="LK37" s="313"/>
      <c r="LL37" s="313"/>
      <c r="LM37" s="313"/>
      <c r="LN37" s="313"/>
      <c r="LO37" s="313"/>
      <c r="LP37" s="313"/>
      <c r="LQ37" s="313"/>
      <c r="LR37" s="313"/>
      <c r="LS37" s="313"/>
      <c r="LT37" s="313"/>
      <c r="LU37" s="313"/>
      <c r="LV37" s="313"/>
      <c r="LW37" s="313"/>
      <c r="LX37" s="313"/>
      <c r="LY37" s="313"/>
      <c r="LZ37" s="313"/>
      <c r="MA37" s="313"/>
      <c r="MB37" s="313"/>
      <c r="MC37" s="313"/>
      <c r="MD37" s="313"/>
      <c r="ME37" s="313"/>
      <c r="MF37" s="313"/>
      <c r="MG37" s="313"/>
      <c r="MH37" s="313"/>
      <c r="MI37" s="313"/>
      <c r="MJ37" s="313"/>
      <c r="MK37" s="313"/>
      <c r="ML37" s="313"/>
      <c r="MM37" s="313"/>
      <c r="MN37" s="313"/>
      <c r="MO37" s="313"/>
      <c r="MP37" s="313"/>
      <c r="MQ37" s="313"/>
      <c r="MR37" s="313"/>
      <c r="MS37" s="313"/>
      <c r="MT37" s="313"/>
      <c r="MU37" s="313"/>
      <c r="MV37" s="313"/>
      <c r="MW37" s="313"/>
      <c r="MX37" s="313"/>
      <c r="MY37" s="313"/>
      <c r="MZ37" s="313"/>
      <c r="NA37" s="313"/>
      <c r="NB37" s="313"/>
      <c r="NC37" s="313"/>
      <c r="ND37" s="313"/>
      <c r="NE37" s="313"/>
      <c r="NF37" s="313"/>
      <c r="NG37" s="313"/>
      <c r="NH37" s="313"/>
      <c r="NI37" s="313"/>
      <c r="NJ37" s="313"/>
      <c r="NK37" s="313"/>
      <c r="NL37" s="313"/>
      <c r="NM37" s="313"/>
      <c r="NN37" s="313"/>
      <c r="NO37" s="313"/>
      <c r="NP37" s="313"/>
      <c r="NQ37" s="313"/>
      <c r="NR37" s="313"/>
      <c r="NS37" s="313"/>
      <c r="NT37" s="313"/>
      <c r="NU37" s="313"/>
      <c r="NV37" s="313"/>
      <c r="NW37" s="313"/>
      <c r="NX37" s="313"/>
      <c r="NY37" s="313"/>
      <c r="NZ37" s="313"/>
      <c r="OA37" s="313"/>
      <c r="OB37" s="313"/>
      <c r="OC37" s="313"/>
      <c r="OD37" s="313"/>
      <c r="OE37" s="313"/>
      <c r="OF37" s="313"/>
      <c r="OG37" s="313"/>
      <c r="OH37" s="313"/>
      <c r="OI37" s="313"/>
      <c r="OJ37" s="313"/>
      <c r="OK37" s="313"/>
      <c r="OL37" s="313"/>
      <c r="OM37" s="313"/>
      <c r="ON37" s="313"/>
      <c r="OO37" s="313"/>
      <c r="OP37" s="313"/>
      <c r="OQ37" s="313"/>
      <c r="OR37" s="313"/>
      <c r="OS37" s="313"/>
      <c r="OT37" s="313"/>
      <c r="OU37" s="313"/>
      <c r="OV37" s="313"/>
      <c r="OW37" s="313"/>
      <c r="OX37" s="313"/>
      <c r="OY37" s="313"/>
      <c r="OZ37" s="313"/>
      <c r="PA37" s="313"/>
      <c r="PB37" s="313"/>
      <c r="PC37" s="313"/>
      <c r="PD37" s="313"/>
      <c r="PE37" s="313"/>
      <c r="PF37" s="313"/>
      <c r="PG37" s="313"/>
      <c r="PH37" s="313"/>
      <c r="PI37" s="313"/>
      <c r="PJ37" s="313"/>
      <c r="PK37" s="313"/>
      <c r="PL37" s="313"/>
      <c r="PM37" s="313"/>
      <c r="PN37" s="313"/>
      <c r="PO37" s="313"/>
      <c r="PP37" s="313"/>
      <c r="PQ37" s="313"/>
      <c r="PR37" s="313"/>
      <c r="PS37" s="313"/>
      <c r="PT37" s="313"/>
      <c r="PU37" s="313"/>
      <c r="PV37" s="313"/>
      <c r="PW37" s="313"/>
      <c r="PX37" s="313"/>
      <c r="PY37" s="313"/>
      <c r="PZ37" s="313"/>
      <c r="QA37" s="313"/>
      <c r="QB37" s="313"/>
      <c r="QC37" s="313"/>
      <c r="QD37" s="313"/>
      <c r="QE37" s="313"/>
      <c r="QF37" s="313"/>
      <c r="QG37" s="313"/>
      <c r="QH37" s="313"/>
      <c r="QI37" s="313"/>
      <c r="QJ37" s="313"/>
      <c r="QK37" s="313"/>
      <c r="QL37" s="313"/>
      <c r="QM37" s="313"/>
      <c r="QN37" s="313"/>
      <c r="QO37" s="313"/>
      <c r="QP37" s="313"/>
      <c r="QQ37" s="313"/>
      <c r="QR37" s="313"/>
      <c r="QS37" s="313"/>
      <c r="QT37" s="313"/>
      <c r="QU37" s="313"/>
      <c r="QV37" s="313"/>
      <c r="QW37" s="313"/>
      <c r="QX37" s="313"/>
      <c r="QY37" s="313"/>
      <c r="QZ37" s="313"/>
      <c r="RA37" s="313"/>
      <c r="RB37" s="313"/>
      <c r="RC37" s="313"/>
      <c r="RD37" s="313"/>
      <c r="RE37" s="313"/>
      <c r="RF37" s="313"/>
      <c r="RG37" s="313"/>
      <c r="RH37" s="313"/>
      <c r="RI37" s="313"/>
      <c r="RJ37" s="313"/>
      <c r="RK37" s="313"/>
      <c r="RL37" s="313"/>
      <c r="RM37" s="313"/>
      <c r="RN37" s="313"/>
      <c r="RO37" s="313"/>
      <c r="RP37" s="313"/>
      <c r="RQ37" s="313"/>
      <c r="RR37" s="313"/>
      <c r="RS37" s="313"/>
      <c r="RT37" s="313"/>
      <c r="RU37" s="313"/>
      <c r="RV37" s="313"/>
      <c r="RW37" s="313"/>
      <c r="RX37" s="313"/>
      <c r="RY37" s="313"/>
      <c r="RZ37" s="313"/>
      <c r="SA37" s="313"/>
      <c r="SB37" s="313"/>
      <c r="SC37" s="313"/>
      <c r="SD37" s="313"/>
      <c r="SE37" s="313"/>
      <c r="SF37" s="313"/>
      <c r="SG37" s="313"/>
      <c r="SH37" s="313"/>
      <c r="SI37" s="313"/>
      <c r="SJ37" s="313"/>
      <c r="SK37" s="313"/>
      <c r="SL37" s="313"/>
      <c r="SM37" s="313"/>
      <c r="SN37" s="313"/>
      <c r="SO37" s="313"/>
      <c r="SP37" s="313"/>
      <c r="SQ37" s="313"/>
      <c r="SR37" s="313"/>
      <c r="SS37" s="313"/>
      <c r="ST37" s="313"/>
      <c r="SU37" s="313"/>
      <c r="SV37" s="313"/>
      <c r="SW37" s="313"/>
      <c r="SX37" s="313"/>
      <c r="SY37" s="313"/>
      <c r="SZ37" s="313"/>
      <c r="TA37" s="313"/>
      <c r="TB37" s="313"/>
      <c r="TC37" s="313"/>
      <c r="TD37" s="313"/>
      <c r="TE37" s="313"/>
      <c r="TF37" s="313"/>
      <c r="TG37" s="313"/>
      <c r="TH37" s="313"/>
      <c r="TI37" s="313"/>
      <c r="TJ37" s="313"/>
      <c r="TK37" s="313"/>
      <c r="TL37" s="313"/>
      <c r="TM37" s="313"/>
      <c r="TN37" s="313"/>
      <c r="TO37" s="313"/>
      <c r="TP37" s="313"/>
      <c r="TQ37" s="313"/>
      <c r="TR37" s="313"/>
      <c r="TS37" s="313"/>
      <c r="TT37" s="313"/>
      <c r="TU37" s="313"/>
      <c r="TV37" s="313"/>
      <c r="TW37" s="313"/>
      <c r="TX37" s="313"/>
      <c r="TY37" s="313"/>
      <c r="TZ37" s="313"/>
      <c r="UA37" s="313"/>
      <c r="UB37" s="313"/>
      <c r="UC37" s="313"/>
      <c r="UD37" s="313"/>
      <c r="UE37" s="313"/>
      <c r="UF37" s="313"/>
      <c r="UG37" s="313"/>
      <c r="UH37" s="313"/>
      <c r="UI37" s="313"/>
      <c r="UJ37" s="313"/>
      <c r="UK37" s="313"/>
      <c r="UL37" s="313"/>
      <c r="UM37" s="313"/>
      <c r="UN37" s="313"/>
      <c r="UO37" s="313"/>
      <c r="UP37" s="313"/>
      <c r="UQ37" s="313"/>
      <c r="UR37" s="313"/>
      <c r="US37" s="313"/>
      <c r="UT37" s="313"/>
      <c r="UU37" s="313"/>
      <c r="UV37" s="313"/>
      <c r="UW37" s="313"/>
      <c r="UX37" s="313"/>
      <c r="UY37" s="313"/>
      <c r="UZ37" s="313"/>
      <c r="VA37" s="313"/>
      <c r="VB37" s="313"/>
      <c r="VC37" s="313"/>
      <c r="VD37" s="313"/>
      <c r="VE37" s="313"/>
      <c r="VF37" s="313"/>
      <c r="VG37" s="313"/>
      <c r="VH37" s="313"/>
      <c r="VI37" s="313"/>
      <c r="VJ37" s="313"/>
      <c r="VK37" s="313"/>
      <c r="VL37" s="313"/>
      <c r="VM37" s="313"/>
      <c r="VN37" s="313"/>
      <c r="VO37" s="313"/>
      <c r="VP37" s="313"/>
      <c r="VQ37" s="313"/>
      <c r="VR37" s="313"/>
      <c r="VS37" s="313"/>
      <c r="VT37" s="313"/>
      <c r="VU37" s="313"/>
      <c r="VV37" s="313"/>
      <c r="VW37" s="313"/>
      <c r="VX37" s="313"/>
      <c r="VY37" s="313"/>
      <c r="VZ37" s="313"/>
      <c r="WA37" s="313"/>
      <c r="WB37" s="313"/>
      <c r="WC37" s="313"/>
      <c r="WD37" s="313"/>
      <c r="WE37" s="313"/>
      <c r="WF37" s="313"/>
      <c r="WG37" s="313"/>
      <c r="WH37" s="313"/>
      <c r="WI37" s="313"/>
      <c r="WJ37" s="313"/>
      <c r="WK37" s="313"/>
      <c r="WL37" s="313"/>
      <c r="WM37" s="313"/>
      <c r="WN37" s="313"/>
      <c r="WO37" s="313"/>
      <c r="WP37" s="313"/>
      <c r="WQ37" s="313"/>
      <c r="WR37" s="313"/>
      <c r="WS37" s="313"/>
      <c r="WT37" s="313"/>
      <c r="WU37" s="313"/>
      <c r="WV37" s="313"/>
      <c r="WW37" s="313"/>
      <c r="WX37" s="313"/>
      <c r="WY37" s="313"/>
      <c r="WZ37" s="313"/>
      <c r="XA37" s="313"/>
      <c r="XB37" s="313"/>
      <c r="XC37" s="313"/>
      <c r="XD37" s="313"/>
      <c r="XE37" s="313"/>
      <c r="XF37" s="313"/>
      <c r="XG37" s="313"/>
      <c r="XH37" s="313"/>
      <c r="XI37" s="313"/>
      <c r="XJ37" s="313"/>
      <c r="XK37" s="313"/>
      <c r="XL37" s="313"/>
      <c r="XM37" s="313"/>
      <c r="XN37" s="313"/>
      <c r="XO37" s="313"/>
      <c r="XP37" s="313"/>
      <c r="XQ37" s="313"/>
      <c r="XR37" s="313"/>
      <c r="XS37" s="313"/>
      <c r="XT37" s="313"/>
      <c r="XU37" s="313"/>
      <c r="XV37" s="313"/>
      <c r="XW37" s="313"/>
      <c r="XX37" s="313"/>
      <c r="XY37" s="313"/>
      <c r="XZ37" s="313"/>
      <c r="YA37" s="313"/>
      <c r="YB37" s="313"/>
      <c r="YC37" s="313"/>
      <c r="YD37" s="313"/>
      <c r="YE37" s="313"/>
      <c r="YF37" s="313"/>
      <c r="YG37" s="313"/>
      <c r="YH37" s="313"/>
      <c r="YI37" s="313"/>
      <c r="YJ37" s="313"/>
      <c r="YK37" s="313"/>
      <c r="YL37" s="313"/>
      <c r="YM37" s="313"/>
      <c r="YN37" s="313"/>
      <c r="YO37" s="313"/>
      <c r="YP37" s="313"/>
      <c r="YQ37" s="313"/>
      <c r="YR37" s="313"/>
      <c r="YS37" s="313"/>
      <c r="YT37" s="313"/>
      <c r="YU37" s="313"/>
      <c r="YV37" s="313"/>
      <c r="YW37" s="313"/>
      <c r="YX37" s="313"/>
      <c r="YY37" s="313"/>
      <c r="YZ37" s="313"/>
      <c r="ZA37" s="313"/>
      <c r="ZB37" s="313"/>
      <c r="ZC37" s="313"/>
      <c r="ZD37" s="313"/>
      <c r="ZE37" s="313"/>
      <c r="ZF37" s="313"/>
      <c r="ZG37" s="313"/>
      <c r="ZH37" s="313"/>
      <c r="ZI37" s="313"/>
      <c r="ZJ37" s="313"/>
      <c r="ZK37" s="313"/>
      <c r="ZL37" s="313"/>
      <c r="ZM37" s="313"/>
      <c r="ZN37" s="313"/>
      <c r="ZO37" s="313"/>
      <c r="ZP37" s="313"/>
      <c r="ZQ37" s="313"/>
      <c r="ZR37" s="313"/>
      <c r="ZS37" s="313"/>
      <c r="ZT37" s="313"/>
      <c r="ZU37" s="313"/>
      <c r="ZV37" s="313"/>
      <c r="ZW37" s="313"/>
      <c r="ZX37" s="313"/>
      <c r="ZY37" s="313"/>
      <c r="ZZ37" s="313"/>
      <c r="AAA37" s="313"/>
      <c r="AAB37" s="313"/>
      <c r="AAC37" s="313"/>
      <c r="AAD37" s="313"/>
      <c r="AAE37" s="313"/>
      <c r="AAF37" s="313"/>
      <c r="AAG37" s="313"/>
      <c r="AAH37" s="313"/>
      <c r="AAI37" s="313"/>
      <c r="AAJ37" s="313"/>
      <c r="AAK37" s="313"/>
      <c r="AAL37" s="313"/>
      <c r="AAM37" s="313"/>
      <c r="AAN37" s="313"/>
      <c r="AAO37" s="313"/>
      <c r="AAP37" s="313"/>
      <c r="AAQ37" s="313"/>
      <c r="AAR37" s="313"/>
      <c r="AAS37" s="313"/>
      <c r="AAT37" s="313"/>
      <c r="AAU37" s="313"/>
      <c r="AAV37" s="313"/>
      <c r="AAW37" s="313"/>
      <c r="AAX37" s="313"/>
      <c r="AAY37" s="313"/>
      <c r="AAZ37" s="313"/>
      <c r="ABA37" s="313"/>
      <c r="ABB37" s="313"/>
      <c r="ABC37" s="313"/>
      <c r="ABD37" s="313"/>
      <c r="ABE37" s="313"/>
      <c r="ABF37" s="313"/>
      <c r="ABG37" s="313"/>
      <c r="ABH37" s="313"/>
      <c r="ABI37" s="313"/>
      <c r="ABJ37" s="313"/>
      <c r="ABK37" s="313"/>
      <c r="ABL37" s="313"/>
      <c r="ABM37" s="313"/>
      <c r="ABN37" s="313"/>
      <c r="ABO37" s="313"/>
      <c r="ABP37" s="313"/>
      <c r="ABQ37" s="313"/>
      <c r="ABR37" s="313"/>
      <c r="ABS37" s="313"/>
      <c r="ABT37" s="313"/>
      <c r="ABU37" s="313"/>
      <c r="ABV37" s="313"/>
      <c r="ABW37" s="313"/>
      <c r="ABX37" s="313"/>
      <c r="ABY37" s="313"/>
      <c r="ABZ37" s="313"/>
      <c r="ACA37" s="313"/>
      <c r="ACB37" s="313"/>
      <c r="ACC37" s="313"/>
      <c r="ACD37" s="313"/>
      <c r="ACE37" s="313"/>
      <c r="ACF37" s="313"/>
      <c r="ACG37" s="313"/>
      <c r="ACH37" s="313"/>
      <c r="ACI37" s="313"/>
      <c r="ACJ37" s="313"/>
      <c r="ACK37" s="313"/>
      <c r="ACL37" s="313"/>
      <c r="ACM37" s="313"/>
      <c r="ACN37" s="313"/>
      <c r="ACO37" s="313"/>
      <c r="ACP37" s="313"/>
      <c r="ACQ37" s="313"/>
      <c r="ACR37" s="313"/>
      <c r="ACS37" s="313"/>
      <c r="ACT37" s="313"/>
      <c r="ACU37" s="313"/>
      <c r="ACV37" s="313"/>
      <c r="ACW37" s="313"/>
      <c r="ACX37" s="313"/>
      <c r="ACY37" s="313"/>
      <c r="ACZ37" s="313"/>
      <c r="ADA37" s="313"/>
      <c r="ADB37" s="313"/>
      <c r="ADC37" s="313"/>
      <c r="ADD37" s="313"/>
      <c r="ADE37" s="313"/>
      <c r="ADF37" s="313"/>
      <c r="ADG37" s="313"/>
      <c r="ADH37" s="313"/>
      <c r="ADI37" s="313"/>
      <c r="ADJ37" s="313"/>
      <c r="ADK37" s="313"/>
      <c r="ADL37" s="313"/>
      <c r="ADM37" s="313"/>
      <c r="ADN37" s="313"/>
      <c r="ADO37" s="313"/>
      <c r="ADP37" s="313"/>
      <c r="ADQ37" s="313"/>
      <c r="ADR37" s="313"/>
      <c r="ADS37" s="313"/>
      <c r="ADT37" s="313"/>
      <c r="ADU37" s="313"/>
      <c r="ADV37" s="313"/>
      <c r="ADW37" s="313"/>
      <c r="ADX37" s="313"/>
      <c r="ADY37" s="313"/>
      <c r="ADZ37" s="313"/>
      <c r="AEA37" s="313"/>
      <c r="AEB37" s="313"/>
      <c r="AEC37" s="313"/>
      <c r="AED37" s="313"/>
      <c r="AEE37" s="313"/>
      <c r="AEF37" s="313"/>
      <c r="AEG37" s="313"/>
      <c r="AEH37" s="313"/>
      <c r="AEI37" s="313"/>
      <c r="AEJ37" s="313"/>
      <c r="AEK37" s="313"/>
      <c r="AEL37" s="313"/>
      <c r="AEM37" s="313"/>
      <c r="AEN37" s="313"/>
      <c r="AEO37" s="313"/>
      <c r="AEP37" s="313"/>
      <c r="AEQ37" s="313"/>
      <c r="AER37" s="313"/>
      <c r="AES37" s="313"/>
      <c r="AET37" s="313"/>
      <c r="AEU37" s="313"/>
      <c r="AEV37" s="313"/>
      <c r="AEW37" s="313"/>
      <c r="AEX37" s="313"/>
      <c r="AEY37" s="313"/>
      <c r="AEZ37" s="313"/>
      <c r="AFA37" s="313"/>
      <c r="AFB37" s="313"/>
      <c r="AFC37" s="313"/>
      <c r="AFD37" s="313"/>
      <c r="AFE37" s="313"/>
      <c r="AFF37" s="313"/>
      <c r="AFG37" s="313"/>
      <c r="AFH37" s="313"/>
      <c r="AFI37" s="313"/>
      <c r="AFJ37" s="313"/>
      <c r="AFK37" s="313"/>
      <c r="AFL37" s="313"/>
      <c r="AFM37" s="313"/>
      <c r="AFN37" s="313"/>
      <c r="AFO37" s="313"/>
      <c r="AFP37" s="313"/>
      <c r="AFQ37" s="313"/>
      <c r="AFR37" s="313"/>
      <c r="AFS37" s="313"/>
      <c r="AFT37" s="313"/>
      <c r="AFU37" s="313"/>
      <c r="AFV37" s="313"/>
      <c r="AFW37" s="313"/>
      <c r="AFX37" s="313"/>
      <c r="AFY37" s="313"/>
      <c r="AFZ37" s="313"/>
      <c r="AGA37" s="313"/>
      <c r="AGB37" s="313"/>
      <c r="AGC37" s="313"/>
      <c r="AGD37" s="313"/>
      <c r="AGE37" s="313"/>
      <c r="AGF37" s="313"/>
      <c r="AGG37" s="313"/>
      <c r="AGH37" s="313"/>
      <c r="AGI37" s="313"/>
      <c r="AGJ37" s="313"/>
      <c r="AGK37" s="313"/>
      <c r="AGL37" s="313"/>
      <c r="AGM37" s="313"/>
      <c r="AGN37" s="313"/>
      <c r="AGO37" s="313"/>
      <c r="AGP37" s="313"/>
      <c r="AGQ37" s="313"/>
      <c r="AGR37" s="313"/>
      <c r="AGS37" s="313"/>
      <c r="AGT37" s="313"/>
      <c r="AGU37" s="313"/>
      <c r="AGV37" s="313"/>
      <c r="AGW37" s="313"/>
      <c r="AGX37" s="313"/>
      <c r="AGY37" s="313"/>
      <c r="AGZ37" s="313"/>
      <c r="AHA37" s="313"/>
      <c r="AHB37" s="313"/>
      <c r="AHC37" s="313"/>
      <c r="AHD37" s="313"/>
      <c r="AHE37" s="313"/>
      <c r="AHF37" s="313"/>
      <c r="AHG37" s="313"/>
      <c r="AHH37" s="313"/>
      <c r="AHI37" s="313"/>
      <c r="AHJ37" s="313"/>
      <c r="AHK37" s="313"/>
      <c r="AHL37" s="313"/>
      <c r="AHM37" s="313"/>
      <c r="AHN37" s="313"/>
      <c r="AHO37" s="313"/>
      <c r="AHP37" s="313"/>
      <c r="AHQ37" s="313"/>
      <c r="AHR37" s="313"/>
      <c r="AHS37" s="313"/>
      <c r="AHT37" s="313"/>
      <c r="AHU37" s="313"/>
      <c r="AHV37" s="313"/>
      <c r="AHW37" s="313"/>
      <c r="AHX37" s="313"/>
      <c r="AHY37" s="313"/>
      <c r="AHZ37" s="313"/>
      <c r="AIA37" s="313"/>
      <c r="AIB37" s="313"/>
      <c r="AIC37" s="313"/>
      <c r="AID37" s="313"/>
      <c r="AIE37" s="313"/>
      <c r="AIF37" s="313"/>
      <c r="AIG37" s="313"/>
      <c r="AIH37" s="313"/>
      <c r="AII37" s="313"/>
      <c r="AIJ37" s="313"/>
      <c r="AIK37" s="313"/>
      <c r="AIL37" s="313"/>
      <c r="AIM37" s="313"/>
      <c r="AIN37" s="313"/>
      <c r="AIO37" s="313"/>
      <c r="AIP37" s="313"/>
      <c r="AIQ37" s="313"/>
      <c r="AIR37" s="313"/>
      <c r="AIS37" s="313"/>
      <c r="AIT37" s="313"/>
      <c r="AIU37" s="313"/>
      <c r="AIV37" s="313"/>
      <c r="AIW37" s="313"/>
      <c r="AIX37" s="313"/>
      <c r="AIY37" s="313"/>
      <c r="AIZ37" s="313"/>
      <c r="AJA37" s="313"/>
      <c r="AJB37" s="313"/>
      <c r="AJC37" s="313"/>
      <c r="AJD37" s="313"/>
      <c r="AJE37" s="313"/>
      <c r="AJF37" s="313"/>
      <c r="AJG37" s="313"/>
      <c r="AJH37" s="313"/>
      <c r="AJI37" s="313"/>
      <c r="AJJ37" s="313"/>
      <c r="AJK37" s="313"/>
      <c r="AJL37" s="313"/>
      <c r="AJM37" s="313"/>
      <c r="AJN37" s="313"/>
      <c r="AJO37" s="313"/>
      <c r="AJP37" s="313"/>
      <c r="AJQ37" s="313"/>
      <c r="AJR37" s="313"/>
      <c r="AJS37" s="313"/>
      <c r="AJT37" s="313"/>
      <c r="AJU37" s="313"/>
      <c r="AJV37" s="313"/>
      <c r="AJW37" s="313"/>
      <c r="AJX37" s="313"/>
      <c r="AJY37" s="313"/>
      <c r="AJZ37" s="313"/>
      <c r="AKA37" s="313"/>
      <c r="AKB37" s="313"/>
      <c r="AKC37" s="313"/>
      <c r="AKD37" s="313"/>
      <c r="AKE37" s="313"/>
      <c r="AKF37" s="313"/>
      <c r="AKG37" s="313"/>
      <c r="AKH37" s="313"/>
      <c r="AKI37" s="313"/>
      <c r="AKJ37" s="313"/>
      <c r="AKK37" s="313"/>
      <c r="AKL37" s="313"/>
      <c r="AKM37" s="313"/>
      <c r="AKN37" s="313"/>
      <c r="AKO37" s="313"/>
      <c r="AKP37" s="313"/>
      <c r="AKQ37" s="313"/>
      <c r="AKR37" s="313"/>
      <c r="AKS37" s="313"/>
      <c r="AKT37" s="313"/>
      <c r="AKU37" s="313"/>
      <c r="AKV37" s="313"/>
      <c r="AKW37" s="313"/>
      <c r="AKX37" s="313"/>
      <c r="AKY37" s="313"/>
      <c r="AKZ37" s="313"/>
      <c r="ALA37" s="313"/>
      <c r="ALB37" s="313"/>
      <c r="ALC37" s="313"/>
      <c r="ALD37" s="313"/>
      <c r="ALE37" s="313"/>
      <c r="ALF37" s="313"/>
      <c r="ALG37" s="313"/>
      <c r="ALH37" s="313"/>
      <c r="ALI37" s="313"/>
      <c r="ALJ37" s="313"/>
      <c r="ALK37" s="313"/>
      <c r="ALL37" s="313"/>
      <c r="ALM37" s="313"/>
      <c r="ALN37" s="313"/>
      <c r="ALO37" s="313"/>
      <c r="ALP37" s="313"/>
      <c r="ALQ37" s="313"/>
      <c r="ALR37" s="313"/>
      <c r="ALS37" s="313"/>
      <c r="ALT37" s="313"/>
      <c r="ALU37" s="313"/>
      <c r="ALV37" s="313"/>
      <c r="ALW37" s="313"/>
      <c r="ALX37" s="313"/>
      <c r="ALY37" s="313"/>
      <c r="ALZ37" s="313"/>
      <c r="AMA37" s="313"/>
      <c r="AMB37" s="313"/>
      <c r="AMC37" s="313"/>
      <c r="AMD37" s="313"/>
      <c r="AME37" s="313"/>
      <c r="AMF37" s="313"/>
      <c r="AMG37" s="313"/>
      <c r="AMH37" s="313"/>
      <c r="AMI37" s="313"/>
      <c r="AMJ37" s="313"/>
      <c r="AMK37" s="313"/>
      <c r="AML37" s="313"/>
      <c r="AMM37" s="313"/>
      <c r="AMN37" s="313"/>
      <c r="AMO37" s="313"/>
      <c r="AMP37" s="313"/>
      <c r="AMQ37" s="313"/>
      <c r="AMR37" s="313"/>
      <c r="AMS37" s="313"/>
      <c r="AMT37" s="313"/>
      <c r="AMU37" s="313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  <c r="XEZ37" s="333"/>
      <c r="XFA37" s="333"/>
      <c r="XFB37" s="333"/>
    </row>
    <row r="38" spans="1:1035 16363:16382" ht="15.75" customHeight="1">
      <c r="A38" s="3"/>
      <c r="B38" s="3"/>
      <c r="C38" s="205" t="s">
        <v>204</v>
      </c>
      <c r="D38" s="206"/>
      <c r="E38" s="206"/>
      <c r="F38" s="206"/>
      <c r="G38" s="207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XEZ38" s="332"/>
      <c r="XFA38" s="332"/>
      <c r="XFB38" s="332"/>
    </row>
    <row r="39" spans="1:1035 16363:16382" s="22" customFormat="1" ht="15.75" customHeight="1">
      <c r="A39" s="21"/>
      <c r="B39" s="21"/>
      <c r="C39" s="9" t="s">
        <v>1</v>
      </c>
      <c r="D39" s="46"/>
      <c r="E39" s="154"/>
      <c r="F39" s="46"/>
      <c r="G39" s="67"/>
      <c r="H39" s="155">
        <f t="shared" ref="H39:AH39" si="54">+H10</f>
        <v>2024</v>
      </c>
      <c r="I39" s="155">
        <f t="shared" si="54"/>
        <v>2025</v>
      </c>
      <c r="J39" s="155">
        <f t="shared" si="54"/>
        <v>2026</v>
      </c>
      <c r="K39" s="155">
        <f t="shared" si="54"/>
        <v>2027</v>
      </c>
      <c r="L39" s="155">
        <f t="shared" si="54"/>
        <v>2028</v>
      </c>
      <c r="M39" s="155">
        <f t="shared" si="54"/>
        <v>2029</v>
      </c>
      <c r="N39" s="155">
        <f t="shared" si="54"/>
        <v>2030</v>
      </c>
      <c r="O39" s="155">
        <f t="shared" si="54"/>
        <v>2031</v>
      </c>
      <c r="P39" s="155">
        <f t="shared" si="54"/>
        <v>2032</v>
      </c>
      <c r="Q39" s="155">
        <f t="shared" si="54"/>
        <v>2033</v>
      </c>
      <c r="R39" s="155">
        <f t="shared" si="54"/>
        <v>2034</v>
      </c>
      <c r="S39" s="155">
        <f t="shared" si="54"/>
        <v>2035</v>
      </c>
      <c r="T39" s="155">
        <f t="shared" si="54"/>
        <v>2036</v>
      </c>
      <c r="U39" s="155">
        <f t="shared" si="54"/>
        <v>2037</v>
      </c>
      <c r="V39" s="155">
        <f t="shared" si="54"/>
        <v>2038</v>
      </c>
      <c r="W39" s="155">
        <f t="shared" si="54"/>
        <v>2039</v>
      </c>
      <c r="X39" s="155">
        <f t="shared" si="54"/>
        <v>2040</v>
      </c>
      <c r="Y39" s="155">
        <f t="shared" si="54"/>
        <v>2041</v>
      </c>
      <c r="Z39" s="155">
        <f t="shared" si="54"/>
        <v>2042</v>
      </c>
      <c r="AA39" s="155">
        <f t="shared" si="54"/>
        <v>2043</v>
      </c>
      <c r="AB39" s="155">
        <f t="shared" si="54"/>
        <v>2044</v>
      </c>
      <c r="AC39" s="155">
        <f t="shared" si="54"/>
        <v>2045</v>
      </c>
      <c r="AD39" s="155">
        <f t="shared" si="54"/>
        <v>2046</v>
      </c>
      <c r="AE39" s="155">
        <f t="shared" si="54"/>
        <v>2047</v>
      </c>
      <c r="AF39" s="155">
        <f t="shared" si="54"/>
        <v>2048</v>
      </c>
      <c r="AG39" s="155">
        <f t="shared" si="54"/>
        <v>2049</v>
      </c>
      <c r="AH39" s="155">
        <f t="shared" si="54"/>
        <v>2050</v>
      </c>
      <c r="AI39" s="4"/>
      <c r="AJ39" s="4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  <c r="AAY39" s="21"/>
      <c r="AAZ39" s="21"/>
      <c r="ABA39" s="21"/>
      <c r="ABB39" s="21"/>
      <c r="ABC39" s="21"/>
      <c r="ABD39" s="21"/>
      <c r="ABE39" s="21"/>
      <c r="ABF39" s="21"/>
      <c r="ABG39" s="21"/>
      <c r="ABH39" s="21"/>
      <c r="ABI39" s="21"/>
      <c r="ABJ39" s="21"/>
      <c r="ABK39" s="21"/>
      <c r="ABL39" s="21"/>
      <c r="ABM39" s="21"/>
      <c r="ABN39" s="21"/>
      <c r="ABO39" s="21"/>
      <c r="ABP39" s="21"/>
      <c r="ABQ39" s="21"/>
      <c r="ABR39" s="21"/>
      <c r="ABS39" s="21"/>
      <c r="ABT39" s="21"/>
      <c r="ABU39" s="21"/>
      <c r="ABV39" s="21"/>
      <c r="ABW39" s="21"/>
      <c r="ABX39" s="21"/>
      <c r="ABY39" s="21"/>
      <c r="ABZ39" s="21"/>
      <c r="ACA39" s="21"/>
      <c r="ACB39" s="21"/>
      <c r="ACC39" s="21"/>
      <c r="ACD39" s="21"/>
      <c r="ACE39" s="21"/>
      <c r="ACF39" s="21"/>
      <c r="ACG39" s="21"/>
      <c r="ACH39" s="21"/>
      <c r="ACI39" s="21"/>
      <c r="ACJ39" s="21"/>
      <c r="ACK39" s="21"/>
      <c r="ACL39" s="21"/>
      <c r="ACM39" s="21"/>
      <c r="ACN39" s="21"/>
      <c r="ACO39" s="21"/>
      <c r="ACP39" s="21"/>
      <c r="ACQ39" s="21"/>
      <c r="ACR39" s="21"/>
      <c r="ACS39" s="21"/>
      <c r="ACT39" s="21"/>
      <c r="ACU39" s="21"/>
      <c r="ACV39" s="21"/>
      <c r="ACW39" s="21"/>
      <c r="ACX39" s="21"/>
      <c r="ACY39" s="21"/>
      <c r="ACZ39" s="21"/>
      <c r="ADA39" s="21"/>
      <c r="ADB39" s="21"/>
      <c r="ADC39" s="21"/>
      <c r="ADD39" s="21"/>
      <c r="ADE39" s="21"/>
      <c r="ADF39" s="21"/>
      <c r="ADG39" s="21"/>
      <c r="ADH39" s="21"/>
      <c r="ADI39" s="21"/>
      <c r="ADJ39" s="21"/>
      <c r="ADK39" s="21"/>
      <c r="ADL39" s="21"/>
      <c r="ADM39" s="21"/>
      <c r="ADN39" s="21"/>
      <c r="ADO39" s="21"/>
      <c r="ADP39" s="21"/>
      <c r="ADQ39" s="21"/>
      <c r="ADR39" s="21"/>
      <c r="ADS39" s="21"/>
      <c r="ADT39" s="21"/>
      <c r="ADU39" s="21"/>
      <c r="ADV39" s="21"/>
      <c r="ADW39" s="21"/>
      <c r="ADX39" s="21"/>
      <c r="ADY39" s="21"/>
      <c r="ADZ39" s="21"/>
      <c r="AEA39" s="21"/>
      <c r="AEB39" s="21"/>
      <c r="AEC39" s="21"/>
      <c r="AED39" s="21"/>
      <c r="AEE39" s="21"/>
      <c r="AEF39" s="21"/>
      <c r="AEG39" s="21"/>
      <c r="AEH39" s="21"/>
      <c r="AEI39" s="21"/>
      <c r="AEJ39" s="21"/>
      <c r="AEK39" s="21"/>
      <c r="AEL39" s="21"/>
      <c r="AEM39" s="21"/>
      <c r="AEN39" s="21"/>
      <c r="AEO39" s="21"/>
      <c r="AEP39" s="21"/>
      <c r="AEQ39" s="21"/>
      <c r="AER39" s="21"/>
      <c r="AES39" s="21"/>
      <c r="AET39" s="21"/>
      <c r="AEU39" s="21"/>
      <c r="AEV39" s="21"/>
      <c r="AEW39" s="21"/>
      <c r="AEX39" s="21"/>
      <c r="AEY39" s="21"/>
      <c r="AEZ39" s="21"/>
      <c r="AFA39" s="21"/>
      <c r="AFB39" s="21"/>
      <c r="AFC39" s="21"/>
      <c r="AFD39" s="21"/>
      <c r="AFE39" s="21"/>
      <c r="AFF39" s="21"/>
      <c r="AFG39" s="21"/>
      <c r="AFH39" s="21"/>
      <c r="AFI39" s="21"/>
      <c r="AFJ39" s="21"/>
      <c r="AFK39" s="21"/>
      <c r="AFL39" s="21"/>
      <c r="AFM39" s="21"/>
      <c r="AFN39" s="21"/>
      <c r="AFO39" s="21"/>
      <c r="AFP39" s="21"/>
      <c r="AFQ39" s="21"/>
      <c r="AFR39" s="21"/>
      <c r="AFS39" s="21"/>
      <c r="AFT39" s="21"/>
      <c r="AFU39" s="21"/>
      <c r="AFV39" s="21"/>
      <c r="AFW39" s="21"/>
      <c r="AFX39" s="21"/>
      <c r="AFY39" s="21"/>
      <c r="AFZ39" s="21"/>
      <c r="AGA39" s="21"/>
      <c r="AGB39" s="21"/>
      <c r="AGC39" s="21"/>
      <c r="AGD39" s="21"/>
      <c r="AGE39" s="21"/>
      <c r="AGF39" s="21"/>
      <c r="AGG39" s="21"/>
      <c r="AGH39" s="21"/>
      <c r="AGI39" s="21"/>
      <c r="AGJ39" s="21"/>
      <c r="AGK39" s="21"/>
      <c r="AGL39" s="21"/>
      <c r="AGM39" s="21"/>
      <c r="AGN39" s="21"/>
      <c r="AGO39" s="21"/>
      <c r="AGP39" s="21"/>
      <c r="AGQ39" s="21"/>
      <c r="AGR39" s="21"/>
      <c r="AGS39" s="21"/>
      <c r="AGT39" s="21"/>
      <c r="AGU39" s="21"/>
      <c r="AGV39" s="21"/>
      <c r="AGW39" s="21"/>
      <c r="AGX39" s="21"/>
      <c r="AGY39" s="21"/>
      <c r="AGZ39" s="21"/>
      <c r="AHA39" s="21"/>
      <c r="AHB39" s="21"/>
      <c r="AHC39" s="21"/>
      <c r="AHD39" s="21"/>
      <c r="AHE39" s="21"/>
      <c r="AHF39" s="21"/>
      <c r="AHG39" s="21"/>
      <c r="AHH39" s="21"/>
      <c r="AHI39" s="21"/>
      <c r="AHJ39" s="21"/>
      <c r="AHK39" s="21"/>
      <c r="AHL39" s="21"/>
      <c r="AHM39" s="21"/>
      <c r="AHN39" s="21"/>
      <c r="AHO39" s="21"/>
      <c r="AHP39" s="21"/>
      <c r="AHQ39" s="21"/>
      <c r="AHR39" s="21"/>
      <c r="AHS39" s="21"/>
      <c r="AHT39" s="21"/>
      <c r="AHU39" s="21"/>
      <c r="AHV39" s="21"/>
      <c r="AHW39" s="21"/>
      <c r="AHX39" s="21"/>
      <c r="AHY39" s="21"/>
      <c r="AHZ39" s="21"/>
      <c r="AIA39" s="21"/>
      <c r="AIB39" s="21"/>
      <c r="AIC39" s="21"/>
      <c r="AID39" s="21"/>
      <c r="AIE39" s="21"/>
      <c r="AIF39" s="21"/>
      <c r="AIG39" s="21"/>
      <c r="AIH39" s="21"/>
      <c r="AII39" s="21"/>
      <c r="AIJ39" s="21"/>
      <c r="AIK39" s="21"/>
      <c r="AIL39" s="21"/>
      <c r="AIM39" s="21"/>
      <c r="AIN39" s="21"/>
      <c r="AIO39" s="21"/>
      <c r="AIP39" s="21"/>
      <c r="AIQ39" s="21"/>
      <c r="AIR39" s="21"/>
      <c r="AIS39" s="21"/>
      <c r="AIT39" s="21"/>
      <c r="AIU39" s="21"/>
      <c r="AIV39" s="21"/>
      <c r="AIW39" s="21"/>
      <c r="AIX39" s="21"/>
      <c r="AIY39" s="21"/>
      <c r="AIZ39" s="21"/>
      <c r="AJA39" s="21"/>
      <c r="AJB39" s="21"/>
      <c r="AJC39" s="21"/>
      <c r="AJD39" s="21"/>
      <c r="AJE39" s="21"/>
      <c r="AJF39" s="21"/>
      <c r="AJG39" s="21"/>
      <c r="AJH39" s="21"/>
      <c r="AJI39" s="21"/>
      <c r="AJJ39" s="21"/>
      <c r="AJK39" s="21"/>
      <c r="AJL39" s="21"/>
      <c r="AJM39" s="21"/>
      <c r="AJN39" s="21"/>
      <c r="AJO39" s="21"/>
      <c r="AJP39" s="21"/>
      <c r="AJQ39" s="21"/>
      <c r="AJR39" s="21"/>
      <c r="AJS39" s="21"/>
      <c r="AJT39" s="21"/>
      <c r="AJU39" s="21"/>
      <c r="AJV39" s="21"/>
      <c r="AJW39" s="21"/>
      <c r="AJX39" s="21"/>
      <c r="AJY39" s="21"/>
      <c r="AJZ39" s="21"/>
      <c r="AKA39" s="21"/>
      <c r="AKB39" s="21"/>
      <c r="AKC39" s="21"/>
      <c r="AKD39" s="21"/>
      <c r="AKE39" s="21"/>
      <c r="AKF39" s="21"/>
      <c r="AKG39" s="21"/>
      <c r="AKH39" s="21"/>
      <c r="AKI39" s="21"/>
      <c r="AKJ39" s="21"/>
      <c r="AKK39" s="21"/>
      <c r="AKL39" s="21"/>
      <c r="AKM39" s="21"/>
      <c r="AKN39" s="21"/>
      <c r="AKO39" s="21"/>
      <c r="AKP39" s="21"/>
      <c r="AKQ39" s="21"/>
      <c r="AKR39" s="21"/>
      <c r="AKS39" s="21"/>
      <c r="AKT39" s="21"/>
      <c r="AKU39" s="21"/>
      <c r="AKV39" s="21"/>
      <c r="AKW39" s="21"/>
      <c r="AKX39" s="21"/>
      <c r="AKY39" s="21"/>
      <c r="AKZ39" s="21"/>
      <c r="ALA39" s="21"/>
      <c r="ALB39" s="21"/>
      <c r="ALC39" s="21"/>
      <c r="ALD39" s="21"/>
      <c r="ALE39" s="21"/>
      <c r="ALF39" s="21"/>
      <c r="ALG39" s="21"/>
      <c r="ALH39" s="21"/>
      <c r="ALI39" s="21"/>
      <c r="ALJ39" s="21"/>
      <c r="ALK39" s="21"/>
      <c r="ALL39" s="21"/>
      <c r="ALM39" s="21"/>
      <c r="ALN39" s="21"/>
      <c r="ALO39" s="21"/>
      <c r="ALP39" s="21"/>
      <c r="ALQ39" s="21"/>
      <c r="ALR39" s="21"/>
      <c r="ALS39" s="21"/>
      <c r="ALT39" s="21"/>
      <c r="ALU39" s="21"/>
      <c r="ALV39" s="21"/>
      <c r="ALW39" s="21"/>
      <c r="ALX39" s="21"/>
      <c r="ALY39" s="21"/>
      <c r="ALZ39" s="21"/>
      <c r="AMA39" s="21"/>
      <c r="AMB39" s="21"/>
      <c r="AMC39" s="21"/>
      <c r="AMD39" s="21"/>
      <c r="AME39" s="21"/>
      <c r="AMF39" s="21"/>
      <c r="AMG39" s="21"/>
      <c r="AMH39" s="21"/>
      <c r="AMI39" s="21"/>
      <c r="AMJ39" s="21"/>
      <c r="AMK39" s="21"/>
      <c r="AML39" s="21"/>
      <c r="AMM39" s="21"/>
      <c r="AMN39" s="21"/>
      <c r="AMO39" s="21"/>
      <c r="AMP39" s="21"/>
      <c r="AMQ39" s="21"/>
      <c r="AMR39" s="21"/>
      <c r="AMS39" s="21"/>
      <c r="AMT39" s="21"/>
      <c r="AMU39" s="21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334"/>
      <c r="XFA39" s="334"/>
      <c r="XFB39" s="334"/>
    </row>
    <row r="40" spans="1:1035 16363:16382" ht="15.75" customHeight="1">
      <c r="A40" s="3"/>
      <c r="B40" s="3"/>
      <c r="C40" s="34" t="s">
        <v>205</v>
      </c>
      <c r="D40" s="3"/>
      <c r="E40" s="32"/>
      <c r="F40" s="3"/>
      <c r="G40" s="6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XEZ40" s="332"/>
      <c r="XFA40" s="332"/>
      <c r="XFB40" s="332"/>
    </row>
    <row r="41" spans="1:1035 16363:16382" ht="8.25" customHeight="1">
      <c r="A41" s="3"/>
      <c r="B41" s="3"/>
      <c r="C41" s="35"/>
      <c r="D41" s="3"/>
      <c r="E41" s="32"/>
      <c r="F41" s="3"/>
      <c r="G41" s="6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XEZ41" s="332"/>
      <c r="XFA41" s="332"/>
      <c r="XFB41" s="332"/>
    </row>
    <row r="42" spans="1:1035 16363:16382" ht="15.75" customHeight="1">
      <c r="A42" s="3"/>
      <c r="B42" s="3"/>
      <c r="C42" s="35" t="s">
        <v>206</v>
      </c>
      <c r="D42" s="3"/>
      <c r="E42" s="32"/>
      <c r="F42" s="3"/>
      <c r="G42" s="65"/>
      <c r="H42" s="14">
        <f>+H157</f>
        <v>0</v>
      </c>
      <c r="I42" s="14">
        <f t="shared" ref="I42:S42" si="55">+I157</f>
        <v>3647661.0249247104</v>
      </c>
      <c r="J42" s="14">
        <f t="shared" si="55"/>
        <v>3501754.5839277222</v>
      </c>
      <c r="K42" s="14">
        <f>+K157</f>
        <v>3355848.142930734</v>
      </c>
      <c r="L42" s="14">
        <f t="shared" si="55"/>
        <v>3209941.7019337458</v>
      </c>
      <c r="M42" s="14">
        <f t="shared" si="55"/>
        <v>3064035.2609367575</v>
      </c>
      <c r="N42" s="14">
        <f t="shared" si="55"/>
        <v>2918128.8199397693</v>
      </c>
      <c r="O42" s="14">
        <f t="shared" si="55"/>
        <v>2772222.3789427811</v>
      </c>
      <c r="P42" s="14">
        <f t="shared" si="55"/>
        <v>2626315.9379457929</v>
      </c>
      <c r="Q42" s="14">
        <f t="shared" si="55"/>
        <v>2480409.4969488047</v>
      </c>
      <c r="R42" s="14">
        <f t="shared" si="55"/>
        <v>2334503.0559518165</v>
      </c>
      <c r="S42" s="14">
        <f t="shared" si="55"/>
        <v>2188596.6149548283</v>
      </c>
      <c r="T42" s="14">
        <f t="shared" ref="T42:AA42" si="56">+T157</f>
        <v>2042690.1739578398</v>
      </c>
      <c r="U42" s="14">
        <f t="shared" si="56"/>
        <v>1896783.7329608514</v>
      </c>
      <c r="V42" s="14">
        <f t="shared" si="56"/>
        <v>1750877.291963863</v>
      </c>
      <c r="W42" s="14">
        <f t="shared" si="56"/>
        <v>1604970.8509668745</v>
      </c>
      <c r="X42" s="14">
        <f t="shared" si="56"/>
        <v>1459064.4099698861</v>
      </c>
      <c r="Y42" s="14">
        <f t="shared" si="56"/>
        <v>1313157.9689728976</v>
      </c>
      <c r="Z42" s="14">
        <f t="shared" si="56"/>
        <v>1167251.5279759092</v>
      </c>
      <c r="AA42" s="14">
        <f t="shared" si="56"/>
        <v>1021345.0869789207</v>
      </c>
      <c r="AB42" s="14">
        <f t="shared" ref="AB42:AH42" si="57">+AB157</f>
        <v>875438.64598193229</v>
      </c>
      <c r="AC42" s="14">
        <f t="shared" si="57"/>
        <v>729532.20498494385</v>
      </c>
      <c r="AD42" s="14">
        <f t="shared" si="57"/>
        <v>583625.7639879554</v>
      </c>
      <c r="AE42" s="14">
        <f t="shared" si="57"/>
        <v>437719.32299096696</v>
      </c>
      <c r="AF42" s="14">
        <f t="shared" si="57"/>
        <v>291812.88199397852</v>
      </c>
      <c r="AG42" s="14">
        <f t="shared" si="57"/>
        <v>145906.4409969901</v>
      </c>
      <c r="AH42" s="14">
        <f t="shared" si="57"/>
        <v>1.6880221664905548E-9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</row>
    <row r="43" spans="1:1035 16363:16382" ht="15.75" customHeight="1">
      <c r="A43" s="3"/>
      <c r="B43" s="3"/>
      <c r="C43" s="35" t="s">
        <v>207</v>
      </c>
      <c r="D43" s="3"/>
      <c r="E43" s="32"/>
      <c r="F43" s="3"/>
      <c r="G43" s="65"/>
      <c r="H43" s="14">
        <f>+H164</f>
        <v>0</v>
      </c>
      <c r="I43" s="14">
        <f t="shared" ref="I43:S43" si="58">+I164</f>
        <v>8108245.4897145759</v>
      </c>
      <c r="J43" s="14">
        <f t="shared" si="58"/>
        <v>7783915.670125993</v>
      </c>
      <c r="K43" s="14">
        <f t="shared" si="58"/>
        <v>7459585.85053741</v>
      </c>
      <c r="L43" s="14">
        <f t="shared" si="58"/>
        <v>7135256.030948827</v>
      </c>
      <c r="M43" s="14">
        <f t="shared" si="58"/>
        <v>6810926.2113602441</v>
      </c>
      <c r="N43" s="14">
        <f t="shared" si="58"/>
        <v>6486596.3917716611</v>
      </c>
      <c r="O43" s="14">
        <f t="shared" si="58"/>
        <v>6162266.5721830782</v>
      </c>
      <c r="P43" s="14">
        <f t="shared" si="58"/>
        <v>5837936.7525944952</v>
      </c>
      <c r="Q43" s="14">
        <f t="shared" si="58"/>
        <v>5513606.9330059122</v>
      </c>
      <c r="R43" s="14">
        <f t="shared" si="58"/>
        <v>5189277.1134173293</v>
      </c>
      <c r="S43" s="14">
        <f t="shared" si="58"/>
        <v>4864947.2938287463</v>
      </c>
      <c r="T43" s="14">
        <f t="shared" ref="T43:AA43" si="59">+T164</f>
        <v>4540617.4742401633</v>
      </c>
      <c r="U43" s="14">
        <f t="shared" si="59"/>
        <v>4216287.6546515804</v>
      </c>
      <c r="V43" s="14">
        <f t="shared" si="59"/>
        <v>3891957.8350629974</v>
      </c>
      <c r="W43" s="14">
        <f t="shared" si="59"/>
        <v>3567628.0154744145</v>
      </c>
      <c r="X43" s="14">
        <f t="shared" si="59"/>
        <v>3243298.1958858315</v>
      </c>
      <c r="Y43" s="14">
        <f t="shared" si="59"/>
        <v>2918968.3762972485</v>
      </c>
      <c r="Z43" s="14">
        <f t="shared" si="59"/>
        <v>2594638.5567086656</v>
      </c>
      <c r="AA43" s="14">
        <f t="shared" si="59"/>
        <v>2270308.7371200826</v>
      </c>
      <c r="AB43" s="14">
        <f t="shared" ref="AB43:AH43" si="60">+AB164</f>
        <v>1945978.9175314996</v>
      </c>
      <c r="AC43" s="14">
        <f t="shared" si="60"/>
        <v>1621649.0979429167</v>
      </c>
      <c r="AD43" s="14">
        <f t="shared" si="60"/>
        <v>1297319.2783543337</v>
      </c>
      <c r="AE43" s="14">
        <f t="shared" si="60"/>
        <v>972989.45876575075</v>
      </c>
      <c r="AF43" s="14">
        <f t="shared" si="60"/>
        <v>648659.63917716779</v>
      </c>
      <c r="AG43" s="14">
        <f t="shared" si="60"/>
        <v>324329.81958858477</v>
      </c>
      <c r="AH43" s="14">
        <f t="shared" si="60"/>
        <v>1.7462298274040222E-9</v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XEZ43" s="332"/>
      <c r="XFA43" s="332"/>
      <c r="XFB43" s="332"/>
    </row>
    <row r="44" spans="1:1035 16363:16382" ht="15.75" customHeight="1">
      <c r="A44" s="3"/>
      <c r="B44" s="3"/>
      <c r="C44" s="35" t="s">
        <v>208</v>
      </c>
      <c r="D44" s="3"/>
      <c r="E44" s="32"/>
      <c r="F44" s="3"/>
      <c r="G44" s="65"/>
      <c r="H44" s="14">
        <f>+H220</f>
        <v>0</v>
      </c>
      <c r="I44" s="14">
        <f t="shared" ref="I44:AH44" si="61">+I220</f>
        <v>7584455.8158963174</v>
      </c>
      <c r="J44" s="14">
        <f t="shared" si="61"/>
        <v>7584455.8158963174</v>
      </c>
      <c r="K44" s="14">
        <f t="shared" si="61"/>
        <v>7584455.8158963174</v>
      </c>
      <c r="L44" s="14">
        <f t="shared" si="61"/>
        <v>0</v>
      </c>
      <c r="M44" s="14">
        <f t="shared" si="61"/>
        <v>0</v>
      </c>
      <c r="N44" s="14">
        <f t="shared" si="61"/>
        <v>0</v>
      </c>
      <c r="O44" s="14">
        <f t="shared" si="61"/>
        <v>0</v>
      </c>
      <c r="P44" s="14">
        <f t="shared" si="61"/>
        <v>0</v>
      </c>
      <c r="Q44" s="14">
        <f t="shared" si="61"/>
        <v>0</v>
      </c>
      <c r="R44" s="14">
        <f t="shared" si="61"/>
        <v>0</v>
      </c>
      <c r="S44" s="14">
        <f t="shared" si="61"/>
        <v>0</v>
      </c>
      <c r="T44" s="14">
        <f t="shared" si="61"/>
        <v>0</v>
      </c>
      <c r="U44" s="14">
        <f t="shared" si="61"/>
        <v>0</v>
      </c>
      <c r="V44" s="14">
        <f t="shared" si="61"/>
        <v>0</v>
      </c>
      <c r="W44" s="14">
        <f t="shared" si="61"/>
        <v>0</v>
      </c>
      <c r="X44" s="14">
        <f t="shared" si="61"/>
        <v>0</v>
      </c>
      <c r="Y44" s="14">
        <f t="shared" si="61"/>
        <v>0</v>
      </c>
      <c r="Z44" s="14">
        <f t="shared" si="61"/>
        <v>0</v>
      </c>
      <c r="AA44" s="14">
        <f t="shared" si="61"/>
        <v>0</v>
      </c>
      <c r="AB44" s="14">
        <f t="shared" si="61"/>
        <v>0</v>
      </c>
      <c r="AC44" s="14">
        <f t="shared" si="61"/>
        <v>0</v>
      </c>
      <c r="AD44" s="14">
        <f t="shared" si="61"/>
        <v>0</v>
      </c>
      <c r="AE44" s="14">
        <f t="shared" si="61"/>
        <v>0</v>
      </c>
      <c r="AF44" s="14">
        <f t="shared" si="61"/>
        <v>0</v>
      </c>
      <c r="AG44" s="14">
        <f t="shared" si="61"/>
        <v>0</v>
      </c>
      <c r="AH44" s="14">
        <f t="shared" si="61"/>
        <v>0</v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  <c r="AMU44" s="3"/>
      <c r="XEI44" s="306"/>
      <c r="XEJ44" s="306"/>
      <c r="XEK44" s="306"/>
      <c r="XEL44" s="306"/>
      <c r="XEM44" s="306"/>
      <c r="XEN44" s="306"/>
      <c r="XEO44" s="306"/>
      <c r="XEP44" s="306"/>
      <c r="XEQ44" s="306"/>
      <c r="XER44" s="306"/>
      <c r="XES44" s="306"/>
      <c r="XET44" s="306"/>
      <c r="XEU44" s="306"/>
      <c r="XEV44" s="306"/>
      <c r="XEW44" s="306"/>
      <c r="XEX44" s="306"/>
      <c r="XEY44" s="306"/>
    </row>
    <row r="45" spans="1:1035 16363:16382" ht="15.75" customHeight="1">
      <c r="A45" s="3"/>
      <c r="B45" s="3"/>
      <c r="C45" s="35" t="s">
        <v>209</v>
      </c>
      <c r="D45" s="3"/>
      <c r="E45" s="32"/>
      <c r="F45" s="3"/>
      <c r="G45" s="65"/>
      <c r="H45" s="14">
        <f ca="1">+H233</f>
        <v>0</v>
      </c>
      <c r="I45" s="14">
        <f t="shared" ref="I45" ca="1" si="62">+I233</f>
        <v>0</v>
      </c>
      <c r="J45" s="14">
        <f ca="1">+J233</f>
        <v>108929.60000000001</v>
      </c>
      <c r="K45" s="14">
        <f t="shared" ref="K45:AH45" ca="1" si="63">+K233</f>
        <v>219954</v>
      </c>
      <c r="L45" s="14">
        <f t="shared" ca="1" si="63"/>
        <v>224143.59999999998</v>
      </c>
      <c r="M45" s="14">
        <f t="shared" ca="1" si="63"/>
        <v>228333.2</v>
      </c>
      <c r="N45" s="14">
        <f t="shared" ca="1" si="63"/>
        <v>232522.80000000005</v>
      </c>
      <c r="O45" s="14">
        <f t="shared" ca="1" si="63"/>
        <v>236712.40000000002</v>
      </c>
      <c r="P45" s="14">
        <f t="shared" ca="1" si="63"/>
        <v>240902.00000000003</v>
      </c>
      <c r="Q45" s="14">
        <f t="shared" ca="1" si="63"/>
        <v>245091.60000000003</v>
      </c>
      <c r="R45" s="14">
        <f t="shared" ca="1" si="63"/>
        <v>249281.20000000004</v>
      </c>
      <c r="S45" s="14">
        <f t="shared" ca="1" si="63"/>
        <v>252423.40000000005</v>
      </c>
      <c r="T45" s="14">
        <f t="shared" ca="1" si="63"/>
        <v>254518.20000000004</v>
      </c>
      <c r="U45" s="14">
        <f t="shared" ca="1" si="63"/>
        <v>256613.00000000003</v>
      </c>
      <c r="V45" s="14">
        <f t="shared" ca="1" si="63"/>
        <v>258707.80000000005</v>
      </c>
      <c r="W45" s="14">
        <f t="shared" ca="1" si="63"/>
        <v>260802.60000000006</v>
      </c>
      <c r="X45" s="14">
        <f t="shared" ca="1" si="63"/>
        <v>262897.40000000008</v>
      </c>
      <c r="Y45" s="14">
        <f t="shared" ca="1" si="63"/>
        <v>264992.20000000007</v>
      </c>
      <c r="Z45" s="14">
        <f t="shared" ca="1" si="63"/>
        <v>267087.00000000012</v>
      </c>
      <c r="AA45" s="14">
        <f t="shared" ca="1" si="63"/>
        <v>269181.80000000016</v>
      </c>
      <c r="AB45" s="14">
        <f t="shared" ca="1" si="63"/>
        <v>271276.60000000021</v>
      </c>
      <c r="AC45" s="14">
        <f t="shared" ca="1" si="63"/>
        <v>273371.4000000002</v>
      </c>
      <c r="AD45" s="14">
        <f t="shared" ca="1" si="63"/>
        <v>275466.20000000019</v>
      </c>
      <c r="AE45" s="14">
        <f t="shared" ca="1" si="63"/>
        <v>277561.00000000023</v>
      </c>
      <c r="AF45" s="14">
        <f t="shared" ca="1" si="63"/>
        <v>279655.80000000022</v>
      </c>
      <c r="AG45" s="14">
        <f t="shared" ca="1" si="63"/>
        <v>281750.60000000021</v>
      </c>
      <c r="AH45" s="14">
        <f t="shared" ca="1" si="63"/>
        <v>0</v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XEI45" s="306"/>
      <c r="XEJ45" s="306"/>
      <c r="XEK45" s="306"/>
      <c r="XEL45" s="306"/>
      <c r="XEM45" s="306"/>
      <c r="XEN45" s="306"/>
      <c r="XEO45" s="306"/>
      <c r="XEP45" s="306"/>
      <c r="XEQ45" s="306"/>
      <c r="XER45" s="306"/>
      <c r="XES45" s="306"/>
      <c r="XET45" s="306"/>
      <c r="XEU45" s="306"/>
      <c r="XEV45" s="306"/>
      <c r="XEW45" s="306"/>
      <c r="XEX45" s="306"/>
      <c r="XEY45" s="306"/>
    </row>
    <row r="46" spans="1:1035 16363:16382" ht="15.75" customHeight="1">
      <c r="A46" s="3"/>
      <c r="B46" s="3"/>
      <c r="C46" s="35" t="s">
        <v>210</v>
      </c>
      <c r="D46" s="3"/>
      <c r="E46" s="32"/>
      <c r="F46" s="3"/>
      <c r="G46" s="65"/>
      <c r="H46" s="14">
        <f ca="1">+H85</f>
        <v>100000</v>
      </c>
      <c r="I46" s="14">
        <f t="shared" ref="I46:S46" ca="1" si="64">+I85</f>
        <v>100000</v>
      </c>
      <c r="J46" s="14">
        <f t="shared" ca="1" si="64"/>
        <v>100000</v>
      </c>
      <c r="K46" s="14">
        <f t="shared" ca="1" si="64"/>
        <v>100000</v>
      </c>
      <c r="L46" s="14">
        <f t="shared" ca="1" si="64"/>
        <v>100000</v>
      </c>
      <c r="M46" s="14">
        <f t="shared" ca="1" si="64"/>
        <v>100000</v>
      </c>
      <c r="N46" s="14">
        <f t="shared" ca="1" si="64"/>
        <v>100000</v>
      </c>
      <c r="O46" s="14">
        <f t="shared" ca="1" si="64"/>
        <v>100000</v>
      </c>
      <c r="P46" s="14">
        <f t="shared" ca="1" si="64"/>
        <v>100000</v>
      </c>
      <c r="Q46" s="14">
        <f t="shared" ca="1" si="64"/>
        <v>100000</v>
      </c>
      <c r="R46" s="14">
        <f t="shared" ca="1" si="64"/>
        <v>100000</v>
      </c>
      <c r="S46" s="14">
        <f t="shared" ca="1" si="64"/>
        <v>100000</v>
      </c>
      <c r="T46" s="14">
        <f t="shared" ref="T46:AA46" ca="1" si="65">+T85</f>
        <v>100000</v>
      </c>
      <c r="U46" s="14">
        <f t="shared" ca="1" si="65"/>
        <v>100000</v>
      </c>
      <c r="V46" s="14">
        <f t="shared" ca="1" si="65"/>
        <v>100000</v>
      </c>
      <c r="W46" s="14">
        <f t="shared" ca="1" si="65"/>
        <v>100000</v>
      </c>
      <c r="X46" s="14">
        <f t="shared" ca="1" si="65"/>
        <v>100000</v>
      </c>
      <c r="Y46" s="14">
        <f t="shared" ca="1" si="65"/>
        <v>100000</v>
      </c>
      <c r="Z46" s="14">
        <f t="shared" ca="1" si="65"/>
        <v>100000</v>
      </c>
      <c r="AA46" s="14">
        <f t="shared" ca="1" si="65"/>
        <v>100000</v>
      </c>
      <c r="AB46" s="14">
        <f t="shared" ref="AB46:AH46" ca="1" si="66">+AB85</f>
        <v>100000</v>
      </c>
      <c r="AC46" s="14">
        <f t="shared" ca="1" si="66"/>
        <v>100000</v>
      </c>
      <c r="AD46" s="14">
        <f t="shared" ca="1" si="66"/>
        <v>100000</v>
      </c>
      <c r="AE46" s="14">
        <f t="shared" ca="1" si="66"/>
        <v>100000</v>
      </c>
      <c r="AF46" s="14">
        <f t="shared" ca="1" si="66"/>
        <v>100000</v>
      </c>
      <c r="AG46" s="14">
        <f t="shared" ca="1" si="66"/>
        <v>100000</v>
      </c>
      <c r="AH46" s="14">
        <f t="shared" ca="1" si="66"/>
        <v>100000</v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XEI46" s="306"/>
      <c r="XEJ46" s="306"/>
      <c r="XEK46" s="306"/>
      <c r="XEL46" s="306"/>
      <c r="XEM46" s="306"/>
      <c r="XEN46" s="306"/>
      <c r="XEO46" s="306"/>
      <c r="XEP46" s="306"/>
      <c r="XEQ46" s="306"/>
      <c r="XER46" s="306"/>
      <c r="XES46" s="306"/>
      <c r="XET46" s="306"/>
      <c r="XEU46" s="306"/>
      <c r="XEV46" s="306"/>
      <c r="XEW46" s="306"/>
      <c r="XEX46" s="306"/>
      <c r="XEY46" s="306"/>
    </row>
    <row r="47" spans="1:1035 16363:16382" ht="15.75" customHeight="1">
      <c r="A47" s="3"/>
      <c r="B47" s="3"/>
      <c r="C47" s="10" t="s">
        <v>211</v>
      </c>
      <c r="D47" s="10"/>
      <c r="E47" s="33"/>
      <c r="F47" s="10"/>
      <c r="G47" s="52"/>
      <c r="H47" s="18">
        <f ca="1">SUM(H42:H46)</f>
        <v>100000</v>
      </c>
      <c r="I47" s="18">
        <f ca="1">SUM(I42:I46)</f>
        <v>19440362.330535606</v>
      </c>
      <c r="J47" s="18">
        <f t="shared" ref="J47:S47" ca="1" si="67">SUM(J42:J46)</f>
        <v>19079055.669950034</v>
      </c>
      <c r="K47" s="18">
        <f t="shared" ca="1" si="67"/>
        <v>18719843.80936446</v>
      </c>
      <c r="L47" s="18">
        <f t="shared" ca="1" si="67"/>
        <v>10669341.332882572</v>
      </c>
      <c r="M47" s="18">
        <f t="shared" ca="1" si="67"/>
        <v>10203294.672297001</v>
      </c>
      <c r="N47" s="18">
        <f t="shared" ca="1" si="67"/>
        <v>9737248.0117114317</v>
      </c>
      <c r="O47" s="18">
        <f t="shared" ca="1" si="67"/>
        <v>9271201.3511258606</v>
      </c>
      <c r="P47" s="18">
        <f t="shared" ca="1" si="67"/>
        <v>8805154.6905402876</v>
      </c>
      <c r="Q47" s="18">
        <f t="shared" ca="1" si="67"/>
        <v>8339108.0299547166</v>
      </c>
      <c r="R47" s="18">
        <f t="shared" ca="1" si="67"/>
        <v>7873061.3693691464</v>
      </c>
      <c r="S47" s="18">
        <f t="shared" ca="1" si="67"/>
        <v>7405967.308783575</v>
      </c>
      <c r="T47" s="18">
        <f t="shared" ref="T47:AA47" ca="1" si="68">SUM(T42:T46)</f>
        <v>6937825.8481980031</v>
      </c>
      <c r="U47" s="18">
        <f t="shared" ca="1" si="68"/>
        <v>6469684.3876124322</v>
      </c>
      <c r="V47" s="18">
        <f t="shared" ca="1" si="68"/>
        <v>6001542.9270268604</v>
      </c>
      <c r="W47" s="18">
        <f t="shared" ca="1" si="68"/>
        <v>5533401.4664412886</v>
      </c>
      <c r="X47" s="18">
        <f t="shared" ca="1" si="68"/>
        <v>5065260.0058557177</v>
      </c>
      <c r="Y47" s="18">
        <f t="shared" ca="1" si="68"/>
        <v>4597118.5452701459</v>
      </c>
      <c r="Z47" s="18">
        <f t="shared" ca="1" si="68"/>
        <v>4128977.084684575</v>
      </c>
      <c r="AA47" s="18">
        <f t="shared" ca="1" si="68"/>
        <v>3660835.6240990036</v>
      </c>
      <c r="AB47" s="18">
        <f t="shared" ref="AB47:AH47" ca="1" si="69">SUM(AB42:AB46)</f>
        <v>3192694.1635134318</v>
      </c>
      <c r="AC47" s="18">
        <f t="shared" ca="1" si="69"/>
        <v>2724552.7029278609</v>
      </c>
      <c r="AD47" s="18">
        <f t="shared" ca="1" si="69"/>
        <v>2256411.2423422895</v>
      </c>
      <c r="AE47" s="18">
        <f t="shared" ca="1" si="69"/>
        <v>1788269.7817567179</v>
      </c>
      <c r="AF47" s="18">
        <f t="shared" ca="1" si="69"/>
        <v>1320128.3211711466</v>
      </c>
      <c r="AG47" s="18">
        <f t="shared" ca="1" si="69"/>
        <v>851986.86058557511</v>
      </c>
      <c r="AH47" s="18">
        <f t="shared" ca="1" si="69"/>
        <v>100000.00000000343</v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</row>
    <row r="48" spans="1:1035 16363:16382" ht="15.75" customHeight="1">
      <c r="A48" s="3"/>
      <c r="B48" s="3"/>
      <c r="C48" s="34" t="s">
        <v>212</v>
      </c>
      <c r="D48" s="21"/>
      <c r="E48" s="36"/>
      <c r="F48" s="21"/>
      <c r="G48" s="6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  <c r="AMU48" s="3"/>
    </row>
    <row r="49" spans="1:1035" ht="8.25" customHeight="1">
      <c r="A49" s="3"/>
      <c r="B49" s="3"/>
      <c r="C49" s="37"/>
      <c r="D49" s="21"/>
      <c r="E49" s="36"/>
      <c r="F49" s="21"/>
      <c r="G49" s="6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  <c r="AMU49" s="3"/>
    </row>
    <row r="50" spans="1:1035" ht="15.75" customHeight="1">
      <c r="A50" s="3"/>
      <c r="B50" s="3"/>
      <c r="C50" s="37" t="s">
        <v>213</v>
      </c>
      <c r="D50" s="3"/>
      <c r="E50" s="32"/>
      <c r="F50" s="3"/>
      <c r="G50" s="65"/>
      <c r="H50" s="14">
        <f>+H205</f>
        <v>0</v>
      </c>
      <c r="I50" s="14">
        <f t="shared" ref="I50:S50" si="70">+I205</f>
        <v>0</v>
      </c>
      <c r="J50" s="14">
        <f t="shared" si="70"/>
        <v>0</v>
      </c>
      <c r="K50" s="14">
        <f t="shared" si="70"/>
        <v>0</v>
      </c>
      <c r="L50" s="14">
        <f t="shared" si="70"/>
        <v>0</v>
      </c>
      <c r="M50" s="14">
        <f t="shared" si="70"/>
        <v>0</v>
      </c>
      <c r="N50" s="14">
        <f t="shared" si="70"/>
        <v>0</v>
      </c>
      <c r="O50" s="14">
        <f t="shared" si="70"/>
        <v>0</v>
      </c>
      <c r="P50" s="14">
        <f t="shared" si="70"/>
        <v>0</v>
      </c>
      <c r="Q50" s="14">
        <f t="shared" si="70"/>
        <v>0</v>
      </c>
      <c r="R50" s="14">
        <f t="shared" si="70"/>
        <v>0</v>
      </c>
      <c r="S50" s="14">
        <f t="shared" si="70"/>
        <v>0</v>
      </c>
      <c r="T50" s="14">
        <f t="shared" ref="T50:AA50" si="71">+T205</f>
        <v>0</v>
      </c>
      <c r="U50" s="14">
        <f t="shared" si="71"/>
        <v>0</v>
      </c>
      <c r="V50" s="14">
        <f t="shared" si="71"/>
        <v>0</v>
      </c>
      <c r="W50" s="14">
        <f t="shared" si="71"/>
        <v>0</v>
      </c>
      <c r="X50" s="14">
        <f t="shared" si="71"/>
        <v>0</v>
      </c>
      <c r="Y50" s="14">
        <f t="shared" si="71"/>
        <v>0</v>
      </c>
      <c r="Z50" s="14">
        <f t="shared" si="71"/>
        <v>0</v>
      </c>
      <c r="AA50" s="14">
        <f t="shared" si="71"/>
        <v>0</v>
      </c>
      <c r="AB50" s="14">
        <f t="shared" ref="AB50:AH50" si="72">+AB205</f>
        <v>0</v>
      </c>
      <c r="AC50" s="14">
        <f t="shared" si="72"/>
        <v>0</v>
      </c>
      <c r="AD50" s="14">
        <f t="shared" si="72"/>
        <v>0</v>
      </c>
      <c r="AE50" s="14">
        <f t="shared" si="72"/>
        <v>0</v>
      </c>
      <c r="AF50" s="14">
        <f t="shared" si="72"/>
        <v>0</v>
      </c>
      <c r="AG50" s="14">
        <f t="shared" si="72"/>
        <v>0</v>
      </c>
      <c r="AH50" s="14">
        <f t="shared" si="72"/>
        <v>0</v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  <c r="AMU50" s="3"/>
    </row>
    <row r="51" spans="1:1035" ht="15.75" customHeight="1">
      <c r="A51" s="3"/>
      <c r="B51" s="3"/>
      <c r="C51" s="37" t="s">
        <v>214</v>
      </c>
      <c r="D51" s="3"/>
      <c r="E51" s="32"/>
      <c r="F51" s="38"/>
      <c r="G51" s="97"/>
      <c r="H51" s="14">
        <f>SUM(H52:H54)</f>
        <v>100000</v>
      </c>
      <c r="I51" s="14">
        <f t="shared" ref="I51:S51" ca="1" si="73">SUM(I52:I54)</f>
        <v>19440362.330535602</v>
      </c>
      <c r="J51" s="14">
        <f t="shared" ca="1" si="73"/>
        <v>19079055.669950031</v>
      </c>
      <c r="K51" s="14">
        <f t="shared" ca="1" si="73"/>
        <v>18719843.80936446</v>
      </c>
      <c r="L51" s="14">
        <f t="shared" ca="1" si="73"/>
        <v>10669341.332882568</v>
      </c>
      <c r="M51" s="14">
        <f t="shared" ca="1" si="73"/>
        <v>10203294.672296997</v>
      </c>
      <c r="N51" s="14">
        <f t="shared" ca="1" si="73"/>
        <v>9737248.0117114261</v>
      </c>
      <c r="O51" s="14">
        <f t="shared" ca="1" si="73"/>
        <v>9271201.351125855</v>
      </c>
      <c r="P51" s="14">
        <f t="shared" ca="1" si="73"/>
        <v>8805154.6905402839</v>
      </c>
      <c r="Q51" s="14">
        <f t="shared" ca="1" si="73"/>
        <v>8339108.0299547128</v>
      </c>
      <c r="R51" s="14">
        <f t="shared" ca="1" si="73"/>
        <v>7873061.3693691418</v>
      </c>
      <c r="S51" s="14">
        <f t="shared" ca="1" si="73"/>
        <v>7405967.3087835703</v>
      </c>
      <c r="T51" s="14">
        <f t="shared" ref="T51:AA51" ca="1" si="74">SUM(T52:T54)</f>
        <v>6937825.8481980003</v>
      </c>
      <c r="U51" s="14">
        <f t="shared" ca="1" si="74"/>
        <v>6469684.3876124285</v>
      </c>
      <c r="V51" s="14">
        <f t="shared" ca="1" si="74"/>
        <v>6001542.9270268567</v>
      </c>
      <c r="W51" s="14">
        <f t="shared" ca="1" si="74"/>
        <v>5533401.4664412849</v>
      </c>
      <c r="X51" s="14">
        <f t="shared" ca="1" si="74"/>
        <v>5065260.005855713</v>
      </c>
      <c r="Y51" s="14">
        <f t="shared" ca="1" si="74"/>
        <v>4597118.5452701412</v>
      </c>
      <c r="Z51" s="14">
        <f t="shared" ca="1" si="74"/>
        <v>4128977.0846845694</v>
      </c>
      <c r="AA51" s="14">
        <f t="shared" ca="1" si="74"/>
        <v>3660835.6240989976</v>
      </c>
      <c r="AB51" s="14">
        <f t="shared" ref="AB51:AH51" ca="1" si="75">SUM(AB52:AB54)</f>
        <v>3192694.1635134257</v>
      </c>
      <c r="AC51" s="14">
        <f t="shared" ca="1" si="75"/>
        <v>2724552.7029278539</v>
      </c>
      <c r="AD51" s="14">
        <f t="shared" ca="1" si="75"/>
        <v>2256411.2423422821</v>
      </c>
      <c r="AE51" s="14">
        <f t="shared" ca="1" si="75"/>
        <v>1788269.7817567103</v>
      </c>
      <c r="AF51" s="14">
        <f t="shared" ca="1" si="75"/>
        <v>1320128.3211711384</v>
      </c>
      <c r="AG51" s="14">
        <f t="shared" ca="1" si="75"/>
        <v>851986.86058556661</v>
      </c>
      <c r="AH51" s="14">
        <f t="shared" ca="1" si="75"/>
        <v>99999.999999992549</v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</row>
    <row r="52" spans="1:1035" ht="15.75" customHeight="1">
      <c r="A52" s="3"/>
      <c r="B52" s="3"/>
      <c r="C52" s="209" t="s">
        <v>44</v>
      </c>
      <c r="D52" s="3"/>
      <c r="E52" s="32"/>
      <c r="F52" s="38"/>
      <c r="G52" s="97"/>
      <c r="H52" s="14">
        <f t="shared" ref="H52:AH52" si="76">+H174+G52</f>
        <v>100000</v>
      </c>
      <c r="I52" s="14">
        <f t="shared" si="76"/>
        <v>100000</v>
      </c>
      <c r="J52" s="14">
        <f t="shared" si="76"/>
        <v>100000</v>
      </c>
      <c r="K52" s="14">
        <f t="shared" si="76"/>
        <v>100000</v>
      </c>
      <c r="L52" s="14">
        <f t="shared" si="76"/>
        <v>100000</v>
      </c>
      <c r="M52" s="14">
        <f t="shared" si="76"/>
        <v>100000</v>
      </c>
      <c r="N52" s="14">
        <f t="shared" si="76"/>
        <v>100000</v>
      </c>
      <c r="O52" s="14">
        <f t="shared" si="76"/>
        <v>100000</v>
      </c>
      <c r="P52" s="14">
        <f t="shared" si="76"/>
        <v>100000</v>
      </c>
      <c r="Q52" s="14">
        <f t="shared" si="76"/>
        <v>100000</v>
      </c>
      <c r="R52" s="14">
        <f t="shared" si="76"/>
        <v>100000</v>
      </c>
      <c r="S52" s="14">
        <f t="shared" si="76"/>
        <v>100000</v>
      </c>
      <c r="T52" s="14">
        <f t="shared" si="76"/>
        <v>100000</v>
      </c>
      <c r="U52" s="14">
        <f t="shared" si="76"/>
        <v>100000</v>
      </c>
      <c r="V52" s="14">
        <f t="shared" si="76"/>
        <v>100000</v>
      </c>
      <c r="W52" s="14">
        <f t="shared" si="76"/>
        <v>100000</v>
      </c>
      <c r="X52" s="14">
        <f t="shared" si="76"/>
        <v>100000</v>
      </c>
      <c r="Y52" s="14">
        <f t="shared" si="76"/>
        <v>100000</v>
      </c>
      <c r="Z52" s="14">
        <f t="shared" si="76"/>
        <v>100000</v>
      </c>
      <c r="AA52" s="14">
        <f t="shared" si="76"/>
        <v>100000</v>
      </c>
      <c r="AB52" s="14">
        <f t="shared" si="76"/>
        <v>100000</v>
      </c>
      <c r="AC52" s="14">
        <f t="shared" si="76"/>
        <v>100000</v>
      </c>
      <c r="AD52" s="14">
        <f t="shared" si="76"/>
        <v>100000</v>
      </c>
      <c r="AE52" s="14">
        <f t="shared" si="76"/>
        <v>100000</v>
      </c>
      <c r="AF52" s="14">
        <f t="shared" si="76"/>
        <v>100000</v>
      </c>
      <c r="AG52" s="14">
        <f t="shared" si="76"/>
        <v>100000</v>
      </c>
      <c r="AH52" s="14">
        <f t="shared" si="76"/>
        <v>100000</v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</row>
    <row r="53" spans="1:1035" ht="15.75" customHeight="1">
      <c r="A53" s="3"/>
      <c r="C53" s="209" t="s">
        <v>215</v>
      </c>
      <c r="D53" s="3"/>
      <c r="E53" s="32"/>
      <c r="F53" s="38"/>
      <c r="G53" s="97"/>
      <c r="H53" s="14">
        <f t="shared" ref="H53:AH53" si="77">+H173+G53</f>
        <v>0</v>
      </c>
      <c r="I53" s="14">
        <f t="shared" si="77"/>
        <v>19340362.330535602</v>
      </c>
      <c r="J53" s="14">
        <f t="shared" si="77"/>
        <v>19340362.330535602</v>
      </c>
      <c r="K53" s="14">
        <f t="shared" si="77"/>
        <v>19340362.330535602</v>
      </c>
      <c r="L53" s="14">
        <f t="shared" si="77"/>
        <v>19340362.330535602</v>
      </c>
      <c r="M53" s="14">
        <f t="shared" si="77"/>
        <v>19340362.330535602</v>
      </c>
      <c r="N53" s="14">
        <f t="shared" si="77"/>
        <v>19340362.330535602</v>
      </c>
      <c r="O53" s="14">
        <f t="shared" si="77"/>
        <v>19340362.330535602</v>
      </c>
      <c r="P53" s="14">
        <f t="shared" si="77"/>
        <v>19340362.330535602</v>
      </c>
      <c r="Q53" s="14">
        <f t="shared" si="77"/>
        <v>19340362.330535602</v>
      </c>
      <c r="R53" s="14">
        <f t="shared" si="77"/>
        <v>19340362.330535602</v>
      </c>
      <c r="S53" s="14">
        <f t="shared" si="77"/>
        <v>19340362.330535602</v>
      </c>
      <c r="T53" s="14">
        <f t="shared" si="77"/>
        <v>19340362.330535602</v>
      </c>
      <c r="U53" s="14">
        <f t="shared" si="77"/>
        <v>19340362.330535602</v>
      </c>
      <c r="V53" s="14">
        <f t="shared" si="77"/>
        <v>19340362.330535602</v>
      </c>
      <c r="W53" s="14">
        <f t="shared" si="77"/>
        <v>19340362.330535602</v>
      </c>
      <c r="X53" s="14">
        <f t="shared" si="77"/>
        <v>19340362.330535602</v>
      </c>
      <c r="Y53" s="14">
        <f t="shared" si="77"/>
        <v>19340362.330535602</v>
      </c>
      <c r="Z53" s="14">
        <f t="shared" si="77"/>
        <v>19340362.330535602</v>
      </c>
      <c r="AA53" s="14">
        <f t="shared" si="77"/>
        <v>19340362.330535602</v>
      </c>
      <c r="AB53" s="14">
        <f t="shared" si="77"/>
        <v>19340362.330535602</v>
      </c>
      <c r="AC53" s="14">
        <f t="shared" si="77"/>
        <v>19340362.330535602</v>
      </c>
      <c r="AD53" s="14">
        <f t="shared" si="77"/>
        <v>19340362.330535602</v>
      </c>
      <c r="AE53" s="14">
        <f t="shared" si="77"/>
        <v>19340362.330535602</v>
      </c>
      <c r="AF53" s="14">
        <f t="shared" si="77"/>
        <v>19340362.330535602</v>
      </c>
      <c r="AG53" s="14">
        <f t="shared" si="77"/>
        <v>19340362.330535602</v>
      </c>
      <c r="AH53" s="14">
        <f t="shared" si="77"/>
        <v>19340362.330535602</v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  <c r="AMU53" s="3"/>
    </row>
    <row r="54" spans="1:1035" ht="15.75" customHeight="1">
      <c r="A54" s="3"/>
      <c r="B54" s="3"/>
      <c r="C54" s="209" t="s">
        <v>216</v>
      </c>
      <c r="D54" s="3"/>
      <c r="E54" s="32"/>
      <c r="F54" s="38"/>
      <c r="G54" s="97"/>
      <c r="H54" s="14">
        <f t="shared" ref="H54" si="78">+H31+G54</f>
        <v>0</v>
      </c>
      <c r="I54" s="14">
        <f t="shared" ref="I54:AH54" ca="1" si="79">+I31+H54+I81</f>
        <v>0</v>
      </c>
      <c r="J54" s="14">
        <f t="shared" ca="1" si="79"/>
        <v>-361306.66058557131</v>
      </c>
      <c r="K54" s="14">
        <f t="shared" ca="1" si="79"/>
        <v>-720518.52117114281</v>
      </c>
      <c r="L54" s="14">
        <f t="shared" ca="1" si="79"/>
        <v>-8771020.9976530336</v>
      </c>
      <c r="M54" s="14">
        <f t="shared" ca="1" si="79"/>
        <v>-9237067.6582386047</v>
      </c>
      <c r="N54" s="14">
        <f t="shared" ca="1" si="79"/>
        <v>-9703114.3188241757</v>
      </c>
      <c r="O54" s="14">
        <f t="shared" ca="1" si="79"/>
        <v>-10169160.979409747</v>
      </c>
      <c r="P54" s="14">
        <f t="shared" ca="1" si="79"/>
        <v>-10635207.639995318</v>
      </c>
      <c r="Q54" s="14">
        <f t="shared" ca="1" si="79"/>
        <v>-11101254.300580889</v>
      </c>
      <c r="R54" s="14">
        <f t="shared" ca="1" si="79"/>
        <v>-11567300.96116646</v>
      </c>
      <c r="S54" s="14">
        <f t="shared" ca="1" si="79"/>
        <v>-12034395.021752032</v>
      </c>
      <c r="T54" s="14">
        <f t="shared" ca="1" si="79"/>
        <v>-12502536.482337601</v>
      </c>
      <c r="U54" s="14">
        <f t="shared" ca="1" si="79"/>
        <v>-12970677.942923173</v>
      </c>
      <c r="V54" s="14">
        <f t="shared" ca="1" si="79"/>
        <v>-13438819.403508745</v>
      </c>
      <c r="W54" s="14">
        <f t="shared" ca="1" si="79"/>
        <v>-13906960.864094317</v>
      </c>
      <c r="X54" s="14">
        <f t="shared" ca="1" si="79"/>
        <v>-14375102.324679889</v>
      </c>
      <c r="Y54" s="14">
        <f t="shared" ca="1" si="79"/>
        <v>-14843243.785265461</v>
      </c>
      <c r="Z54" s="14">
        <f t="shared" ca="1" si="79"/>
        <v>-15311385.245851032</v>
      </c>
      <c r="AA54" s="14">
        <f t="shared" ca="1" si="79"/>
        <v>-15779526.706436604</v>
      </c>
      <c r="AB54" s="14">
        <f t="shared" ca="1" si="79"/>
        <v>-16247668.167022176</v>
      </c>
      <c r="AC54" s="14">
        <f t="shared" ca="1" si="79"/>
        <v>-16715809.627607748</v>
      </c>
      <c r="AD54" s="14">
        <f t="shared" ca="1" si="79"/>
        <v>-17183951.08819332</v>
      </c>
      <c r="AE54" s="14">
        <f t="shared" ca="1" si="79"/>
        <v>-17652092.548778892</v>
      </c>
      <c r="AF54" s="14">
        <f t="shared" ca="1" si="79"/>
        <v>-18120234.009364463</v>
      </c>
      <c r="AG54" s="14">
        <f t="shared" ca="1" si="79"/>
        <v>-18588375.469950035</v>
      </c>
      <c r="AH54" s="14">
        <f t="shared" ca="1" si="79"/>
        <v>-19340362.330535609</v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  <c r="AMU54" s="3"/>
    </row>
    <row r="55" spans="1:1035" ht="15.75" customHeight="1">
      <c r="A55" s="3"/>
      <c r="B55" s="3"/>
      <c r="C55" s="10" t="s">
        <v>217</v>
      </c>
      <c r="D55" s="10"/>
      <c r="E55" s="33"/>
      <c r="F55" s="10"/>
      <c r="G55" s="52"/>
      <c r="H55" s="18">
        <f>SUM(H50:H51)</f>
        <v>100000</v>
      </c>
      <c r="I55" s="18">
        <f t="shared" ref="I55:S55" ca="1" si="80">SUM(I50:I51)</f>
        <v>19440362.330535602</v>
      </c>
      <c r="J55" s="18">
        <f t="shared" ca="1" si="80"/>
        <v>19079055.669950031</v>
      </c>
      <c r="K55" s="18">
        <f t="shared" ca="1" si="80"/>
        <v>18719843.80936446</v>
      </c>
      <c r="L55" s="18">
        <f t="shared" ca="1" si="80"/>
        <v>10669341.332882568</v>
      </c>
      <c r="M55" s="18">
        <f t="shared" ca="1" si="80"/>
        <v>10203294.672296997</v>
      </c>
      <c r="N55" s="18">
        <f t="shared" ca="1" si="80"/>
        <v>9737248.0117114261</v>
      </c>
      <c r="O55" s="18">
        <f t="shared" ca="1" si="80"/>
        <v>9271201.351125855</v>
      </c>
      <c r="P55" s="18">
        <f t="shared" ca="1" si="80"/>
        <v>8805154.6905402839</v>
      </c>
      <c r="Q55" s="18">
        <f t="shared" ca="1" si="80"/>
        <v>8339108.0299547128</v>
      </c>
      <c r="R55" s="18">
        <f t="shared" ca="1" si="80"/>
        <v>7873061.3693691418</v>
      </c>
      <c r="S55" s="18">
        <f t="shared" ca="1" si="80"/>
        <v>7405967.3087835703</v>
      </c>
      <c r="T55" s="18">
        <f t="shared" ref="T55:AA55" ca="1" si="81">SUM(T50:T51)</f>
        <v>6937825.8481980003</v>
      </c>
      <c r="U55" s="18">
        <f t="shared" ca="1" si="81"/>
        <v>6469684.3876124285</v>
      </c>
      <c r="V55" s="18">
        <f t="shared" ca="1" si="81"/>
        <v>6001542.9270268567</v>
      </c>
      <c r="W55" s="18">
        <f t="shared" ca="1" si="81"/>
        <v>5533401.4664412849</v>
      </c>
      <c r="X55" s="18">
        <f t="shared" ca="1" si="81"/>
        <v>5065260.005855713</v>
      </c>
      <c r="Y55" s="18">
        <f t="shared" ca="1" si="81"/>
        <v>4597118.5452701412</v>
      </c>
      <c r="Z55" s="18">
        <f t="shared" ca="1" si="81"/>
        <v>4128977.0846845694</v>
      </c>
      <c r="AA55" s="18">
        <f t="shared" ca="1" si="81"/>
        <v>3660835.6240989976</v>
      </c>
      <c r="AB55" s="18">
        <f t="shared" ref="AB55:AH55" ca="1" si="82">SUM(AB50:AB51)</f>
        <v>3192694.1635134257</v>
      </c>
      <c r="AC55" s="18">
        <f t="shared" ca="1" si="82"/>
        <v>2724552.7029278539</v>
      </c>
      <c r="AD55" s="18">
        <f t="shared" ca="1" si="82"/>
        <v>2256411.2423422821</v>
      </c>
      <c r="AE55" s="18">
        <f t="shared" ca="1" si="82"/>
        <v>1788269.7817567103</v>
      </c>
      <c r="AF55" s="18">
        <f t="shared" ca="1" si="82"/>
        <v>1320128.3211711384</v>
      </c>
      <c r="AG55" s="18">
        <f t="shared" ca="1" si="82"/>
        <v>851986.86058556661</v>
      </c>
      <c r="AH55" s="18">
        <f t="shared" ca="1" si="82"/>
        <v>99999.999999992549</v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  <c r="AMU55" s="3"/>
    </row>
    <row r="56" spans="1:1035" s="306" customFormat="1" ht="10.5" customHeight="1">
      <c r="A56" s="313"/>
      <c r="B56" s="313"/>
      <c r="C56" s="313"/>
      <c r="D56" s="313"/>
      <c r="E56" s="313"/>
      <c r="F56" s="313"/>
      <c r="G56" s="314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  <c r="DQ56" s="313"/>
      <c r="DR56" s="313"/>
      <c r="DS56" s="313"/>
      <c r="DT56" s="313"/>
      <c r="DU56" s="313"/>
      <c r="DV56" s="313"/>
      <c r="DW56" s="313"/>
      <c r="DX56" s="313"/>
      <c r="DY56" s="313"/>
      <c r="DZ56" s="313"/>
      <c r="EA56" s="313"/>
      <c r="EB56" s="313"/>
      <c r="EC56" s="313"/>
      <c r="ED56" s="313"/>
      <c r="EE56" s="313"/>
      <c r="EF56" s="313"/>
      <c r="EG56" s="313"/>
      <c r="EH56" s="313"/>
      <c r="EI56" s="313"/>
      <c r="EJ56" s="313"/>
      <c r="EK56" s="313"/>
      <c r="EL56" s="313"/>
      <c r="EM56" s="313"/>
      <c r="EN56" s="313"/>
      <c r="EO56" s="313"/>
      <c r="EP56" s="313"/>
      <c r="EQ56" s="313"/>
      <c r="ER56" s="313"/>
      <c r="ES56" s="313"/>
      <c r="ET56" s="313"/>
      <c r="EU56" s="313"/>
      <c r="EV56" s="313"/>
      <c r="EW56" s="313"/>
      <c r="EX56" s="313"/>
      <c r="EY56" s="313"/>
      <c r="EZ56" s="313"/>
      <c r="FA56" s="313"/>
      <c r="FB56" s="313"/>
      <c r="FC56" s="313"/>
      <c r="FD56" s="313"/>
      <c r="FE56" s="313"/>
      <c r="FF56" s="313"/>
      <c r="FG56" s="313"/>
      <c r="FH56" s="313"/>
      <c r="FI56" s="313"/>
      <c r="FJ56" s="313"/>
      <c r="FK56" s="313"/>
      <c r="FL56" s="313"/>
      <c r="FM56" s="313"/>
      <c r="FN56" s="313"/>
      <c r="FO56" s="313"/>
      <c r="FP56" s="313"/>
      <c r="FQ56" s="313"/>
      <c r="FR56" s="313"/>
      <c r="FS56" s="313"/>
      <c r="FT56" s="313"/>
      <c r="FU56" s="313"/>
      <c r="FV56" s="313"/>
      <c r="FW56" s="313"/>
      <c r="FX56" s="313"/>
      <c r="FY56" s="313"/>
      <c r="FZ56" s="313"/>
      <c r="GA56" s="313"/>
      <c r="GB56" s="313"/>
      <c r="GC56" s="313"/>
      <c r="GD56" s="313"/>
      <c r="GE56" s="313"/>
      <c r="GF56" s="313"/>
      <c r="GG56" s="313"/>
      <c r="GH56" s="313"/>
      <c r="GI56" s="313"/>
      <c r="GJ56" s="313"/>
      <c r="GK56" s="313"/>
      <c r="GL56" s="313"/>
      <c r="GM56" s="313"/>
      <c r="GN56" s="313"/>
      <c r="GO56" s="313"/>
      <c r="GP56" s="313"/>
      <c r="GQ56" s="313"/>
      <c r="GR56" s="313"/>
      <c r="GS56" s="313"/>
      <c r="GT56" s="313"/>
      <c r="GU56" s="313"/>
      <c r="GV56" s="313"/>
      <c r="GW56" s="313"/>
      <c r="GX56" s="313"/>
      <c r="GY56" s="313"/>
      <c r="GZ56" s="313"/>
      <c r="HA56" s="313"/>
      <c r="HB56" s="313"/>
      <c r="HC56" s="313"/>
      <c r="HD56" s="313"/>
      <c r="HE56" s="313"/>
      <c r="HF56" s="313"/>
      <c r="HG56" s="313"/>
      <c r="HH56" s="313"/>
      <c r="HI56" s="313"/>
      <c r="HJ56" s="313"/>
      <c r="HK56" s="313"/>
      <c r="HL56" s="313"/>
      <c r="HM56" s="313"/>
      <c r="HN56" s="313"/>
      <c r="HO56" s="313"/>
      <c r="HP56" s="313"/>
      <c r="HQ56" s="313"/>
      <c r="HR56" s="313"/>
      <c r="HS56" s="313"/>
      <c r="HT56" s="313"/>
      <c r="HU56" s="313"/>
      <c r="HV56" s="313"/>
      <c r="HW56" s="313"/>
      <c r="HX56" s="313"/>
      <c r="HY56" s="313"/>
      <c r="HZ56" s="313"/>
      <c r="IA56" s="313"/>
      <c r="IB56" s="313"/>
      <c r="IC56" s="313"/>
      <c r="ID56" s="313"/>
      <c r="IE56" s="313"/>
      <c r="IF56" s="313"/>
      <c r="IG56" s="313"/>
      <c r="IH56" s="313"/>
      <c r="II56" s="313"/>
      <c r="IJ56" s="313"/>
      <c r="IK56" s="313"/>
      <c r="IL56" s="313"/>
      <c r="IM56" s="313"/>
      <c r="IN56" s="313"/>
      <c r="IO56" s="313"/>
      <c r="IP56" s="313"/>
      <c r="IQ56" s="313"/>
      <c r="IR56" s="313"/>
      <c r="IS56" s="313"/>
      <c r="IT56" s="313"/>
      <c r="IU56" s="313"/>
      <c r="IV56" s="313"/>
      <c r="IW56" s="313"/>
      <c r="IX56" s="313"/>
      <c r="IY56" s="313"/>
      <c r="IZ56" s="313"/>
      <c r="JA56" s="313"/>
      <c r="JB56" s="313"/>
      <c r="JC56" s="313"/>
      <c r="JD56" s="313"/>
      <c r="JE56" s="313"/>
      <c r="JF56" s="313"/>
      <c r="JG56" s="313"/>
      <c r="JH56" s="313"/>
      <c r="JI56" s="313"/>
      <c r="JJ56" s="313"/>
      <c r="JK56" s="313"/>
      <c r="JL56" s="313"/>
      <c r="JM56" s="313"/>
      <c r="JN56" s="313"/>
      <c r="JO56" s="313"/>
      <c r="JP56" s="313"/>
      <c r="JQ56" s="313"/>
      <c r="JR56" s="313"/>
      <c r="JS56" s="313"/>
      <c r="JT56" s="313"/>
      <c r="JU56" s="313"/>
      <c r="JV56" s="313"/>
      <c r="JW56" s="313"/>
      <c r="JX56" s="313"/>
      <c r="JY56" s="313"/>
      <c r="JZ56" s="313"/>
      <c r="KA56" s="313"/>
      <c r="KB56" s="313"/>
      <c r="KC56" s="313"/>
      <c r="KD56" s="313"/>
      <c r="KE56" s="313"/>
      <c r="KF56" s="313"/>
      <c r="KG56" s="313"/>
      <c r="KH56" s="313"/>
      <c r="KI56" s="313"/>
      <c r="KJ56" s="313"/>
      <c r="KK56" s="313"/>
      <c r="KL56" s="313"/>
      <c r="KM56" s="313"/>
      <c r="KN56" s="313"/>
      <c r="KO56" s="313"/>
      <c r="KP56" s="313"/>
      <c r="KQ56" s="313"/>
      <c r="KR56" s="313"/>
      <c r="KS56" s="313"/>
      <c r="KT56" s="313"/>
      <c r="KU56" s="313"/>
      <c r="KV56" s="313"/>
      <c r="KW56" s="313"/>
      <c r="KX56" s="313"/>
      <c r="KY56" s="313"/>
      <c r="KZ56" s="313"/>
      <c r="LA56" s="313"/>
      <c r="LB56" s="313"/>
      <c r="LC56" s="313"/>
      <c r="LD56" s="313"/>
      <c r="LE56" s="313"/>
      <c r="LF56" s="313"/>
      <c r="LG56" s="313"/>
      <c r="LH56" s="313"/>
      <c r="LI56" s="313"/>
      <c r="LJ56" s="313"/>
      <c r="LK56" s="313"/>
      <c r="LL56" s="313"/>
      <c r="LM56" s="313"/>
      <c r="LN56" s="313"/>
      <c r="LO56" s="313"/>
      <c r="LP56" s="313"/>
      <c r="LQ56" s="313"/>
      <c r="LR56" s="313"/>
      <c r="LS56" s="313"/>
      <c r="LT56" s="313"/>
      <c r="LU56" s="313"/>
      <c r="LV56" s="313"/>
      <c r="LW56" s="313"/>
      <c r="LX56" s="313"/>
      <c r="LY56" s="313"/>
      <c r="LZ56" s="313"/>
      <c r="MA56" s="313"/>
      <c r="MB56" s="313"/>
      <c r="MC56" s="313"/>
      <c r="MD56" s="313"/>
      <c r="ME56" s="313"/>
      <c r="MF56" s="313"/>
      <c r="MG56" s="313"/>
      <c r="MH56" s="313"/>
      <c r="MI56" s="313"/>
      <c r="MJ56" s="313"/>
      <c r="MK56" s="313"/>
      <c r="ML56" s="313"/>
      <c r="MM56" s="313"/>
      <c r="MN56" s="313"/>
      <c r="MO56" s="313"/>
      <c r="MP56" s="313"/>
      <c r="MQ56" s="313"/>
      <c r="MR56" s="313"/>
      <c r="MS56" s="313"/>
      <c r="MT56" s="313"/>
      <c r="MU56" s="313"/>
      <c r="MV56" s="313"/>
      <c r="MW56" s="313"/>
      <c r="MX56" s="313"/>
      <c r="MY56" s="313"/>
      <c r="MZ56" s="313"/>
      <c r="NA56" s="313"/>
      <c r="NB56" s="313"/>
      <c r="NC56" s="313"/>
      <c r="ND56" s="313"/>
      <c r="NE56" s="313"/>
      <c r="NF56" s="313"/>
      <c r="NG56" s="313"/>
      <c r="NH56" s="313"/>
      <c r="NI56" s="313"/>
      <c r="NJ56" s="313"/>
      <c r="NK56" s="313"/>
      <c r="NL56" s="313"/>
      <c r="NM56" s="313"/>
      <c r="NN56" s="313"/>
      <c r="NO56" s="313"/>
      <c r="NP56" s="313"/>
      <c r="NQ56" s="313"/>
      <c r="NR56" s="313"/>
      <c r="NS56" s="313"/>
      <c r="NT56" s="313"/>
      <c r="NU56" s="313"/>
      <c r="NV56" s="313"/>
      <c r="NW56" s="313"/>
      <c r="NX56" s="313"/>
      <c r="NY56" s="313"/>
      <c r="NZ56" s="313"/>
      <c r="OA56" s="313"/>
      <c r="OB56" s="313"/>
      <c r="OC56" s="313"/>
      <c r="OD56" s="313"/>
      <c r="OE56" s="313"/>
      <c r="OF56" s="313"/>
      <c r="OG56" s="313"/>
      <c r="OH56" s="313"/>
      <c r="OI56" s="313"/>
      <c r="OJ56" s="313"/>
      <c r="OK56" s="313"/>
      <c r="OL56" s="313"/>
      <c r="OM56" s="313"/>
      <c r="ON56" s="313"/>
      <c r="OO56" s="313"/>
      <c r="OP56" s="313"/>
      <c r="OQ56" s="313"/>
      <c r="OR56" s="313"/>
      <c r="OS56" s="313"/>
      <c r="OT56" s="313"/>
      <c r="OU56" s="313"/>
      <c r="OV56" s="313"/>
      <c r="OW56" s="313"/>
      <c r="OX56" s="313"/>
      <c r="OY56" s="313"/>
      <c r="OZ56" s="313"/>
      <c r="PA56" s="313"/>
      <c r="PB56" s="313"/>
      <c r="PC56" s="313"/>
      <c r="PD56" s="313"/>
      <c r="PE56" s="313"/>
      <c r="PF56" s="313"/>
      <c r="PG56" s="313"/>
      <c r="PH56" s="313"/>
      <c r="PI56" s="313"/>
      <c r="PJ56" s="313"/>
      <c r="PK56" s="313"/>
      <c r="PL56" s="313"/>
      <c r="PM56" s="313"/>
      <c r="PN56" s="313"/>
      <c r="PO56" s="313"/>
      <c r="PP56" s="313"/>
      <c r="PQ56" s="313"/>
      <c r="PR56" s="313"/>
      <c r="PS56" s="313"/>
      <c r="PT56" s="313"/>
      <c r="PU56" s="313"/>
      <c r="PV56" s="313"/>
      <c r="PW56" s="313"/>
      <c r="PX56" s="313"/>
      <c r="PY56" s="313"/>
      <c r="PZ56" s="313"/>
      <c r="QA56" s="313"/>
      <c r="QB56" s="313"/>
      <c r="QC56" s="313"/>
      <c r="QD56" s="313"/>
      <c r="QE56" s="313"/>
      <c r="QF56" s="313"/>
      <c r="QG56" s="313"/>
      <c r="QH56" s="313"/>
      <c r="QI56" s="313"/>
      <c r="QJ56" s="313"/>
      <c r="QK56" s="313"/>
      <c r="QL56" s="313"/>
      <c r="QM56" s="313"/>
      <c r="QN56" s="313"/>
      <c r="QO56" s="313"/>
      <c r="QP56" s="313"/>
      <c r="QQ56" s="313"/>
      <c r="QR56" s="313"/>
      <c r="QS56" s="313"/>
      <c r="QT56" s="313"/>
      <c r="QU56" s="313"/>
      <c r="QV56" s="313"/>
      <c r="QW56" s="313"/>
      <c r="QX56" s="313"/>
      <c r="QY56" s="313"/>
      <c r="QZ56" s="313"/>
      <c r="RA56" s="313"/>
      <c r="RB56" s="313"/>
      <c r="RC56" s="313"/>
      <c r="RD56" s="313"/>
      <c r="RE56" s="313"/>
      <c r="RF56" s="313"/>
      <c r="RG56" s="313"/>
      <c r="RH56" s="313"/>
      <c r="RI56" s="313"/>
      <c r="RJ56" s="313"/>
      <c r="RK56" s="313"/>
      <c r="RL56" s="313"/>
      <c r="RM56" s="313"/>
      <c r="RN56" s="313"/>
      <c r="RO56" s="313"/>
      <c r="RP56" s="313"/>
      <c r="RQ56" s="313"/>
      <c r="RR56" s="313"/>
      <c r="RS56" s="313"/>
      <c r="RT56" s="313"/>
      <c r="RU56" s="313"/>
      <c r="RV56" s="313"/>
      <c r="RW56" s="313"/>
      <c r="RX56" s="313"/>
      <c r="RY56" s="313"/>
      <c r="RZ56" s="313"/>
      <c r="SA56" s="313"/>
      <c r="SB56" s="313"/>
      <c r="SC56" s="313"/>
      <c r="SD56" s="313"/>
      <c r="SE56" s="313"/>
      <c r="SF56" s="313"/>
      <c r="SG56" s="313"/>
      <c r="SH56" s="313"/>
      <c r="SI56" s="313"/>
      <c r="SJ56" s="313"/>
      <c r="SK56" s="313"/>
      <c r="SL56" s="313"/>
      <c r="SM56" s="313"/>
      <c r="SN56" s="313"/>
      <c r="SO56" s="313"/>
      <c r="SP56" s="313"/>
      <c r="SQ56" s="313"/>
      <c r="SR56" s="313"/>
      <c r="SS56" s="313"/>
      <c r="ST56" s="313"/>
      <c r="SU56" s="313"/>
      <c r="SV56" s="313"/>
      <c r="SW56" s="313"/>
      <c r="SX56" s="313"/>
      <c r="SY56" s="313"/>
      <c r="SZ56" s="313"/>
      <c r="TA56" s="313"/>
      <c r="TB56" s="313"/>
      <c r="TC56" s="313"/>
      <c r="TD56" s="313"/>
      <c r="TE56" s="313"/>
      <c r="TF56" s="313"/>
      <c r="TG56" s="313"/>
      <c r="TH56" s="313"/>
      <c r="TI56" s="313"/>
      <c r="TJ56" s="313"/>
      <c r="TK56" s="313"/>
      <c r="TL56" s="313"/>
      <c r="TM56" s="313"/>
      <c r="TN56" s="313"/>
      <c r="TO56" s="313"/>
      <c r="TP56" s="313"/>
      <c r="TQ56" s="313"/>
      <c r="TR56" s="313"/>
      <c r="TS56" s="313"/>
      <c r="TT56" s="313"/>
      <c r="TU56" s="313"/>
      <c r="TV56" s="313"/>
      <c r="TW56" s="313"/>
      <c r="TX56" s="313"/>
      <c r="TY56" s="313"/>
      <c r="TZ56" s="313"/>
      <c r="UA56" s="313"/>
      <c r="UB56" s="313"/>
      <c r="UC56" s="313"/>
      <c r="UD56" s="313"/>
      <c r="UE56" s="313"/>
      <c r="UF56" s="313"/>
      <c r="UG56" s="313"/>
      <c r="UH56" s="313"/>
      <c r="UI56" s="313"/>
      <c r="UJ56" s="313"/>
      <c r="UK56" s="313"/>
      <c r="UL56" s="313"/>
      <c r="UM56" s="313"/>
      <c r="UN56" s="313"/>
      <c r="UO56" s="313"/>
      <c r="UP56" s="313"/>
      <c r="UQ56" s="313"/>
      <c r="UR56" s="313"/>
      <c r="US56" s="313"/>
      <c r="UT56" s="313"/>
      <c r="UU56" s="313"/>
      <c r="UV56" s="313"/>
      <c r="UW56" s="313"/>
      <c r="UX56" s="313"/>
      <c r="UY56" s="313"/>
      <c r="UZ56" s="313"/>
      <c r="VA56" s="313"/>
      <c r="VB56" s="313"/>
      <c r="VC56" s="313"/>
      <c r="VD56" s="313"/>
      <c r="VE56" s="313"/>
      <c r="VF56" s="313"/>
      <c r="VG56" s="313"/>
      <c r="VH56" s="313"/>
      <c r="VI56" s="313"/>
      <c r="VJ56" s="313"/>
      <c r="VK56" s="313"/>
      <c r="VL56" s="313"/>
      <c r="VM56" s="313"/>
      <c r="VN56" s="313"/>
      <c r="VO56" s="313"/>
      <c r="VP56" s="313"/>
      <c r="VQ56" s="313"/>
      <c r="VR56" s="313"/>
      <c r="VS56" s="313"/>
      <c r="VT56" s="313"/>
      <c r="VU56" s="313"/>
      <c r="VV56" s="313"/>
      <c r="VW56" s="313"/>
      <c r="VX56" s="313"/>
      <c r="VY56" s="313"/>
      <c r="VZ56" s="313"/>
      <c r="WA56" s="313"/>
      <c r="WB56" s="313"/>
      <c r="WC56" s="313"/>
      <c r="WD56" s="313"/>
      <c r="WE56" s="313"/>
      <c r="WF56" s="313"/>
      <c r="WG56" s="313"/>
      <c r="WH56" s="313"/>
      <c r="WI56" s="313"/>
      <c r="WJ56" s="313"/>
      <c r="WK56" s="313"/>
      <c r="WL56" s="313"/>
      <c r="WM56" s="313"/>
      <c r="WN56" s="313"/>
      <c r="WO56" s="313"/>
      <c r="WP56" s="313"/>
      <c r="WQ56" s="313"/>
      <c r="WR56" s="313"/>
      <c r="WS56" s="313"/>
      <c r="WT56" s="313"/>
      <c r="WU56" s="313"/>
      <c r="WV56" s="313"/>
      <c r="WW56" s="313"/>
      <c r="WX56" s="313"/>
      <c r="WY56" s="313"/>
      <c r="WZ56" s="313"/>
      <c r="XA56" s="313"/>
      <c r="XB56" s="313"/>
      <c r="XC56" s="313"/>
      <c r="XD56" s="313"/>
      <c r="XE56" s="313"/>
      <c r="XF56" s="313"/>
      <c r="XG56" s="313"/>
      <c r="XH56" s="313"/>
      <c r="XI56" s="313"/>
      <c r="XJ56" s="313"/>
      <c r="XK56" s="313"/>
      <c r="XL56" s="313"/>
      <c r="XM56" s="313"/>
      <c r="XN56" s="313"/>
      <c r="XO56" s="313"/>
      <c r="XP56" s="313"/>
      <c r="XQ56" s="313"/>
      <c r="XR56" s="313"/>
      <c r="XS56" s="313"/>
      <c r="XT56" s="313"/>
      <c r="XU56" s="313"/>
      <c r="XV56" s="313"/>
      <c r="XW56" s="313"/>
      <c r="XX56" s="313"/>
      <c r="XY56" s="313"/>
      <c r="XZ56" s="313"/>
      <c r="YA56" s="313"/>
      <c r="YB56" s="313"/>
      <c r="YC56" s="313"/>
      <c r="YD56" s="313"/>
      <c r="YE56" s="313"/>
      <c r="YF56" s="313"/>
      <c r="YG56" s="313"/>
      <c r="YH56" s="313"/>
      <c r="YI56" s="313"/>
      <c r="YJ56" s="313"/>
      <c r="YK56" s="313"/>
      <c r="YL56" s="313"/>
      <c r="YM56" s="313"/>
      <c r="YN56" s="313"/>
      <c r="YO56" s="313"/>
      <c r="YP56" s="313"/>
      <c r="YQ56" s="313"/>
      <c r="YR56" s="313"/>
      <c r="YS56" s="313"/>
      <c r="YT56" s="313"/>
      <c r="YU56" s="313"/>
      <c r="YV56" s="313"/>
      <c r="YW56" s="313"/>
      <c r="YX56" s="313"/>
      <c r="YY56" s="313"/>
      <c r="YZ56" s="313"/>
      <c r="ZA56" s="313"/>
      <c r="ZB56" s="313"/>
      <c r="ZC56" s="313"/>
      <c r="ZD56" s="313"/>
      <c r="ZE56" s="313"/>
      <c r="ZF56" s="313"/>
      <c r="ZG56" s="313"/>
      <c r="ZH56" s="313"/>
      <c r="ZI56" s="313"/>
      <c r="ZJ56" s="313"/>
      <c r="ZK56" s="313"/>
      <c r="ZL56" s="313"/>
      <c r="ZM56" s="313"/>
      <c r="ZN56" s="313"/>
      <c r="ZO56" s="313"/>
      <c r="ZP56" s="313"/>
      <c r="ZQ56" s="313"/>
      <c r="ZR56" s="313"/>
      <c r="ZS56" s="313"/>
      <c r="ZT56" s="313"/>
      <c r="ZU56" s="313"/>
      <c r="ZV56" s="313"/>
      <c r="ZW56" s="313"/>
      <c r="ZX56" s="313"/>
      <c r="ZY56" s="313"/>
      <c r="ZZ56" s="313"/>
      <c r="AAA56" s="313"/>
      <c r="AAB56" s="313"/>
      <c r="AAC56" s="313"/>
      <c r="AAD56" s="313"/>
      <c r="AAE56" s="313"/>
      <c r="AAF56" s="313"/>
      <c r="AAG56" s="313"/>
      <c r="AAH56" s="313"/>
      <c r="AAI56" s="313"/>
      <c r="AAJ56" s="313"/>
      <c r="AAK56" s="313"/>
      <c r="AAL56" s="313"/>
      <c r="AAM56" s="313"/>
      <c r="AAN56" s="313"/>
      <c r="AAO56" s="313"/>
      <c r="AAP56" s="313"/>
      <c r="AAQ56" s="313"/>
      <c r="AAR56" s="313"/>
      <c r="AAS56" s="313"/>
      <c r="AAT56" s="313"/>
      <c r="AAU56" s="313"/>
      <c r="AAV56" s="313"/>
      <c r="AAW56" s="313"/>
      <c r="AAX56" s="313"/>
      <c r="AAY56" s="313"/>
      <c r="AAZ56" s="313"/>
      <c r="ABA56" s="313"/>
      <c r="ABB56" s="313"/>
      <c r="ABC56" s="313"/>
      <c r="ABD56" s="313"/>
      <c r="ABE56" s="313"/>
      <c r="ABF56" s="313"/>
      <c r="ABG56" s="313"/>
      <c r="ABH56" s="313"/>
      <c r="ABI56" s="313"/>
      <c r="ABJ56" s="313"/>
      <c r="ABK56" s="313"/>
      <c r="ABL56" s="313"/>
      <c r="ABM56" s="313"/>
      <c r="ABN56" s="313"/>
      <c r="ABO56" s="313"/>
      <c r="ABP56" s="313"/>
      <c r="ABQ56" s="313"/>
      <c r="ABR56" s="313"/>
      <c r="ABS56" s="313"/>
      <c r="ABT56" s="313"/>
      <c r="ABU56" s="313"/>
      <c r="ABV56" s="313"/>
      <c r="ABW56" s="313"/>
      <c r="ABX56" s="313"/>
      <c r="ABY56" s="313"/>
      <c r="ABZ56" s="313"/>
      <c r="ACA56" s="313"/>
      <c r="ACB56" s="313"/>
      <c r="ACC56" s="313"/>
      <c r="ACD56" s="313"/>
      <c r="ACE56" s="313"/>
      <c r="ACF56" s="313"/>
      <c r="ACG56" s="313"/>
      <c r="ACH56" s="313"/>
      <c r="ACI56" s="313"/>
      <c r="ACJ56" s="313"/>
      <c r="ACK56" s="313"/>
      <c r="ACL56" s="313"/>
      <c r="ACM56" s="313"/>
      <c r="ACN56" s="313"/>
      <c r="ACO56" s="313"/>
      <c r="ACP56" s="313"/>
      <c r="ACQ56" s="313"/>
      <c r="ACR56" s="313"/>
      <c r="ACS56" s="313"/>
      <c r="ACT56" s="313"/>
      <c r="ACU56" s="313"/>
      <c r="ACV56" s="313"/>
      <c r="ACW56" s="313"/>
      <c r="ACX56" s="313"/>
      <c r="ACY56" s="313"/>
      <c r="ACZ56" s="313"/>
      <c r="ADA56" s="313"/>
      <c r="ADB56" s="313"/>
      <c r="ADC56" s="313"/>
      <c r="ADD56" s="313"/>
      <c r="ADE56" s="313"/>
      <c r="ADF56" s="313"/>
      <c r="ADG56" s="313"/>
      <c r="ADH56" s="313"/>
      <c r="ADI56" s="313"/>
      <c r="ADJ56" s="313"/>
      <c r="ADK56" s="313"/>
      <c r="ADL56" s="313"/>
      <c r="ADM56" s="313"/>
      <c r="ADN56" s="313"/>
      <c r="ADO56" s="313"/>
      <c r="ADP56" s="313"/>
      <c r="ADQ56" s="313"/>
      <c r="ADR56" s="313"/>
      <c r="ADS56" s="313"/>
      <c r="ADT56" s="313"/>
      <c r="ADU56" s="313"/>
      <c r="ADV56" s="313"/>
      <c r="ADW56" s="313"/>
      <c r="ADX56" s="313"/>
      <c r="ADY56" s="313"/>
      <c r="ADZ56" s="313"/>
      <c r="AEA56" s="313"/>
      <c r="AEB56" s="313"/>
      <c r="AEC56" s="313"/>
      <c r="AED56" s="313"/>
      <c r="AEE56" s="313"/>
      <c r="AEF56" s="313"/>
      <c r="AEG56" s="313"/>
      <c r="AEH56" s="313"/>
      <c r="AEI56" s="313"/>
      <c r="AEJ56" s="313"/>
      <c r="AEK56" s="313"/>
      <c r="AEL56" s="313"/>
      <c r="AEM56" s="313"/>
      <c r="AEN56" s="313"/>
      <c r="AEO56" s="313"/>
      <c r="AEP56" s="313"/>
      <c r="AEQ56" s="313"/>
      <c r="AER56" s="313"/>
      <c r="AES56" s="313"/>
      <c r="AET56" s="313"/>
      <c r="AEU56" s="313"/>
      <c r="AEV56" s="313"/>
      <c r="AEW56" s="313"/>
      <c r="AEX56" s="313"/>
      <c r="AEY56" s="313"/>
      <c r="AEZ56" s="313"/>
      <c r="AFA56" s="313"/>
      <c r="AFB56" s="313"/>
      <c r="AFC56" s="313"/>
      <c r="AFD56" s="313"/>
      <c r="AFE56" s="313"/>
      <c r="AFF56" s="313"/>
      <c r="AFG56" s="313"/>
      <c r="AFH56" s="313"/>
      <c r="AFI56" s="313"/>
      <c r="AFJ56" s="313"/>
      <c r="AFK56" s="313"/>
      <c r="AFL56" s="313"/>
      <c r="AFM56" s="313"/>
      <c r="AFN56" s="313"/>
      <c r="AFO56" s="313"/>
      <c r="AFP56" s="313"/>
      <c r="AFQ56" s="313"/>
      <c r="AFR56" s="313"/>
      <c r="AFS56" s="313"/>
      <c r="AFT56" s="313"/>
      <c r="AFU56" s="313"/>
      <c r="AFV56" s="313"/>
      <c r="AFW56" s="313"/>
      <c r="AFX56" s="313"/>
      <c r="AFY56" s="313"/>
      <c r="AFZ56" s="313"/>
      <c r="AGA56" s="313"/>
      <c r="AGB56" s="313"/>
      <c r="AGC56" s="313"/>
      <c r="AGD56" s="313"/>
      <c r="AGE56" s="313"/>
      <c r="AGF56" s="313"/>
      <c r="AGG56" s="313"/>
      <c r="AGH56" s="313"/>
      <c r="AGI56" s="313"/>
      <c r="AGJ56" s="313"/>
      <c r="AGK56" s="313"/>
      <c r="AGL56" s="313"/>
      <c r="AGM56" s="313"/>
      <c r="AGN56" s="313"/>
      <c r="AGO56" s="313"/>
      <c r="AGP56" s="313"/>
      <c r="AGQ56" s="313"/>
      <c r="AGR56" s="313"/>
      <c r="AGS56" s="313"/>
      <c r="AGT56" s="313"/>
      <c r="AGU56" s="313"/>
      <c r="AGV56" s="313"/>
      <c r="AGW56" s="313"/>
      <c r="AGX56" s="313"/>
      <c r="AGY56" s="313"/>
      <c r="AGZ56" s="313"/>
      <c r="AHA56" s="313"/>
      <c r="AHB56" s="313"/>
      <c r="AHC56" s="313"/>
      <c r="AHD56" s="313"/>
      <c r="AHE56" s="313"/>
      <c r="AHF56" s="313"/>
      <c r="AHG56" s="313"/>
      <c r="AHH56" s="313"/>
      <c r="AHI56" s="313"/>
      <c r="AHJ56" s="313"/>
      <c r="AHK56" s="313"/>
      <c r="AHL56" s="313"/>
      <c r="AHM56" s="313"/>
      <c r="AHN56" s="313"/>
      <c r="AHO56" s="313"/>
      <c r="AHP56" s="313"/>
      <c r="AHQ56" s="313"/>
      <c r="AHR56" s="313"/>
      <c r="AHS56" s="313"/>
      <c r="AHT56" s="313"/>
      <c r="AHU56" s="313"/>
      <c r="AHV56" s="313"/>
      <c r="AHW56" s="313"/>
      <c r="AHX56" s="313"/>
      <c r="AHY56" s="313"/>
      <c r="AHZ56" s="313"/>
      <c r="AIA56" s="313"/>
      <c r="AIB56" s="313"/>
      <c r="AIC56" s="313"/>
      <c r="AID56" s="313"/>
      <c r="AIE56" s="313"/>
      <c r="AIF56" s="313"/>
      <c r="AIG56" s="313"/>
      <c r="AIH56" s="313"/>
      <c r="AII56" s="313"/>
      <c r="AIJ56" s="313"/>
      <c r="AIK56" s="313"/>
      <c r="AIL56" s="313"/>
      <c r="AIM56" s="313"/>
      <c r="AIN56" s="313"/>
      <c r="AIO56" s="313"/>
      <c r="AIP56" s="313"/>
      <c r="AIQ56" s="313"/>
      <c r="AIR56" s="313"/>
      <c r="AIS56" s="313"/>
      <c r="AIT56" s="313"/>
      <c r="AIU56" s="313"/>
      <c r="AIV56" s="313"/>
      <c r="AIW56" s="313"/>
      <c r="AIX56" s="313"/>
      <c r="AIY56" s="313"/>
      <c r="AIZ56" s="313"/>
      <c r="AJA56" s="313"/>
      <c r="AJB56" s="313"/>
      <c r="AJC56" s="313"/>
      <c r="AJD56" s="313"/>
      <c r="AJE56" s="313"/>
      <c r="AJF56" s="313"/>
      <c r="AJG56" s="313"/>
      <c r="AJH56" s="313"/>
      <c r="AJI56" s="313"/>
      <c r="AJJ56" s="313"/>
      <c r="AJK56" s="313"/>
      <c r="AJL56" s="313"/>
      <c r="AJM56" s="313"/>
      <c r="AJN56" s="313"/>
      <c r="AJO56" s="313"/>
      <c r="AJP56" s="313"/>
      <c r="AJQ56" s="313"/>
      <c r="AJR56" s="313"/>
      <c r="AJS56" s="313"/>
      <c r="AJT56" s="313"/>
      <c r="AJU56" s="313"/>
      <c r="AJV56" s="313"/>
      <c r="AJW56" s="313"/>
      <c r="AJX56" s="313"/>
      <c r="AJY56" s="313"/>
      <c r="AJZ56" s="313"/>
      <c r="AKA56" s="313"/>
      <c r="AKB56" s="313"/>
      <c r="AKC56" s="313"/>
      <c r="AKD56" s="313"/>
      <c r="AKE56" s="313"/>
      <c r="AKF56" s="313"/>
      <c r="AKG56" s="313"/>
      <c r="AKH56" s="313"/>
      <c r="AKI56" s="313"/>
      <c r="AKJ56" s="313"/>
      <c r="AKK56" s="313"/>
      <c r="AKL56" s="313"/>
      <c r="AKM56" s="313"/>
      <c r="AKN56" s="313"/>
      <c r="AKO56" s="313"/>
      <c r="AKP56" s="313"/>
      <c r="AKQ56" s="313"/>
      <c r="AKR56" s="313"/>
      <c r="AKS56" s="313"/>
      <c r="AKT56" s="313"/>
      <c r="AKU56" s="313"/>
      <c r="AKV56" s="313"/>
      <c r="AKW56" s="313"/>
      <c r="AKX56" s="313"/>
      <c r="AKY56" s="313"/>
      <c r="AKZ56" s="313"/>
      <c r="ALA56" s="313"/>
      <c r="ALB56" s="313"/>
      <c r="ALC56" s="313"/>
      <c r="ALD56" s="313"/>
      <c r="ALE56" s="313"/>
      <c r="ALF56" s="313"/>
      <c r="ALG56" s="313"/>
      <c r="ALH56" s="313"/>
      <c r="ALI56" s="313"/>
      <c r="ALJ56" s="313"/>
      <c r="ALK56" s="313"/>
      <c r="ALL56" s="313"/>
      <c r="ALM56" s="313"/>
      <c r="ALN56" s="313"/>
      <c r="ALO56" s="313"/>
      <c r="ALP56" s="313"/>
      <c r="ALQ56" s="313"/>
      <c r="ALR56" s="313"/>
      <c r="ALS56" s="313"/>
      <c r="ALT56" s="313"/>
      <c r="ALU56" s="313"/>
      <c r="ALV56" s="313"/>
      <c r="ALW56" s="313"/>
      <c r="ALX56" s="313"/>
      <c r="ALY56" s="313"/>
      <c r="ALZ56" s="313"/>
      <c r="AMA56" s="313"/>
      <c r="AMB56" s="313"/>
      <c r="AMC56" s="313"/>
      <c r="AMD56" s="313"/>
      <c r="AME56" s="313"/>
      <c r="AMF56" s="313"/>
      <c r="AMG56" s="313"/>
      <c r="AMH56" s="313"/>
      <c r="AMI56" s="313"/>
      <c r="AMJ56" s="313"/>
      <c r="AMK56" s="313"/>
      <c r="AML56" s="313"/>
      <c r="AMM56" s="313"/>
      <c r="AMN56" s="313"/>
      <c r="AMO56" s="313"/>
      <c r="AMP56" s="313"/>
      <c r="AMQ56" s="313"/>
      <c r="AMR56" s="313"/>
      <c r="AMS56" s="313"/>
      <c r="AMT56" s="313"/>
      <c r="AMU56" s="313"/>
    </row>
    <row r="57" spans="1:1035" s="306" customFormat="1" ht="10.5" customHeight="1">
      <c r="A57" s="313"/>
      <c r="B57" s="313"/>
      <c r="C57" s="313"/>
      <c r="D57" s="313"/>
      <c r="E57" s="313"/>
      <c r="F57" s="313"/>
      <c r="G57" s="314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  <c r="DQ57" s="313"/>
      <c r="DR57" s="313"/>
      <c r="DS57" s="313"/>
      <c r="DT57" s="313"/>
      <c r="DU57" s="313"/>
      <c r="DV57" s="313"/>
      <c r="DW57" s="313"/>
      <c r="DX57" s="313"/>
      <c r="DY57" s="313"/>
      <c r="DZ57" s="313"/>
      <c r="EA57" s="313"/>
      <c r="EB57" s="313"/>
      <c r="EC57" s="313"/>
      <c r="ED57" s="313"/>
      <c r="EE57" s="313"/>
      <c r="EF57" s="313"/>
      <c r="EG57" s="313"/>
      <c r="EH57" s="313"/>
      <c r="EI57" s="313"/>
      <c r="EJ57" s="313"/>
      <c r="EK57" s="313"/>
      <c r="EL57" s="313"/>
      <c r="EM57" s="313"/>
      <c r="EN57" s="313"/>
      <c r="EO57" s="313"/>
      <c r="EP57" s="313"/>
      <c r="EQ57" s="313"/>
      <c r="ER57" s="313"/>
      <c r="ES57" s="313"/>
      <c r="ET57" s="313"/>
      <c r="EU57" s="313"/>
      <c r="EV57" s="313"/>
      <c r="EW57" s="313"/>
      <c r="EX57" s="313"/>
      <c r="EY57" s="313"/>
      <c r="EZ57" s="313"/>
      <c r="FA57" s="313"/>
      <c r="FB57" s="313"/>
      <c r="FC57" s="313"/>
      <c r="FD57" s="313"/>
      <c r="FE57" s="313"/>
      <c r="FF57" s="313"/>
      <c r="FG57" s="313"/>
      <c r="FH57" s="313"/>
      <c r="FI57" s="313"/>
      <c r="FJ57" s="313"/>
      <c r="FK57" s="313"/>
      <c r="FL57" s="313"/>
      <c r="FM57" s="313"/>
      <c r="FN57" s="313"/>
      <c r="FO57" s="313"/>
      <c r="FP57" s="313"/>
      <c r="FQ57" s="313"/>
      <c r="FR57" s="313"/>
      <c r="FS57" s="313"/>
      <c r="FT57" s="313"/>
      <c r="FU57" s="313"/>
      <c r="FV57" s="313"/>
      <c r="FW57" s="313"/>
      <c r="FX57" s="313"/>
      <c r="FY57" s="313"/>
      <c r="FZ57" s="313"/>
      <c r="GA57" s="313"/>
      <c r="GB57" s="313"/>
      <c r="GC57" s="313"/>
      <c r="GD57" s="313"/>
      <c r="GE57" s="313"/>
      <c r="GF57" s="313"/>
      <c r="GG57" s="313"/>
      <c r="GH57" s="313"/>
      <c r="GI57" s="313"/>
      <c r="GJ57" s="313"/>
      <c r="GK57" s="313"/>
      <c r="GL57" s="313"/>
      <c r="GM57" s="313"/>
      <c r="GN57" s="313"/>
      <c r="GO57" s="313"/>
      <c r="GP57" s="313"/>
      <c r="GQ57" s="313"/>
      <c r="GR57" s="313"/>
      <c r="GS57" s="313"/>
      <c r="GT57" s="313"/>
      <c r="GU57" s="313"/>
      <c r="GV57" s="313"/>
      <c r="GW57" s="313"/>
      <c r="GX57" s="313"/>
      <c r="GY57" s="313"/>
      <c r="GZ57" s="313"/>
      <c r="HA57" s="313"/>
      <c r="HB57" s="313"/>
      <c r="HC57" s="313"/>
      <c r="HD57" s="313"/>
      <c r="HE57" s="313"/>
      <c r="HF57" s="313"/>
      <c r="HG57" s="313"/>
      <c r="HH57" s="313"/>
      <c r="HI57" s="313"/>
      <c r="HJ57" s="313"/>
      <c r="HK57" s="313"/>
      <c r="HL57" s="313"/>
      <c r="HM57" s="313"/>
      <c r="HN57" s="313"/>
      <c r="HO57" s="313"/>
      <c r="HP57" s="313"/>
      <c r="HQ57" s="313"/>
      <c r="HR57" s="313"/>
      <c r="HS57" s="313"/>
      <c r="HT57" s="313"/>
      <c r="HU57" s="313"/>
      <c r="HV57" s="313"/>
      <c r="HW57" s="313"/>
      <c r="HX57" s="313"/>
      <c r="HY57" s="313"/>
      <c r="HZ57" s="313"/>
      <c r="IA57" s="313"/>
      <c r="IB57" s="313"/>
      <c r="IC57" s="313"/>
      <c r="ID57" s="313"/>
      <c r="IE57" s="313"/>
      <c r="IF57" s="313"/>
      <c r="IG57" s="313"/>
      <c r="IH57" s="313"/>
      <c r="II57" s="313"/>
      <c r="IJ57" s="313"/>
      <c r="IK57" s="313"/>
      <c r="IL57" s="313"/>
      <c r="IM57" s="313"/>
      <c r="IN57" s="313"/>
      <c r="IO57" s="313"/>
      <c r="IP57" s="313"/>
      <c r="IQ57" s="313"/>
      <c r="IR57" s="313"/>
      <c r="IS57" s="313"/>
      <c r="IT57" s="313"/>
      <c r="IU57" s="313"/>
      <c r="IV57" s="313"/>
      <c r="IW57" s="313"/>
      <c r="IX57" s="313"/>
      <c r="IY57" s="313"/>
      <c r="IZ57" s="313"/>
      <c r="JA57" s="313"/>
      <c r="JB57" s="313"/>
      <c r="JC57" s="313"/>
      <c r="JD57" s="313"/>
      <c r="JE57" s="313"/>
      <c r="JF57" s="313"/>
      <c r="JG57" s="313"/>
      <c r="JH57" s="313"/>
      <c r="JI57" s="313"/>
      <c r="JJ57" s="313"/>
      <c r="JK57" s="313"/>
      <c r="JL57" s="313"/>
      <c r="JM57" s="313"/>
      <c r="JN57" s="313"/>
      <c r="JO57" s="313"/>
      <c r="JP57" s="313"/>
      <c r="JQ57" s="313"/>
      <c r="JR57" s="313"/>
      <c r="JS57" s="313"/>
      <c r="JT57" s="313"/>
      <c r="JU57" s="313"/>
      <c r="JV57" s="313"/>
      <c r="JW57" s="313"/>
      <c r="JX57" s="313"/>
      <c r="JY57" s="313"/>
      <c r="JZ57" s="313"/>
      <c r="KA57" s="313"/>
      <c r="KB57" s="313"/>
      <c r="KC57" s="313"/>
      <c r="KD57" s="313"/>
      <c r="KE57" s="313"/>
      <c r="KF57" s="313"/>
      <c r="KG57" s="313"/>
      <c r="KH57" s="313"/>
      <c r="KI57" s="313"/>
      <c r="KJ57" s="313"/>
      <c r="KK57" s="313"/>
      <c r="KL57" s="313"/>
      <c r="KM57" s="313"/>
      <c r="KN57" s="313"/>
      <c r="KO57" s="313"/>
      <c r="KP57" s="313"/>
      <c r="KQ57" s="313"/>
      <c r="KR57" s="313"/>
      <c r="KS57" s="313"/>
      <c r="KT57" s="313"/>
      <c r="KU57" s="313"/>
      <c r="KV57" s="313"/>
      <c r="KW57" s="313"/>
      <c r="KX57" s="313"/>
      <c r="KY57" s="313"/>
      <c r="KZ57" s="313"/>
      <c r="LA57" s="313"/>
      <c r="LB57" s="313"/>
      <c r="LC57" s="313"/>
      <c r="LD57" s="313"/>
      <c r="LE57" s="313"/>
      <c r="LF57" s="313"/>
      <c r="LG57" s="313"/>
      <c r="LH57" s="313"/>
      <c r="LI57" s="313"/>
      <c r="LJ57" s="313"/>
      <c r="LK57" s="313"/>
      <c r="LL57" s="313"/>
      <c r="LM57" s="313"/>
      <c r="LN57" s="313"/>
      <c r="LO57" s="313"/>
      <c r="LP57" s="313"/>
      <c r="LQ57" s="313"/>
      <c r="LR57" s="313"/>
      <c r="LS57" s="313"/>
      <c r="LT57" s="313"/>
      <c r="LU57" s="313"/>
      <c r="LV57" s="313"/>
      <c r="LW57" s="313"/>
      <c r="LX57" s="313"/>
      <c r="LY57" s="313"/>
      <c r="LZ57" s="313"/>
      <c r="MA57" s="313"/>
      <c r="MB57" s="313"/>
      <c r="MC57" s="313"/>
      <c r="MD57" s="313"/>
      <c r="ME57" s="313"/>
      <c r="MF57" s="313"/>
      <c r="MG57" s="313"/>
      <c r="MH57" s="313"/>
      <c r="MI57" s="313"/>
      <c r="MJ57" s="313"/>
      <c r="MK57" s="313"/>
      <c r="ML57" s="313"/>
      <c r="MM57" s="313"/>
      <c r="MN57" s="313"/>
      <c r="MO57" s="313"/>
      <c r="MP57" s="313"/>
      <c r="MQ57" s="313"/>
      <c r="MR57" s="313"/>
      <c r="MS57" s="313"/>
      <c r="MT57" s="313"/>
      <c r="MU57" s="313"/>
      <c r="MV57" s="313"/>
      <c r="MW57" s="313"/>
      <c r="MX57" s="313"/>
      <c r="MY57" s="313"/>
      <c r="MZ57" s="313"/>
      <c r="NA57" s="313"/>
      <c r="NB57" s="313"/>
      <c r="NC57" s="313"/>
      <c r="ND57" s="313"/>
      <c r="NE57" s="313"/>
      <c r="NF57" s="313"/>
      <c r="NG57" s="313"/>
      <c r="NH57" s="313"/>
      <c r="NI57" s="313"/>
      <c r="NJ57" s="313"/>
      <c r="NK57" s="313"/>
      <c r="NL57" s="313"/>
      <c r="NM57" s="313"/>
      <c r="NN57" s="313"/>
      <c r="NO57" s="313"/>
      <c r="NP57" s="313"/>
      <c r="NQ57" s="313"/>
      <c r="NR57" s="313"/>
      <c r="NS57" s="313"/>
      <c r="NT57" s="313"/>
      <c r="NU57" s="313"/>
      <c r="NV57" s="313"/>
      <c r="NW57" s="313"/>
      <c r="NX57" s="313"/>
      <c r="NY57" s="313"/>
      <c r="NZ57" s="313"/>
      <c r="OA57" s="313"/>
      <c r="OB57" s="313"/>
      <c r="OC57" s="313"/>
      <c r="OD57" s="313"/>
      <c r="OE57" s="313"/>
      <c r="OF57" s="313"/>
      <c r="OG57" s="313"/>
      <c r="OH57" s="313"/>
      <c r="OI57" s="313"/>
      <c r="OJ57" s="313"/>
      <c r="OK57" s="313"/>
      <c r="OL57" s="313"/>
      <c r="OM57" s="313"/>
      <c r="ON57" s="313"/>
      <c r="OO57" s="313"/>
      <c r="OP57" s="313"/>
      <c r="OQ57" s="313"/>
      <c r="OR57" s="313"/>
      <c r="OS57" s="313"/>
      <c r="OT57" s="313"/>
      <c r="OU57" s="313"/>
      <c r="OV57" s="313"/>
      <c r="OW57" s="313"/>
      <c r="OX57" s="313"/>
      <c r="OY57" s="313"/>
      <c r="OZ57" s="313"/>
      <c r="PA57" s="313"/>
      <c r="PB57" s="313"/>
      <c r="PC57" s="313"/>
      <c r="PD57" s="313"/>
      <c r="PE57" s="313"/>
      <c r="PF57" s="313"/>
      <c r="PG57" s="313"/>
      <c r="PH57" s="313"/>
      <c r="PI57" s="313"/>
      <c r="PJ57" s="313"/>
      <c r="PK57" s="313"/>
      <c r="PL57" s="313"/>
      <c r="PM57" s="313"/>
      <c r="PN57" s="313"/>
      <c r="PO57" s="313"/>
      <c r="PP57" s="313"/>
      <c r="PQ57" s="313"/>
      <c r="PR57" s="313"/>
      <c r="PS57" s="313"/>
      <c r="PT57" s="313"/>
      <c r="PU57" s="313"/>
      <c r="PV57" s="313"/>
      <c r="PW57" s="313"/>
      <c r="PX57" s="313"/>
      <c r="PY57" s="313"/>
      <c r="PZ57" s="313"/>
      <c r="QA57" s="313"/>
      <c r="QB57" s="313"/>
      <c r="QC57" s="313"/>
      <c r="QD57" s="313"/>
      <c r="QE57" s="313"/>
      <c r="QF57" s="313"/>
      <c r="QG57" s="313"/>
      <c r="QH57" s="313"/>
      <c r="QI57" s="313"/>
      <c r="QJ57" s="313"/>
      <c r="QK57" s="313"/>
      <c r="QL57" s="313"/>
      <c r="QM57" s="313"/>
      <c r="QN57" s="313"/>
      <c r="QO57" s="313"/>
      <c r="QP57" s="313"/>
      <c r="QQ57" s="313"/>
      <c r="QR57" s="313"/>
      <c r="QS57" s="313"/>
      <c r="QT57" s="313"/>
      <c r="QU57" s="313"/>
      <c r="QV57" s="313"/>
      <c r="QW57" s="313"/>
      <c r="QX57" s="313"/>
      <c r="QY57" s="313"/>
      <c r="QZ57" s="313"/>
      <c r="RA57" s="313"/>
      <c r="RB57" s="313"/>
      <c r="RC57" s="313"/>
      <c r="RD57" s="313"/>
      <c r="RE57" s="313"/>
      <c r="RF57" s="313"/>
      <c r="RG57" s="313"/>
      <c r="RH57" s="313"/>
      <c r="RI57" s="313"/>
      <c r="RJ57" s="313"/>
      <c r="RK57" s="313"/>
      <c r="RL57" s="313"/>
      <c r="RM57" s="313"/>
      <c r="RN57" s="313"/>
      <c r="RO57" s="313"/>
      <c r="RP57" s="313"/>
      <c r="RQ57" s="313"/>
      <c r="RR57" s="313"/>
      <c r="RS57" s="313"/>
      <c r="RT57" s="313"/>
      <c r="RU57" s="313"/>
      <c r="RV57" s="313"/>
      <c r="RW57" s="313"/>
      <c r="RX57" s="313"/>
      <c r="RY57" s="313"/>
      <c r="RZ57" s="313"/>
      <c r="SA57" s="313"/>
      <c r="SB57" s="313"/>
      <c r="SC57" s="313"/>
      <c r="SD57" s="313"/>
      <c r="SE57" s="313"/>
      <c r="SF57" s="313"/>
      <c r="SG57" s="313"/>
      <c r="SH57" s="313"/>
      <c r="SI57" s="313"/>
      <c r="SJ57" s="313"/>
      <c r="SK57" s="313"/>
      <c r="SL57" s="313"/>
      <c r="SM57" s="313"/>
      <c r="SN57" s="313"/>
      <c r="SO57" s="313"/>
      <c r="SP57" s="313"/>
      <c r="SQ57" s="313"/>
      <c r="SR57" s="313"/>
      <c r="SS57" s="313"/>
      <c r="ST57" s="313"/>
      <c r="SU57" s="313"/>
      <c r="SV57" s="313"/>
      <c r="SW57" s="313"/>
      <c r="SX57" s="313"/>
      <c r="SY57" s="313"/>
      <c r="SZ57" s="313"/>
      <c r="TA57" s="313"/>
      <c r="TB57" s="313"/>
      <c r="TC57" s="313"/>
      <c r="TD57" s="313"/>
      <c r="TE57" s="313"/>
      <c r="TF57" s="313"/>
      <c r="TG57" s="313"/>
      <c r="TH57" s="313"/>
      <c r="TI57" s="313"/>
      <c r="TJ57" s="313"/>
      <c r="TK57" s="313"/>
      <c r="TL57" s="313"/>
      <c r="TM57" s="313"/>
      <c r="TN57" s="313"/>
      <c r="TO57" s="313"/>
      <c r="TP57" s="313"/>
      <c r="TQ57" s="313"/>
      <c r="TR57" s="313"/>
      <c r="TS57" s="313"/>
      <c r="TT57" s="313"/>
      <c r="TU57" s="313"/>
      <c r="TV57" s="313"/>
      <c r="TW57" s="313"/>
      <c r="TX57" s="313"/>
      <c r="TY57" s="313"/>
      <c r="TZ57" s="313"/>
      <c r="UA57" s="313"/>
      <c r="UB57" s="313"/>
      <c r="UC57" s="313"/>
      <c r="UD57" s="313"/>
      <c r="UE57" s="313"/>
      <c r="UF57" s="313"/>
      <c r="UG57" s="313"/>
      <c r="UH57" s="313"/>
      <c r="UI57" s="313"/>
      <c r="UJ57" s="313"/>
      <c r="UK57" s="313"/>
      <c r="UL57" s="313"/>
      <c r="UM57" s="313"/>
      <c r="UN57" s="313"/>
      <c r="UO57" s="313"/>
      <c r="UP57" s="313"/>
      <c r="UQ57" s="313"/>
      <c r="UR57" s="313"/>
      <c r="US57" s="313"/>
      <c r="UT57" s="313"/>
      <c r="UU57" s="313"/>
      <c r="UV57" s="313"/>
      <c r="UW57" s="313"/>
      <c r="UX57" s="313"/>
      <c r="UY57" s="313"/>
      <c r="UZ57" s="313"/>
      <c r="VA57" s="313"/>
      <c r="VB57" s="313"/>
      <c r="VC57" s="313"/>
      <c r="VD57" s="313"/>
      <c r="VE57" s="313"/>
      <c r="VF57" s="313"/>
      <c r="VG57" s="313"/>
      <c r="VH57" s="313"/>
      <c r="VI57" s="313"/>
      <c r="VJ57" s="313"/>
      <c r="VK57" s="313"/>
      <c r="VL57" s="313"/>
      <c r="VM57" s="313"/>
      <c r="VN57" s="313"/>
      <c r="VO57" s="313"/>
      <c r="VP57" s="313"/>
      <c r="VQ57" s="313"/>
      <c r="VR57" s="313"/>
      <c r="VS57" s="313"/>
      <c r="VT57" s="313"/>
      <c r="VU57" s="313"/>
      <c r="VV57" s="313"/>
      <c r="VW57" s="313"/>
      <c r="VX57" s="313"/>
      <c r="VY57" s="313"/>
      <c r="VZ57" s="313"/>
      <c r="WA57" s="313"/>
      <c r="WB57" s="313"/>
      <c r="WC57" s="313"/>
      <c r="WD57" s="313"/>
      <c r="WE57" s="313"/>
      <c r="WF57" s="313"/>
      <c r="WG57" s="313"/>
      <c r="WH57" s="313"/>
      <c r="WI57" s="313"/>
      <c r="WJ57" s="313"/>
      <c r="WK57" s="313"/>
      <c r="WL57" s="313"/>
      <c r="WM57" s="313"/>
      <c r="WN57" s="313"/>
      <c r="WO57" s="313"/>
      <c r="WP57" s="313"/>
      <c r="WQ57" s="313"/>
      <c r="WR57" s="313"/>
      <c r="WS57" s="313"/>
      <c r="WT57" s="313"/>
      <c r="WU57" s="313"/>
      <c r="WV57" s="313"/>
      <c r="WW57" s="313"/>
      <c r="WX57" s="313"/>
      <c r="WY57" s="313"/>
      <c r="WZ57" s="313"/>
      <c r="XA57" s="313"/>
      <c r="XB57" s="313"/>
      <c r="XC57" s="313"/>
      <c r="XD57" s="313"/>
      <c r="XE57" s="313"/>
      <c r="XF57" s="313"/>
      <c r="XG57" s="313"/>
      <c r="XH57" s="313"/>
      <c r="XI57" s="313"/>
      <c r="XJ57" s="313"/>
      <c r="XK57" s="313"/>
      <c r="XL57" s="313"/>
      <c r="XM57" s="313"/>
      <c r="XN57" s="313"/>
      <c r="XO57" s="313"/>
      <c r="XP57" s="313"/>
      <c r="XQ57" s="313"/>
      <c r="XR57" s="313"/>
      <c r="XS57" s="313"/>
      <c r="XT57" s="313"/>
      <c r="XU57" s="313"/>
      <c r="XV57" s="313"/>
      <c r="XW57" s="313"/>
      <c r="XX57" s="313"/>
      <c r="XY57" s="313"/>
      <c r="XZ57" s="313"/>
      <c r="YA57" s="313"/>
      <c r="YB57" s="313"/>
      <c r="YC57" s="313"/>
      <c r="YD57" s="313"/>
      <c r="YE57" s="313"/>
      <c r="YF57" s="313"/>
      <c r="YG57" s="313"/>
      <c r="YH57" s="313"/>
      <c r="YI57" s="313"/>
      <c r="YJ57" s="313"/>
      <c r="YK57" s="313"/>
      <c r="YL57" s="313"/>
      <c r="YM57" s="313"/>
      <c r="YN57" s="313"/>
      <c r="YO57" s="313"/>
      <c r="YP57" s="313"/>
      <c r="YQ57" s="313"/>
      <c r="YR57" s="313"/>
      <c r="YS57" s="313"/>
      <c r="YT57" s="313"/>
      <c r="YU57" s="313"/>
      <c r="YV57" s="313"/>
      <c r="YW57" s="313"/>
      <c r="YX57" s="313"/>
      <c r="YY57" s="313"/>
      <c r="YZ57" s="313"/>
      <c r="ZA57" s="313"/>
      <c r="ZB57" s="313"/>
      <c r="ZC57" s="313"/>
      <c r="ZD57" s="313"/>
      <c r="ZE57" s="313"/>
      <c r="ZF57" s="313"/>
      <c r="ZG57" s="313"/>
      <c r="ZH57" s="313"/>
      <c r="ZI57" s="313"/>
      <c r="ZJ57" s="313"/>
      <c r="ZK57" s="313"/>
      <c r="ZL57" s="313"/>
      <c r="ZM57" s="313"/>
      <c r="ZN57" s="313"/>
      <c r="ZO57" s="313"/>
      <c r="ZP57" s="313"/>
      <c r="ZQ57" s="313"/>
      <c r="ZR57" s="313"/>
      <c r="ZS57" s="313"/>
      <c r="ZT57" s="313"/>
      <c r="ZU57" s="313"/>
      <c r="ZV57" s="313"/>
      <c r="ZW57" s="313"/>
      <c r="ZX57" s="313"/>
      <c r="ZY57" s="313"/>
      <c r="ZZ57" s="313"/>
      <c r="AAA57" s="313"/>
      <c r="AAB57" s="313"/>
      <c r="AAC57" s="313"/>
      <c r="AAD57" s="313"/>
      <c r="AAE57" s="313"/>
      <c r="AAF57" s="313"/>
      <c r="AAG57" s="313"/>
      <c r="AAH57" s="313"/>
      <c r="AAI57" s="313"/>
      <c r="AAJ57" s="313"/>
      <c r="AAK57" s="313"/>
      <c r="AAL57" s="313"/>
      <c r="AAM57" s="313"/>
      <c r="AAN57" s="313"/>
      <c r="AAO57" s="313"/>
      <c r="AAP57" s="313"/>
      <c r="AAQ57" s="313"/>
      <c r="AAR57" s="313"/>
      <c r="AAS57" s="313"/>
      <c r="AAT57" s="313"/>
      <c r="AAU57" s="313"/>
      <c r="AAV57" s="313"/>
      <c r="AAW57" s="313"/>
      <c r="AAX57" s="313"/>
      <c r="AAY57" s="313"/>
      <c r="AAZ57" s="313"/>
      <c r="ABA57" s="313"/>
      <c r="ABB57" s="313"/>
      <c r="ABC57" s="313"/>
      <c r="ABD57" s="313"/>
      <c r="ABE57" s="313"/>
      <c r="ABF57" s="313"/>
      <c r="ABG57" s="313"/>
      <c r="ABH57" s="313"/>
      <c r="ABI57" s="313"/>
      <c r="ABJ57" s="313"/>
      <c r="ABK57" s="313"/>
      <c r="ABL57" s="313"/>
      <c r="ABM57" s="313"/>
      <c r="ABN57" s="313"/>
      <c r="ABO57" s="313"/>
      <c r="ABP57" s="313"/>
      <c r="ABQ57" s="313"/>
      <c r="ABR57" s="313"/>
      <c r="ABS57" s="313"/>
      <c r="ABT57" s="313"/>
      <c r="ABU57" s="313"/>
      <c r="ABV57" s="313"/>
      <c r="ABW57" s="313"/>
      <c r="ABX57" s="313"/>
      <c r="ABY57" s="313"/>
      <c r="ABZ57" s="313"/>
      <c r="ACA57" s="313"/>
      <c r="ACB57" s="313"/>
      <c r="ACC57" s="313"/>
      <c r="ACD57" s="313"/>
      <c r="ACE57" s="313"/>
      <c r="ACF57" s="313"/>
      <c r="ACG57" s="313"/>
      <c r="ACH57" s="313"/>
      <c r="ACI57" s="313"/>
      <c r="ACJ57" s="313"/>
      <c r="ACK57" s="313"/>
      <c r="ACL57" s="313"/>
      <c r="ACM57" s="313"/>
      <c r="ACN57" s="313"/>
      <c r="ACO57" s="313"/>
      <c r="ACP57" s="313"/>
      <c r="ACQ57" s="313"/>
      <c r="ACR57" s="313"/>
      <c r="ACS57" s="313"/>
      <c r="ACT57" s="313"/>
      <c r="ACU57" s="313"/>
      <c r="ACV57" s="313"/>
      <c r="ACW57" s="313"/>
      <c r="ACX57" s="313"/>
      <c r="ACY57" s="313"/>
      <c r="ACZ57" s="313"/>
      <c r="ADA57" s="313"/>
      <c r="ADB57" s="313"/>
      <c r="ADC57" s="313"/>
      <c r="ADD57" s="313"/>
      <c r="ADE57" s="313"/>
      <c r="ADF57" s="313"/>
      <c r="ADG57" s="313"/>
      <c r="ADH57" s="313"/>
      <c r="ADI57" s="313"/>
      <c r="ADJ57" s="313"/>
      <c r="ADK57" s="313"/>
      <c r="ADL57" s="313"/>
      <c r="ADM57" s="313"/>
      <c r="ADN57" s="313"/>
      <c r="ADO57" s="313"/>
      <c r="ADP57" s="313"/>
      <c r="ADQ57" s="313"/>
      <c r="ADR57" s="313"/>
      <c r="ADS57" s="313"/>
      <c r="ADT57" s="313"/>
      <c r="ADU57" s="313"/>
      <c r="ADV57" s="313"/>
      <c r="ADW57" s="313"/>
      <c r="ADX57" s="313"/>
      <c r="ADY57" s="313"/>
      <c r="ADZ57" s="313"/>
      <c r="AEA57" s="313"/>
      <c r="AEB57" s="313"/>
      <c r="AEC57" s="313"/>
      <c r="AED57" s="313"/>
      <c r="AEE57" s="313"/>
      <c r="AEF57" s="313"/>
      <c r="AEG57" s="313"/>
      <c r="AEH57" s="313"/>
      <c r="AEI57" s="313"/>
      <c r="AEJ57" s="313"/>
      <c r="AEK57" s="313"/>
      <c r="AEL57" s="313"/>
      <c r="AEM57" s="313"/>
      <c r="AEN57" s="313"/>
      <c r="AEO57" s="313"/>
      <c r="AEP57" s="313"/>
      <c r="AEQ57" s="313"/>
      <c r="AER57" s="313"/>
      <c r="AES57" s="313"/>
      <c r="AET57" s="313"/>
      <c r="AEU57" s="313"/>
      <c r="AEV57" s="313"/>
      <c r="AEW57" s="313"/>
      <c r="AEX57" s="313"/>
      <c r="AEY57" s="313"/>
      <c r="AEZ57" s="313"/>
      <c r="AFA57" s="313"/>
      <c r="AFB57" s="313"/>
      <c r="AFC57" s="313"/>
      <c r="AFD57" s="313"/>
      <c r="AFE57" s="313"/>
      <c r="AFF57" s="313"/>
      <c r="AFG57" s="313"/>
      <c r="AFH57" s="313"/>
      <c r="AFI57" s="313"/>
      <c r="AFJ57" s="313"/>
      <c r="AFK57" s="313"/>
      <c r="AFL57" s="313"/>
      <c r="AFM57" s="313"/>
      <c r="AFN57" s="313"/>
      <c r="AFO57" s="313"/>
      <c r="AFP57" s="313"/>
      <c r="AFQ57" s="313"/>
      <c r="AFR57" s="313"/>
      <c r="AFS57" s="313"/>
      <c r="AFT57" s="313"/>
      <c r="AFU57" s="313"/>
      <c r="AFV57" s="313"/>
      <c r="AFW57" s="313"/>
      <c r="AFX57" s="313"/>
      <c r="AFY57" s="313"/>
      <c r="AFZ57" s="313"/>
      <c r="AGA57" s="313"/>
      <c r="AGB57" s="313"/>
      <c r="AGC57" s="313"/>
      <c r="AGD57" s="313"/>
      <c r="AGE57" s="313"/>
      <c r="AGF57" s="313"/>
      <c r="AGG57" s="313"/>
      <c r="AGH57" s="313"/>
      <c r="AGI57" s="313"/>
      <c r="AGJ57" s="313"/>
      <c r="AGK57" s="313"/>
      <c r="AGL57" s="313"/>
      <c r="AGM57" s="313"/>
      <c r="AGN57" s="313"/>
      <c r="AGO57" s="313"/>
      <c r="AGP57" s="313"/>
      <c r="AGQ57" s="313"/>
      <c r="AGR57" s="313"/>
      <c r="AGS57" s="313"/>
      <c r="AGT57" s="313"/>
      <c r="AGU57" s="313"/>
      <c r="AGV57" s="313"/>
      <c r="AGW57" s="313"/>
      <c r="AGX57" s="313"/>
      <c r="AGY57" s="313"/>
      <c r="AGZ57" s="313"/>
      <c r="AHA57" s="313"/>
      <c r="AHB57" s="313"/>
      <c r="AHC57" s="313"/>
      <c r="AHD57" s="313"/>
      <c r="AHE57" s="313"/>
      <c r="AHF57" s="313"/>
      <c r="AHG57" s="313"/>
      <c r="AHH57" s="313"/>
      <c r="AHI57" s="313"/>
      <c r="AHJ57" s="313"/>
      <c r="AHK57" s="313"/>
      <c r="AHL57" s="313"/>
      <c r="AHM57" s="313"/>
      <c r="AHN57" s="313"/>
      <c r="AHO57" s="313"/>
      <c r="AHP57" s="313"/>
      <c r="AHQ57" s="313"/>
      <c r="AHR57" s="313"/>
      <c r="AHS57" s="313"/>
      <c r="AHT57" s="313"/>
      <c r="AHU57" s="313"/>
      <c r="AHV57" s="313"/>
      <c r="AHW57" s="313"/>
      <c r="AHX57" s="313"/>
      <c r="AHY57" s="313"/>
      <c r="AHZ57" s="313"/>
      <c r="AIA57" s="313"/>
      <c r="AIB57" s="313"/>
      <c r="AIC57" s="313"/>
      <c r="AID57" s="313"/>
      <c r="AIE57" s="313"/>
      <c r="AIF57" s="313"/>
      <c r="AIG57" s="313"/>
      <c r="AIH57" s="313"/>
      <c r="AII57" s="313"/>
      <c r="AIJ57" s="313"/>
      <c r="AIK57" s="313"/>
      <c r="AIL57" s="313"/>
      <c r="AIM57" s="313"/>
      <c r="AIN57" s="313"/>
      <c r="AIO57" s="313"/>
      <c r="AIP57" s="313"/>
      <c r="AIQ57" s="313"/>
      <c r="AIR57" s="313"/>
      <c r="AIS57" s="313"/>
      <c r="AIT57" s="313"/>
      <c r="AIU57" s="313"/>
      <c r="AIV57" s="313"/>
      <c r="AIW57" s="313"/>
      <c r="AIX57" s="313"/>
      <c r="AIY57" s="313"/>
      <c r="AIZ57" s="313"/>
      <c r="AJA57" s="313"/>
      <c r="AJB57" s="313"/>
      <c r="AJC57" s="313"/>
      <c r="AJD57" s="313"/>
      <c r="AJE57" s="313"/>
      <c r="AJF57" s="313"/>
      <c r="AJG57" s="313"/>
      <c r="AJH57" s="313"/>
      <c r="AJI57" s="313"/>
      <c r="AJJ57" s="313"/>
      <c r="AJK57" s="313"/>
      <c r="AJL57" s="313"/>
      <c r="AJM57" s="313"/>
      <c r="AJN57" s="313"/>
      <c r="AJO57" s="313"/>
      <c r="AJP57" s="313"/>
      <c r="AJQ57" s="313"/>
      <c r="AJR57" s="313"/>
      <c r="AJS57" s="313"/>
      <c r="AJT57" s="313"/>
      <c r="AJU57" s="313"/>
      <c r="AJV57" s="313"/>
      <c r="AJW57" s="313"/>
      <c r="AJX57" s="313"/>
      <c r="AJY57" s="313"/>
      <c r="AJZ57" s="313"/>
      <c r="AKA57" s="313"/>
      <c r="AKB57" s="313"/>
      <c r="AKC57" s="313"/>
      <c r="AKD57" s="313"/>
      <c r="AKE57" s="313"/>
      <c r="AKF57" s="313"/>
      <c r="AKG57" s="313"/>
      <c r="AKH57" s="313"/>
      <c r="AKI57" s="313"/>
      <c r="AKJ57" s="313"/>
      <c r="AKK57" s="313"/>
      <c r="AKL57" s="313"/>
      <c r="AKM57" s="313"/>
      <c r="AKN57" s="313"/>
      <c r="AKO57" s="313"/>
      <c r="AKP57" s="313"/>
      <c r="AKQ57" s="313"/>
      <c r="AKR57" s="313"/>
      <c r="AKS57" s="313"/>
      <c r="AKT57" s="313"/>
      <c r="AKU57" s="313"/>
      <c r="AKV57" s="313"/>
      <c r="AKW57" s="313"/>
      <c r="AKX57" s="313"/>
      <c r="AKY57" s="313"/>
      <c r="AKZ57" s="313"/>
      <c r="ALA57" s="313"/>
      <c r="ALB57" s="313"/>
      <c r="ALC57" s="313"/>
      <c r="ALD57" s="313"/>
      <c r="ALE57" s="313"/>
      <c r="ALF57" s="313"/>
      <c r="ALG57" s="313"/>
      <c r="ALH57" s="313"/>
      <c r="ALI57" s="313"/>
      <c r="ALJ57" s="313"/>
      <c r="ALK57" s="313"/>
      <c r="ALL57" s="313"/>
      <c r="ALM57" s="313"/>
      <c r="ALN57" s="313"/>
      <c r="ALO57" s="313"/>
      <c r="ALP57" s="313"/>
      <c r="ALQ57" s="313"/>
      <c r="ALR57" s="313"/>
      <c r="ALS57" s="313"/>
      <c r="ALT57" s="313"/>
      <c r="ALU57" s="313"/>
      <c r="ALV57" s="313"/>
      <c r="ALW57" s="313"/>
      <c r="ALX57" s="313"/>
      <c r="ALY57" s="313"/>
      <c r="ALZ57" s="313"/>
      <c r="AMA57" s="313"/>
      <c r="AMB57" s="313"/>
      <c r="AMC57" s="313"/>
      <c r="AMD57" s="313"/>
      <c r="AME57" s="313"/>
      <c r="AMF57" s="313"/>
      <c r="AMG57" s="313"/>
      <c r="AMH57" s="313"/>
      <c r="AMI57" s="313"/>
      <c r="AMJ57" s="313"/>
      <c r="AMK57" s="313"/>
      <c r="AML57" s="313"/>
      <c r="AMM57" s="313"/>
      <c r="AMN57" s="313"/>
      <c r="AMO57" s="313"/>
      <c r="AMP57" s="313"/>
      <c r="AMQ57" s="313"/>
      <c r="AMR57" s="313"/>
      <c r="AMS57" s="313"/>
      <c r="AMT57" s="313"/>
      <c r="AMU57" s="313"/>
    </row>
    <row r="58" spans="1:1035" s="306" customFormat="1" ht="10.5" customHeight="1">
      <c r="A58" s="313"/>
      <c r="B58" s="313"/>
      <c r="C58" s="313"/>
      <c r="D58" s="313"/>
      <c r="E58" s="313"/>
      <c r="F58" s="313"/>
      <c r="G58" s="314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  <c r="DQ58" s="313"/>
      <c r="DR58" s="313"/>
      <c r="DS58" s="313"/>
      <c r="DT58" s="313"/>
      <c r="DU58" s="313"/>
      <c r="DV58" s="313"/>
      <c r="DW58" s="313"/>
      <c r="DX58" s="313"/>
      <c r="DY58" s="313"/>
      <c r="DZ58" s="313"/>
      <c r="EA58" s="313"/>
      <c r="EB58" s="313"/>
      <c r="EC58" s="313"/>
      <c r="ED58" s="313"/>
      <c r="EE58" s="313"/>
      <c r="EF58" s="313"/>
      <c r="EG58" s="313"/>
      <c r="EH58" s="313"/>
      <c r="EI58" s="313"/>
      <c r="EJ58" s="313"/>
      <c r="EK58" s="313"/>
      <c r="EL58" s="313"/>
      <c r="EM58" s="313"/>
      <c r="EN58" s="313"/>
      <c r="EO58" s="313"/>
      <c r="EP58" s="313"/>
      <c r="EQ58" s="313"/>
      <c r="ER58" s="313"/>
      <c r="ES58" s="313"/>
      <c r="ET58" s="313"/>
      <c r="EU58" s="313"/>
      <c r="EV58" s="313"/>
      <c r="EW58" s="313"/>
      <c r="EX58" s="313"/>
      <c r="EY58" s="313"/>
      <c r="EZ58" s="313"/>
      <c r="FA58" s="313"/>
      <c r="FB58" s="313"/>
      <c r="FC58" s="313"/>
      <c r="FD58" s="313"/>
      <c r="FE58" s="313"/>
      <c r="FF58" s="313"/>
      <c r="FG58" s="313"/>
      <c r="FH58" s="313"/>
      <c r="FI58" s="313"/>
      <c r="FJ58" s="313"/>
      <c r="FK58" s="313"/>
      <c r="FL58" s="313"/>
      <c r="FM58" s="313"/>
      <c r="FN58" s="313"/>
      <c r="FO58" s="313"/>
      <c r="FP58" s="313"/>
      <c r="FQ58" s="313"/>
      <c r="FR58" s="313"/>
      <c r="FS58" s="313"/>
      <c r="FT58" s="313"/>
      <c r="FU58" s="313"/>
      <c r="FV58" s="313"/>
      <c r="FW58" s="313"/>
      <c r="FX58" s="313"/>
      <c r="FY58" s="313"/>
      <c r="FZ58" s="313"/>
      <c r="GA58" s="313"/>
      <c r="GB58" s="313"/>
      <c r="GC58" s="313"/>
      <c r="GD58" s="313"/>
      <c r="GE58" s="313"/>
      <c r="GF58" s="313"/>
      <c r="GG58" s="313"/>
      <c r="GH58" s="313"/>
      <c r="GI58" s="313"/>
      <c r="GJ58" s="313"/>
      <c r="GK58" s="313"/>
      <c r="GL58" s="313"/>
      <c r="GM58" s="313"/>
      <c r="GN58" s="313"/>
      <c r="GO58" s="313"/>
      <c r="GP58" s="313"/>
      <c r="GQ58" s="313"/>
      <c r="GR58" s="313"/>
      <c r="GS58" s="313"/>
      <c r="GT58" s="313"/>
      <c r="GU58" s="313"/>
      <c r="GV58" s="313"/>
      <c r="GW58" s="313"/>
      <c r="GX58" s="313"/>
      <c r="GY58" s="313"/>
      <c r="GZ58" s="313"/>
      <c r="HA58" s="313"/>
      <c r="HB58" s="313"/>
      <c r="HC58" s="313"/>
      <c r="HD58" s="313"/>
      <c r="HE58" s="313"/>
      <c r="HF58" s="313"/>
      <c r="HG58" s="313"/>
      <c r="HH58" s="313"/>
      <c r="HI58" s="313"/>
      <c r="HJ58" s="313"/>
      <c r="HK58" s="313"/>
      <c r="HL58" s="313"/>
      <c r="HM58" s="313"/>
      <c r="HN58" s="313"/>
      <c r="HO58" s="313"/>
      <c r="HP58" s="313"/>
      <c r="HQ58" s="313"/>
      <c r="HR58" s="313"/>
      <c r="HS58" s="313"/>
      <c r="HT58" s="313"/>
      <c r="HU58" s="313"/>
      <c r="HV58" s="313"/>
      <c r="HW58" s="313"/>
      <c r="HX58" s="313"/>
      <c r="HY58" s="313"/>
      <c r="HZ58" s="313"/>
      <c r="IA58" s="313"/>
      <c r="IB58" s="313"/>
      <c r="IC58" s="313"/>
      <c r="ID58" s="313"/>
      <c r="IE58" s="313"/>
      <c r="IF58" s="313"/>
      <c r="IG58" s="313"/>
      <c r="IH58" s="313"/>
      <c r="II58" s="313"/>
      <c r="IJ58" s="313"/>
      <c r="IK58" s="313"/>
      <c r="IL58" s="313"/>
      <c r="IM58" s="313"/>
      <c r="IN58" s="313"/>
      <c r="IO58" s="313"/>
      <c r="IP58" s="313"/>
      <c r="IQ58" s="313"/>
      <c r="IR58" s="313"/>
      <c r="IS58" s="313"/>
      <c r="IT58" s="313"/>
      <c r="IU58" s="313"/>
      <c r="IV58" s="313"/>
      <c r="IW58" s="313"/>
      <c r="IX58" s="313"/>
      <c r="IY58" s="313"/>
      <c r="IZ58" s="313"/>
      <c r="JA58" s="313"/>
      <c r="JB58" s="313"/>
      <c r="JC58" s="313"/>
      <c r="JD58" s="313"/>
      <c r="JE58" s="313"/>
      <c r="JF58" s="313"/>
      <c r="JG58" s="313"/>
      <c r="JH58" s="313"/>
      <c r="JI58" s="313"/>
      <c r="JJ58" s="313"/>
      <c r="JK58" s="313"/>
      <c r="JL58" s="313"/>
      <c r="JM58" s="313"/>
      <c r="JN58" s="313"/>
      <c r="JO58" s="313"/>
      <c r="JP58" s="313"/>
      <c r="JQ58" s="313"/>
      <c r="JR58" s="313"/>
      <c r="JS58" s="313"/>
      <c r="JT58" s="313"/>
      <c r="JU58" s="313"/>
      <c r="JV58" s="313"/>
      <c r="JW58" s="313"/>
      <c r="JX58" s="313"/>
      <c r="JY58" s="313"/>
      <c r="JZ58" s="313"/>
      <c r="KA58" s="313"/>
      <c r="KB58" s="313"/>
      <c r="KC58" s="313"/>
      <c r="KD58" s="313"/>
      <c r="KE58" s="313"/>
      <c r="KF58" s="313"/>
      <c r="KG58" s="313"/>
      <c r="KH58" s="313"/>
      <c r="KI58" s="313"/>
      <c r="KJ58" s="313"/>
      <c r="KK58" s="313"/>
      <c r="KL58" s="313"/>
      <c r="KM58" s="313"/>
      <c r="KN58" s="313"/>
      <c r="KO58" s="313"/>
      <c r="KP58" s="313"/>
      <c r="KQ58" s="313"/>
      <c r="KR58" s="313"/>
      <c r="KS58" s="313"/>
      <c r="KT58" s="313"/>
      <c r="KU58" s="313"/>
      <c r="KV58" s="313"/>
      <c r="KW58" s="313"/>
      <c r="KX58" s="313"/>
      <c r="KY58" s="313"/>
      <c r="KZ58" s="313"/>
      <c r="LA58" s="313"/>
      <c r="LB58" s="313"/>
      <c r="LC58" s="313"/>
      <c r="LD58" s="313"/>
      <c r="LE58" s="313"/>
      <c r="LF58" s="313"/>
      <c r="LG58" s="313"/>
      <c r="LH58" s="313"/>
      <c r="LI58" s="313"/>
      <c r="LJ58" s="313"/>
      <c r="LK58" s="313"/>
      <c r="LL58" s="313"/>
      <c r="LM58" s="313"/>
      <c r="LN58" s="313"/>
      <c r="LO58" s="313"/>
      <c r="LP58" s="313"/>
      <c r="LQ58" s="313"/>
      <c r="LR58" s="313"/>
      <c r="LS58" s="313"/>
      <c r="LT58" s="313"/>
      <c r="LU58" s="313"/>
      <c r="LV58" s="313"/>
      <c r="LW58" s="313"/>
      <c r="LX58" s="313"/>
      <c r="LY58" s="313"/>
      <c r="LZ58" s="313"/>
      <c r="MA58" s="313"/>
      <c r="MB58" s="313"/>
      <c r="MC58" s="313"/>
      <c r="MD58" s="313"/>
      <c r="ME58" s="313"/>
      <c r="MF58" s="313"/>
      <c r="MG58" s="313"/>
      <c r="MH58" s="313"/>
      <c r="MI58" s="313"/>
      <c r="MJ58" s="313"/>
      <c r="MK58" s="313"/>
      <c r="ML58" s="313"/>
      <c r="MM58" s="313"/>
      <c r="MN58" s="313"/>
      <c r="MO58" s="313"/>
      <c r="MP58" s="313"/>
      <c r="MQ58" s="313"/>
      <c r="MR58" s="313"/>
      <c r="MS58" s="313"/>
      <c r="MT58" s="313"/>
      <c r="MU58" s="313"/>
      <c r="MV58" s="313"/>
      <c r="MW58" s="313"/>
      <c r="MX58" s="313"/>
      <c r="MY58" s="313"/>
      <c r="MZ58" s="313"/>
      <c r="NA58" s="313"/>
      <c r="NB58" s="313"/>
      <c r="NC58" s="313"/>
      <c r="ND58" s="313"/>
      <c r="NE58" s="313"/>
      <c r="NF58" s="313"/>
      <c r="NG58" s="313"/>
      <c r="NH58" s="313"/>
      <c r="NI58" s="313"/>
      <c r="NJ58" s="313"/>
      <c r="NK58" s="313"/>
      <c r="NL58" s="313"/>
      <c r="NM58" s="313"/>
      <c r="NN58" s="313"/>
      <c r="NO58" s="313"/>
      <c r="NP58" s="313"/>
      <c r="NQ58" s="313"/>
      <c r="NR58" s="313"/>
      <c r="NS58" s="313"/>
      <c r="NT58" s="313"/>
      <c r="NU58" s="313"/>
      <c r="NV58" s="313"/>
      <c r="NW58" s="313"/>
      <c r="NX58" s="313"/>
      <c r="NY58" s="313"/>
      <c r="NZ58" s="313"/>
      <c r="OA58" s="313"/>
      <c r="OB58" s="313"/>
      <c r="OC58" s="313"/>
      <c r="OD58" s="313"/>
      <c r="OE58" s="313"/>
      <c r="OF58" s="313"/>
      <c r="OG58" s="313"/>
      <c r="OH58" s="313"/>
      <c r="OI58" s="313"/>
      <c r="OJ58" s="313"/>
      <c r="OK58" s="313"/>
      <c r="OL58" s="313"/>
      <c r="OM58" s="313"/>
      <c r="ON58" s="313"/>
      <c r="OO58" s="313"/>
      <c r="OP58" s="313"/>
      <c r="OQ58" s="313"/>
      <c r="OR58" s="313"/>
      <c r="OS58" s="313"/>
      <c r="OT58" s="313"/>
      <c r="OU58" s="313"/>
      <c r="OV58" s="313"/>
      <c r="OW58" s="313"/>
      <c r="OX58" s="313"/>
      <c r="OY58" s="313"/>
      <c r="OZ58" s="313"/>
      <c r="PA58" s="313"/>
      <c r="PB58" s="313"/>
      <c r="PC58" s="313"/>
      <c r="PD58" s="313"/>
      <c r="PE58" s="313"/>
      <c r="PF58" s="313"/>
      <c r="PG58" s="313"/>
      <c r="PH58" s="313"/>
      <c r="PI58" s="313"/>
      <c r="PJ58" s="313"/>
      <c r="PK58" s="313"/>
      <c r="PL58" s="313"/>
      <c r="PM58" s="313"/>
      <c r="PN58" s="313"/>
      <c r="PO58" s="313"/>
      <c r="PP58" s="313"/>
      <c r="PQ58" s="313"/>
      <c r="PR58" s="313"/>
      <c r="PS58" s="313"/>
      <c r="PT58" s="313"/>
      <c r="PU58" s="313"/>
      <c r="PV58" s="313"/>
      <c r="PW58" s="313"/>
      <c r="PX58" s="313"/>
      <c r="PY58" s="313"/>
      <c r="PZ58" s="313"/>
      <c r="QA58" s="313"/>
      <c r="QB58" s="313"/>
      <c r="QC58" s="313"/>
      <c r="QD58" s="313"/>
      <c r="QE58" s="313"/>
      <c r="QF58" s="313"/>
      <c r="QG58" s="313"/>
      <c r="QH58" s="313"/>
      <c r="QI58" s="313"/>
      <c r="QJ58" s="313"/>
      <c r="QK58" s="313"/>
      <c r="QL58" s="313"/>
      <c r="QM58" s="313"/>
      <c r="QN58" s="313"/>
      <c r="QO58" s="313"/>
      <c r="QP58" s="313"/>
      <c r="QQ58" s="313"/>
      <c r="QR58" s="313"/>
      <c r="QS58" s="313"/>
      <c r="QT58" s="313"/>
      <c r="QU58" s="313"/>
      <c r="QV58" s="313"/>
      <c r="QW58" s="313"/>
      <c r="QX58" s="313"/>
      <c r="QY58" s="313"/>
      <c r="QZ58" s="313"/>
      <c r="RA58" s="313"/>
      <c r="RB58" s="313"/>
      <c r="RC58" s="313"/>
      <c r="RD58" s="313"/>
      <c r="RE58" s="313"/>
      <c r="RF58" s="313"/>
      <c r="RG58" s="313"/>
      <c r="RH58" s="313"/>
      <c r="RI58" s="313"/>
      <c r="RJ58" s="313"/>
      <c r="RK58" s="313"/>
      <c r="RL58" s="313"/>
      <c r="RM58" s="313"/>
      <c r="RN58" s="313"/>
      <c r="RO58" s="313"/>
      <c r="RP58" s="313"/>
      <c r="RQ58" s="313"/>
      <c r="RR58" s="313"/>
      <c r="RS58" s="313"/>
      <c r="RT58" s="313"/>
      <c r="RU58" s="313"/>
      <c r="RV58" s="313"/>
      <c r="RW58" s="313"/>
      <c r="RX58" s="313"/>
      <c r="RY58" s="313"/>
      <c r="RZ58" s="313"/>
      <c r="SA58" s="313"/>
      <c r="SB58" s="313"/>
      <c r="SC58" s="313"/>
      <c r="SD58" s="313"/>
      <c r="SE58" s="313"/>
      <c r="SF58" s="313"/>
      <c r="SG58" s="313"/>
      <c r="SH58" s="313"/>
      <c r="SI58" s="313"/>
      <c r="SJ58" s="313"/>
      <c r="SK58" s="313"/>
      <c r="SL58" s="313"/>
      <c r="SM58" s="313"/>
      <c r="SN58" s="313"/>
      <c r="SO58" s="313"/>
      <c r="SP58" s="313"/>
      <c r="SQ58" s="313"/>
      <c r="SR58" s="313"/>
      <c r="SS58" s="313"/>
      <c r="ST58" s="313"/>
      <c r="SU58" s="313"/>
      <c r="SV58" s="313"/>
      <c r="SW58" s="313"/>
      <c r="SX58" s="313"/>
      <c r="SY58" s="313"/>
      <c r="SZ58" s="313"/>
      <c r="TA58" s="313"/>
      <c r="TB58" s="313"/>
      <c r="TC58" s="313"/>
      <c r="TD58" s="313"/>
      <c r="TE58" s="313"/>
      <c r="TF58" s="313"/>
      <c r="TG58" s="313"/>
      <c r="TH58" s="313"/>
      <c r="TI58" s="313"/>
      <c r="TJ58" s="313"/>
      <c r="TK58" s="313"/>
      <c r="TL58" s="313"/>
      <c r="TM58" s="313"/>
      <c r="TN58" s="313"/>
      <c r="TO58" s="313"/>
      <c r="TP58" s="313"/>
      <c r="TQ58" s="313"/>
      <c r="TR58" s="313"/>
      <c r="TS58" s="313"/>
      <c r="TT58" s="313"/>
      <c r="TU58" s="313"/>
      <c r="TV58" s="313"/>
      <c r="TW58" s="313"/>
      <c r="TX58" s="313"/>
      <c r="TY58" s="313"/>
      <c r="TZ58" s="313"/>
      <c r="UA58" s="313"/>
      <c r="UB58" s="313"/>
      <c r="UC58" s="313"/>
      <c r="UD58" s="313"/>
      <c r="UE58" s="313"/>
      <c r="UF58" s="313"/>
      <c r="UG58" s="313"/>
      <c r="UH58" s="313"/>
      <c r="UI58" s="313"/>
      <c r="UJ58" s="313"/>
      <c r="UK58" s="313"/>
      <c r="UL58" s="313"/>
      <c r="UM58" s="313"/>
      <c r="UN58" s="313"/>
      <c r="UO58" s="313"/>
      <c r="UP58" s="313"/>
      <c r="UQ58" s="313"/>
      <c r="UR58" s="313"/>
      <c r="US58" s="313"/>
      <c r="UT58" s="313"/>
      <c r="UU58" s="313"/>
      <c r="UV58" s="313"/>
      <c r="UW58" s="313"/>
      <c r="UX58" s="313"/>
      <c r="UY58" s="313"/>
      <c r="UZ58" s="313"/>
      <c r="VA58" s="313"/>
      <c r="VB58" s="313"/>
      <c r="VC58" s="313"/>
      <c r="VD58" s="313"/>
      <c r="VE58" s="313"/>
      <c r="VF58" s="313"/>
      <c r="VG58" s="313"/>
      <c r="VH58" s="313"/>
      <c r="VI58" s="313"/>
      <c r="VJ58" s="313"/>
      <c r="VK58" s="313"/>
      <c r="VL58" s="313"/>
      <c r="VM58" s="313"/>
      <c r="VN58" s="313"/>
      <c r="VO58" s="313"/>
      <c r="VP58" s="313"/>
      <c r="VQ58" s="313"/>
      <c r="VR58" s="313"/>
      <c r="VS58" s="313"/>
      <c r="VT58" s="313"/>
      <c r="VU58" s="313"/>
      <c r="VV58" s="313"/>
      <c r="VW58" s="313"/>
      <c r="VX58" s="313"/>
      <c r="VY58" s="313"/>
      <c r="VZ58" s="313"/>
      <c r="WA58" s="313"/>
      <c r="WB58" s="313"/>
      <c r="WC58" s="313"/>
      <c r="WD58" s="313"/>
      <c r="WE58" s="313"/>
      <c r="WF58" s="313"/>
      <c r="WG58" s="313"/>
      <c r="WH58" s="313"/>
      <c r="WI58" s="313"/>
      <c r="WJ58" s="313"/>
      <c r="WK58" s="313"/>
      <c r="WL58" s="313"/>
      <c r="WM58" s="313"/>
      <c r="WN58" s="313"/>
      <c r="WO58" s="313"/>
      <c r="WP58" s="313"/>
      <c r="WQ58" s="313"/>
      <c r="WR58" s="313"/>
      <c r="WS58" s="313"/>
      <c r="WT58" s="313"/>
      <c r="WU58" s="313"/>
      <c r="WV58" s="313"/>
      <c r="WW58" s="313"/>
      <c r="WX58" s="313"/>
      <c r="WY58" s="313"/>
      <c r="WZ58" s="313"/>
      <c r="XA58" s="313"/>
      <c r="XB58" s="313"/>
      <c r="XC58" s="313"/>
      <c r="XD58" s="313"/>
      <c r="XE58" s="313"/>
      <c r="XF58" s="313"/>
      <c r="XG58" s="313"/>
      <c r="XH58" s="313"/>
      <c r="XI58" s="313"/>
      <c r="XJ58" s="313"/>
      <c r="XK58" s="313"/>
      <c r="XL58" s="313"/>
      <c r="XM58" s="313"/>
      <c r="XN58" s="313"/>
      <c r="XO58" s="313"/>
      <c r="XP58" s="313"/>
      <c r="XQ58" s="313"/>
      <c r="XR58" s="313"/>
      <c r="XS58" s="313"/>
      <c r="XT58" s="313"/>
      <c r="XU58" s="313"/>
      <c r="XV58" s="313"/>
      <c r="XW58" s="313"/>
      <c r="XX58" s="313"/>
      <c r="XY58" s="313"/>
      <c r="XZ58" s="313"/>
      <c r="YA58" s="313"/>
      <c r="YB58" s="313"/>
      <c r="YC58" s="313"/>
      <c r="YD58" s="313"/>
      <c r="YE58" s="313"/>
      <c r="YF58" s="313"/>
      <c r="YG58" s="313"/>
      <c r="YH58" s="313"/>
      <c r="YI58" s="313"/>
      <c r="YJ58" s="313"/>
      <c r="YK58" s="313"/>
      <c r="YL58" s="313"/>
      <c r="YM58" s="313"/>
      <c r="YN58" s="313"/>
      <c r="YO58" s="313"/>
      <c r="YP58" s="313"/>
      <c r="YQ58" s="313"/>
      <c r="YR58" s="313"/>
      <c r="YS58" s="313"/>
      <c r="YT58" s="313"/>
      <c r="YU58" s="313"/>
      <c r="YV58" s="313"/>
      <c r="YW58" s="313"/>
      <c r="YX58" s="313"/>
      <c r="YY58" s="313"/>
      <c r="YZ58" s="313"/>
      <c r="ZA58" s="313"/>
      <c r="ZB58" s="313"/>
      <c r="ZC58" s="313"/>
      <c r="ZD58" s="313"/>
      <c r="ZE58" s="313"/>
      <c r="ZF58" s="313"/>
      <c r="ZG58" s="313"/>
      <c r="ZH58" s="313"/>
      <c r="ZI58" s="313"/>
      <c r="ZJ58" s="313"/>
      <c r="ZK58" s="313"/>
      <c r="ZL58" s="313"/>
      <c r="ZM58" s="313"/>
      <c r="ZN58" s="313"/>
      <c r="ZO58" s="313"/>
      <c r="ZP58" s="313"/>
      <c r="ZQ58" s="313"/>
      <c r="ZR58" s="313"/>
      <c r="ZS58" s="313"/>
      <c r="ZT58" s="313"/>
      <c r="ZU58" s="313"/>
      <c r="ZV58" s="313"/>
      <c r="ZW58" s="313"/>
      <c r="ZX58" s="313"/>
      <c r="ZY58" s="313"/>
      <c r="ZZ58" s="313"/>
      <c r="AAA58" s="313"/>
      <c r="AAB58" s="313"/>
      <c r="AAC58" s="313"/>
      <c r="AAD58" s="313"/>
      <c r="AAE58" s="313"/>
      <c r="AAF58" s="313"/>
      <c r="AAG58" s="313"/>
      <c r="AAH58" s="313"/>
      <c r="AAI58" s="313"/>
      <c r="AAJ58" s="313"/>
      <c r="AAK58" s="313"/>
      <c r="AAL58" s="313"/>
      <c r="AAM58" s="313"/>
      <c r="AAN58" s="313"/>
      <c r="AAO58" s="313"/>
      <c r="AAP58" s="313"/>
      <c r="AAQ58" s="313"/>
      <c r="AAR58" s="313"/>
      <c r="AAS58" s="313"/>
      <c r="AAT58" s="313"/>
      <c r="AAU58" s="313"/>
      <c r="AAV58" s="313"/>
      <c r="AAW58" s="313"/>
      <c r="AAX58" s="313"/>
      <c r="AAY58" s="313"/>
      <c r="AAZ58" s="313"/>
      <c r="ABA58" s="313"/>
      <c r="ABB58" s="313"/>
      <c r="ABC58" s="313"/>
      <c r="ABD58" s="313"/>
      <c r="ABE58" s="313"/>
      <c r="ABF58" s="313"/>
      <c r="ABG58" s="313"/>
      <c r="ABH58" s="313"/>
      <c r="ABI58" s="313"/>
      <c r="ABJ58" s="313"/>
      <c r="ABK58" s="313"/>
      <c r="ABL58" s="313"/>
      <c r="ABM58" s="313"/>
      <c r="ABN58" s="313"/>
      <c r="ABO58" s="313"/>
      <c r="ABP58" s="313"/>
      <c r="ABQ58" s="313"/>
      <c r="ABR58" s="313"/>
      <c r="ABS58" s="313"/>
      <c r="ABT58" s="313"/>
      <c r="ABU58" s="313"/>
      <c r="ABV58" s="313"/>
      <c r="ABW58" s="313"/>
      <c r="ABX58" s="313"/>
      <c r="ABY58" s="313"/>
      <c r="ABZ58" s="313"/>
      <c r="ACA58" s="313"/>
      <c r="ACB58" s="313"/>
      <c r="ACC58" s="313"/>
      <c r="ACD58" s="313"/>
      <c r="ACE58" s="313"/>
      <c r="ACF58" s="313"/>
      <c r="ACG58" s="313"/>
      <c r="ACH58" s="313"/>
      <c r="ACI58" s="313"/>
      <c r="ACJ58" s="313"/>
      <c r="ACK58" s="313"/>
      <c r="ACL58" s="313"/>
      <c r="ACM58" s="313"/>
      <c r="ACN58" s="313"/>
      <c r="ACO58" s="313"/>
      <c r="ACP58" s="313"/>
      <c r="ACQ58" s="313"/>
      <c r="ACR58" s="313"/>
      <c r="ACS58" s="313"/>
      <c r="ACT58" s="313"/>
      <c r="ACU58" s="313"/>
      <c r="ACV58" s="313"/>
      <c r="ACW58" s="313"/>
      <c r="ACX58" s="313"/>
      <c r="ACY58" s="313"/>
      <c r="ACZ58" s="313"/>
      <c r="ADA58" s="313"/>
      <c r="ADB58" s="313"/>
      <c r="ADC58" s="313"/>
      <c r="ADD58" s="313"/>
      <c r="ADE58" s="313"/>
      <c r="ADF58" s="313"/>
      <c r="ADG58" s="313"/>
      <c r="ADH58" s="313"/>
      <c r="ADI58" s="313"/>
      <c r="ADJ58" s="313"/>
      <c r="ADK58" s="313"/>
      <c r="ADL58" s="313"/>
      <c r="ADM58" s="313"/>
      <c r="ADN58" s="313"/>
      <c r="ADO58" s="313"/>
      <c r="ADP58" s="313"/>
      <c r="ADQ58" s="313"/>
      <c r="ADR58" s="313"/>
      <c r="ADS58" s="313"/>
      <c r="ADT58" s="313"/>
      <c r="ADU58" s="313"/>
      <c r="ADV58" s="313"/>
      <c r="ADW58" s="313"/>
      <c r="ADX58" s="313"/>
      <c r="ADY58" s="313"/>
      <c r="ADZ58" s="313"/>
      <c r="AEA58" s="313"/>
      <c r="AEB58" s="313"/>
      <c r="AEC58" s="313"/>
      <c r="AED58" s="313"/>
      <c r="AEE58" s="313"/>
      <c r="AEF58" s="313"/>
      <c r="AEG58" s="313"/>
      <c r="AEH58" s="313"/>
      <c r="AEI58" s="313"/>
      <c r="AEJ58" s="313"/>
      <c r="AEK58" s="313"/>
      <c r="AEL58" s="313"/>
      <c r="AEM58" s="313"/>
      <c r="AEN58" s="313"/>
      <c r="AEO58" s="313"/>
      <c r="AEP58" s="313"/>
      <c r="AEQ58" s="313"/>
      <c r="AER58" s="313"/>
      <c r="AES58" s="313"/>
      <c r="AET58" s="313"/>
      <c r="AEU58" s="313"/>
      <c r="AEV58" s="313"/>
      <c r="AEW58" s="313"/>
      <c r="AEX58" s="313"/>
      <c r="AEY58" s="313"/>
      <c r="AEZ58" s="313"/>
      <c r="AFA58" s="313"/>
      <c r="AFB58" s="313"/>
      <c r="AFC58" s="313"/>
      <c r="AFD58" s="313"/>
      <c r="AFE58" s="313"/>
      <c r="AFF58" s="313"/>
      <c r="AFG58" s="313"/>
      <c r="AFH58" s="313"/>
      <c r="AFI58" s="313"/>
      <c r="AFJ58" s="313"/>
      <c r="AFK58" s="313"/>
      <c r="AFL58" s="313"/>
      <c r="AFM58" s="313"/>
      <c r="AFN58" s="313"/>
      <c r="AFO58" s="313"/>
      <c r="AFP58" s="313"/>
      <c r="AFQ58" s="313"/>
      <c r="AFR58" s="313"/>
      <c r="AFS58" s="313"/>
      <c r="AFT58" s="313"/>
      <c r="AFU58" s="313"/>
      <c r="AFV58" s="313"/>
      <c r="AFW58" s="313"/>
      <c r="AFX58" s="313"/>
      <c r="AFY58" s="313"/>
      <c r="AFZ58" s="313"/>
      <c r="AGA58" s="313"/>
      <c r="AGB58" s="313"/>
      <c r="AGC58" s="313"/>
      <c r="AGD58" s="313"/>
      <c r="AGE58" s="313"/>
      <c r="AGF58" s="313"/>
      <c r="AGG58" s="313"/>
      <c r="AGH58" s="313"/>
      <c r="AGI58" s="313"/>
      <c r="AGJ58" s="313"/>
      <c r="AGK58" s="313"/>
      <c r="AGL58" s="313"/>
      <c r="AGM58" s="313"/>
      <c r="AGN58" s="313"/>
      <c r="AGO58" s="313"/>
      <c r="AGP58" s="313"/>
      <c r="AGQ58" s="313"/>
      <c r="AGR58" s="313"/>
      <c r="AGS58" s="313"/>
      <c r="AGT58" s="313"/>
      <c r="AGU58" s="313"/>
      <c r="AGV58" s="313"/>
      <c r="AGW58" s="313"/>
      <c r="AGX58" s="313"/>
      <c r="AGY58" s="313"/>
      <c r="AGZ58" s="313"/>
      <c r="AHA58" s="313"/>
      <c r="AHB58" s="313"/>
      <c r="AHC58" s="313"/>
      <c r="AHD58" s="313"/>
      <c r="AHE58" s="313"/>
      <c r="AHF58" s="313"/>
      <c r="AHG58" s="313"/>
      <c r="AHH58" s="313"/>
      <c r="AHI58" s="313"/>
      <c r="AHJ58" s="313"/>
      <c r="AHK58" s="313"/>
      <c r="AHL58" s="313"/>
      <c r="AHM58" s="313"/>
      <c r="AHN58" s="313"/>
      <c r="AHO58" s="313"/>
      <c r="AHP58" s="313"/>
      <c r="AHQ58" s="313"/>
      <c r="AHR58" s="313"/>
      <c r="AHS58" s="313"/>
      <c r="AHT58" s="313"/>
      <c r="AHU58" s="313"/>
      <c r="AHV58" s="313"/>
      <c r="AHW58" s="313"/>
      <c r="AHX58" s="313"/>
      <c r="AHY58" s="313"/>
      <c r="AHZ58" s="313"/>
      <c r="AIA58" s="313"/>
      <c r="AIB58" s="313"/>
      <c r="AIC58" s="313"/>
      <c r="AID58" s="313"/>
      <c r="AIE58" s="313"/>
      <c r="AIF58" s="313"/>
      <c r="AIG58" s="313"/>
      <c r="AIH58" s="313"/>
      <c r="AII58" s="313"/>
      <c r="AIJ58" s="313"/>
      <c r="AIK58" s="313"/>
      <c r="AIL58" s="313"/>
      <c r="AIM58" s="313"/>
      <c r="AIN58" s="313"/>
      <c r="AIO58" s="313"/>
      <c r="AIP58" s="313"/>
      <c r="AIQ58" s="313"/>
      <c r="AIR58" s="313"/>
      <c r="AIS58" s="313"/>
      <c r="AIT58" s="313"/>
      <c r="AIU58" s="313"/>
      <c r="AIV58" s="313"/>
      <c r="AIW58" s="313"/>
      <c r="AIX58" s="313"/>
      <c r="AIY58" s="313"/>
      <c r="AIZ58" s="313"/>
      <c r="AJA58" s="313"/>
      <c r="AJB58" s="313"/>
      <c r="AJC58" s="313"/>
      <c r="AJD58" s="313"/>
      <c r="AJE58" s="313"/>
      <c r="AJF58" s="313"/>
      <c r="AJG58" s="313"/>
      <c r="AJH58" s="313"/>
      <c r="AJI58" s="313"/>
      <c r="AJJ58" s="313"/>
      <c r="AJK58" s="313"/>
      <c r="AJL58" s="313"/>
      <c r="AJM58" s="313"/>
      <c r="AJN58" s="313"/>
      <c r="AJO58" s="313"/>
      <c r="AJP58" s="313"/>
      <c r="AJQ58" s="313"/>
      <c r="AJR58" s="313"/>
      <c r="AJS58" s="313"/>
      <c r="AJT58" s="313"/>
      <c r="AJU58" s="313"/>
      <c r="AJV58" s="313"/>
      <c r="AJW58" s="313"/>
      <c r="AJX58" s="313"/>
      <c r="AJY58" s="313"/>
      <c r="AJZ58" s="313"/>
      <c r="AKA58" s="313"/>
      <c r="AKB58" s="313"/>
      <c r="AKC58" s="313"/>
      <c r="AKD58" s="313"/>
      <c r="AKE58" s="313"/>
      <c r="AKF58" s="313"/>
      <c r="AKG58" s="313"/>
      <c r="AKH58" s="313"/>
      <c r="AKI58" s="313"/>
      <c r="AKJ58" s="313"/>
      <c r="AKK58" s="313"/>
      <c r="AKL58" s="313"/>
      <c r="AKM58" s="313"/>
      <c r="AKN58" s="313"/>
      <c r="AKO58" s="313"/>
      <c r="AKP58" s="313"/>
      <c r="AKQ58" s="313"/>
      <c r="AKR58" s="313"/>
      <c r="AKS58" s="313"/>
      <c r="AKT58" s="313"/>
      <c r="AKU58" s="313"/>
      <c r="AKV58" s="313"/>
      <c r="AKW58" s="313"/>
      <c r="AKX58" s="313"/>
      <c r="AKY58" s="313"/>
      <c r="AKZ58" s="313"/>
      <c r="ALA58" s="313"/>
      <c r="ALB58" s="313"/>
      <c r="ALC58" s="313"/>
      <c r="ALD58" s="313"/>
      <c r="ALE58" s="313"/>
      <c r="ALF58" s="313"/>
      <c r="ALG58" s="313"/>
      <c r="ALH58" s="313"/>
      <c r="ALI58" s="313"/>
      <c r="ALJ58" s="313"/>
      <c r="ALK58" s="313"/>
      <c r="ALL58" s="313"/>
      <c r="ALM58" s="313"/>
      <c r="ALN58" s="313"/>
      <c r="ALO58" s="313"/>
      <c r="ALP58" s="313"/>
      <c r="ALQ58" s="313"/>
      <c r="ALR58" s="313"/>
      <c r="ALS58" s="313"/>
      <c r="ALT58" s="313"/>
      <c r="ALU58" s="313"/>
      <c r="ALV58" s="313"/>
      <c r="ALW58" s="313"/>
      <c r="ALX58" s="313"/>
      <c r="ALY58" s="313"/>
      <c r="ALZ58" s="313"/>
      <c r="AMA58" s="313"/>
      <c r="AMB58" s="313"/>
      <c r="AMC58" s="313"/>
      <c r="AMD58" s="313"/>
      <c r="AME58" s="313"/>
      <c r="AMF58" s="313"/>
      <c r="AMG58" s="313"/>
      <c r="AMH58" s="313"/>
      <c r="AMI58" s="313"/>
      <c r="AMJ58" s="313"/>
      <c r="AMK58" s="313"/>
      <c r="AML58" s="313"/>
      <c r="AMM58" s="313"/>
      <c r="AMN58" s="313"/>
      <c r="AMO58" s="313"/>
      <c r="AMP58" s="313"/>
      <c r="AMQ58" s="313"/>
      <c r="AMR58" s="313"/>
      <c r="AMS58" s="313"/>
      <c r="AMT58" s="313"/>
      <c r="AMU58" s="313"/>
    </row>
    <row r="59" spans="1:1035" s="306" customFormat="1" ht="10.5" customHeight="1">
      <c r="A59" s="313"/>
      <c r="B59" s="313"/>
      <c r="C59" s="313"/>
      <c r="D59" s="313"/>
      <c r="E59" s="313"/>
      <c r="F59" s="313"/>
      <c r="G59" s="314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  <c r="DQ59" s="313"/>
      <c r="DR59" s="313"/>
      <c r="DS59" s="313"/>
      <c r="DT59" s="313"/>
      <c r="DU59" s="313"/>
      <c r="DV59" s="313"/>
      <c r="DW59" s="313"/>
      <c r="DX59" s="313"/>
      <c r="DY59" s="313"/>
      <c r="DZ59" s="313"/>
      <c r="EA59" s="313"/>
      <c r="EB59" s="313"/>
      <c r="EC59" s="313"/>
      <c r="ED59" s="313"/>
      <c r="EE59" s="313"/>
      <c r="EF59" s="313"/>
      <c r="EG59" s="313"/>
      <c r="EH59" s="313"/>
      <c r="EI59" s="313"/>
      <c r="EJ59" s="313"/>
      <c r="EK59" s="313"/>
      <c r="EL59" s="313"/>
      <c r="EM59" s="313"/>
      <c r="EN59" s="313"/>
      <c r="EO59" s="313"/>
      <c r="EP59" s="313"/>
      <c r="EQ59" s="313"/>
      <c r="ER59" s="313"/>
      <c r="ES59" s="313"/>
      <c r="ET59" s="313"/>
      <c r="EU59" s="313"/>
      <c r="EV59" s="313"/>
      <c r="EW59" s="313"/>
      <c r="EX59" s="313"/>
      <c r="EY59" s="313"/>
      <c r="EZ59" s="313"/>
      <c r="FA59" s="313"/>
      <c r="FB59" s="313"/>
      <c r="FC59" s="313"/>
      <c r="FD59" s="313"/>
      <c r="FE59" s="313"/>
      <c r="FF59" s="313"/>
      <c r="FG59" s="313"/>
      <c r="FH59" s="313"/>
      <c r="FI59" s="313"/>
      <c r="FJ59" s="313"/>
      <c r="FK59" s="313"/>
      <c r="FL59" s="313"/>
      <c r="FM59" s="313"/>
      <c r="FN59" s="313"/>
      <c r="FO59" s="313"/>
      <c r="FP59" s="313"/>
      <c r="FQ59" s="313"/>
      <c r="FR59" s="313"/>
      <c r="FS59" s="313"/>
      <c r="FT59" s="313"/>
      <c r="FU59" s="313"/>
      <c r="FV59" s="313"/>
      <c r="FW59" s="313"/>
      <c r="FX59" s="313"/>
      <c r="FY59" s="313"/>
      <c r="FZ59" s="313"/>
      <c r="GA59" s="313"/>
      <c r="GB59" s="313"/>
      <c r="GC59" s="313"/>
      <c r="GD59" s="313"/>
      <c r="GE59" s="313"/>
      <c r="GF59" s="313"/>
      <c r="GG59" s="313"/>
      <c r="GH59" s="313"/>
      <c r="GI59" s="313"/>
      <c r="GJ59" s="313"/>
      <c r="GK59" s="313"/>
      <c r="GL59" s="313"/>
      <c r="GM59" s="313"/>
      <c r="GN59" s="313"/>
      <c r="GO59" s="313"/>
      <c r="GP59" s="313"/>
      <c r="GQ59" s="313"/>
      <c r="GR59" s="313"/>
      <c r="GS59" s="313"/>
      <c r="GT59" s="313"/>
      <c r="GU59" s="313"/>
      <c r="GV59" s="313"/>
      <c r="GW59" s="313"/>
      <c r="GX59" s="313"/>
      <c r="GY59" s="313"/>
      <c r="GZ59" s="313"/>
      <c r="HA59" s="313"/>
      <c r="HB59" s="313"/>
      <c r="HC59" s="313"/>
      <c r="HD59" s="313"/>
      <c r="HE59" s="313"/>
      <c r="HF59" s="313"/>
      <c r="HG59" s="313"/>
      <c r="HH59" s="313"/>
      <c r="HI59" s="313"/>
      <c r="HJ59" s="313"/>
      <c r="HK59" s="313"/>
      <c r="HL59" s="313"/>
      <c r="HM59" s="313"/>
      <c r="HN59" s="313"/>
      <c r="HO59" s="313"/>
      <c r="HP59" s="313"/>
      <c r="HQ59" s="313"/>
      <c r="HR59" s="313"/>
      <c r="HS59" s="313"/>
      <c r="HT59" s="313"/>
      <c r="HU59" s="313"/>
      <c r="HV59" s="313"/>
      <c r="HW59" s="313"/>
      <c r="HX59" s="313"/>
      <c r="HY59" s="313"/>
      <c r="HZ59" s="313"/>
      <c r="IA59" s="313"/>
      <c r="IB59" s="313"/>
      <c r="IC59" s="313"/>
      <c r="ID59" s="313"/>
      <c r="IE59" s="313"/>
      <c r="IF59" s="313"/>
      <c r="IG59" s="313"/>
      <c r="IH59" s="313"/>
      <c r="II59" s="313"/>
      <c r="IJ59" s="313"/>
      <c r="IK59" s="313"/>
      <c r="IL59" s="313"/>
      <c r="IM59" s="313"/>
      <c r="IN59" s="313"/>
      <c r="IO59" s="313"/>
      <c r="IP59" s="313"/>
      <c r="IQ59" s="313"/>
      <c r="IR59" s="313"/>
      <c r="IS59" s="313"/>
      <c r="IT59" s="313"/>
      <c r="IU59" s="313"/>
      <c r="IV59" s="313"/>
      <c r="IW59" s="313"/>
      <c r="IX59" s="313"/>
      <c r="IY59" s="313"/>
      <c r="IZ59" s="313"/>
      <c r="JA59" s="313"/>
      <c r="JB59" s="313"/>
      <c r="JC59" s="313"/>
      <c r="JD59" s="313"/>
      <c r="JE59" s="313"/>
      <c r="JF59" s="313"/>
      <c r="JG59" s="313"/>
      <c r="JH59" s="313"/>
      <c r="JI59" s="313"/>
      <c r="JJ59" s="313"/>
      <c r="JK59" s="313"/>
      <c r="JL59" s="313"/>
      <c r="JM59" s="313"/>
      <c r="JN59" s="313"/>
      <c r="JO59" s="313"/>
      <c r="JP59" s="313"/>
      <c r="JQ59" s="313"/>
      <c r="JR59" s="313"/>
      <c r="JS59" s="313"/>
      <c r="JT59" s="313"/>
      <c r="JU59" s="313"/>
      <c r="JV59" s="313"/>
      <c r="JW59" s="313"/>
      <c r="JX59" s="313"/>
      <c r="JY59" s="313"/>
      <c r="JZ59" s="313"/>
      <c r="KA59" s="313"/>
      <c r="KB59" s="313"/>
      <c r="KC59" s="313"/>
      <c r="KD59" s="313"/>
      <c r="KE59" s="313"/>
      <c r="KF59" s="313"/>
      <c r="KG59" s="313"/>
      <c r="KH59" s="313"/>
      <c r="KI59" s="313"/>
      <c r="KJ59" s="313"/>
      <c r="KK59" s="313"/>
      <c r="KL59" s="313"/>
      <c r="KM59" s="313"/>
      <c r="KN59" s="313"/>
      <c r="KO59" s="313"/>
      <c r="KP59" s="313"/>
      <c r="KQ59" s="313"/>
      <c r="KR59" s="313"/>
      <c r="KS59" s="313"/>
      <c r="KT59" s="313"/>
      <c r="KU59" s="313"/>
      <c r="KV59" s="313"/>
      <c r="KW59" s="313"/>
      <c r="KX59" s="313"/>
      <c r="KY59" s="313"/>
      <c r="KZ59" s="313"/>
      <c r="LA59" s="313"/>
      <c r="LB59" s="313"/>
      <c r="LC59" s="313"/>
      <c r="LD59" s="313"/>
      <c r="LE59" s="313"/>
      <c r="LF59" s="313"/>
      <c r="LG59" s="313"/>
      <c r="LH59" s="313"/>
      <c r="LI59" s="313"/>
      <c r="LJ59" s="313"/>
      <c r="LK59" s="313"/>
      <c r="LL59" s="313"/>
      <c r="LM59" s="313"/>
      <c r="LN59" s="313"/>
      <c r="LO59" s="313"/>
      <c r="LP59" s="313"/>
      <c r="LQ59" s="313"/>
      <c r="LR59" s="313"/>
      <c r="LS59" s="313"/>
      <c r="LT59" s="313"/>
      <c r="LU59" s="313"/>
      <c r="LV59" s="313"/>
      <c r="LW59" s="313"/>
      <c r="LX59" s="313"/>
      <c r="LY59" s="313"/>
      <c r="LZ59" s="313"/>
      <c r="MA59" s="313"/>
      <c r="MB59" s="313"/>
      <c r="MC59" s="313"/>
      <c r="MD59" s="313"/>
      <c r="ME59" s="313"/>
      <c r="MF59" s="313"/>
      <c r="MG59" s="313"/>
      <c r="MH59" s="313"/>
      <c r="MI59" s="313"/>
      <c r="MJ59" s="313"/>
      <c r="MK59" s="313"/>
      <c r="ML59" s="313"/>
      <c r="MM59" s="313"/>
      <c r="MN59" s="313"/>
      <c r="MO59" s="313"/>
      <c r="MP59" s="313"/>
      <c r="MQ59" s="313"/>
      <c r="MR59" s="313"/>
      <c r="MS59" s="313"/>
      <c r="MT59" s="313"/>
      <c r="MU59" s="313"/>
      <c r="MV59" s="313"/>
      <c r="MW59" s="313"/>
      <c r="MX59" s="313"/>
      <c r="MY59" s="313"/>
      <c r="MZ59" s="313"/>
      <c r="NA59" s="313"/>
      <c r="NB59" s="313"/>
      <c r="NC59" s="313"/>
      <c r="ND59" s="313"/>
      <c r="NE59" s="313"/>
      <c r="NF59" s="313"/>
      <c r="NG59" s="313"/>
      <c r="NH59" s="313"/>
      <c r="NI59" s="313"/>
      <c r="NJ59" s="313"/>
      <c r="NK59" s="313"/>
      <c r="NL59" s="313"/>
      <c r="NM59" s="313"/>
      <c r="NN59" s="313"/>
      <c r="NO59" s="313"/>
      <c r="NP59" s="313"/>
      <c r="NQ59" s="313"/>
      <c r="NR59" s="313"/>
      <c r="NS59" s="313"/>
      <c r="NT59" s="313"/>
      <c r="NU59" s="313"/>
      <c r="NV59" s="313"/>
      <c r="NW59" s="313"/>
      <c r="NX59" s="313"/>
      <c r="NY59" s="313"/>
      <c r="NZ59" s="313"/>
      <c r="OA59" s="313"/>
      <c r="OB59" s="313"/>
      <c r="OC59" s="313"/>
      <c r="OD59" s="313"/>
      <c r="OE59" s="313"/>
      <c r="OF59" s="313"/>
      <c r="OG59" s="313"/>
      <c r="OH59" s="313"/>
      <c r="OI59" s="313"/>
      <c r="OJ59" s="313"/>
      <c r="OK59" s="313"/>
      <c r="OL59" s="313"/>
      <c r="OM59" s="313"/>
      <c r="ON59" s="313"/>
      <c r="OO59" s="313"/>
      <c r="OP59" s="313"/>
      <c r="OQ59" s="313"/>
      <c r="OR59" s="313"/>
      <c r="OS59" s="313"/>
      <c r="OT59" s="313"/>
      <c r="OU59" s="313"/>
      <c r="OV59" s="313"/>
      <c r="OW59" s="313"/>
      <c r="OX59" s="313"/>
      <c r="OY59" s="313"/>
      <c r="OZ59" s="313"/>
      <c r="PA59" s="313"/>
      <c r="PB59" s="313"/>
      <c r="PC59" s="313"/>
      <c r="PD59" s="313"/>
      <c r="PE59" s="313"/>
      <c r="PF59" s="313"/>
      <c r="PG59" s="313"/>
      <c r="PH59" s="313"/>
      <c r="PI59" s="313"/>
      <c r="PJ59" s="313"/>
      <c r="PK59" s="313"/>
      <c r="PL59" s="313"/>
      <c r="PM59" s="313"/>
      <c r="PN59" s="313"/>
      <c r="PO59" s="313"/>
      <c r="PP59" s="313"/>
      <c r="PQ59" s="313"/>
      <c r="PR59" s="313"/>
      <c r="PS59" s="313"/>
      <c r="PT59" s="313"/>
      <c r="PU59" s="313"/>
      <c r="PV59" s="313"/>
      <c r="PW59" s="313"/>
      <c r="PX59" s="313"/>
      <c r="PY59" s="313"/>
      <c r="PZ59" s="313"/>
      <c r="QA59" s="313"/>
      <c r="QB59" s="313"/>
      <c r="QC59" s="313"/>
      <c r="QD59" s="313"/>
      <c r="QE59" s="313"/>
      <c r="QF59" s="313"/>
      <c r="QG59" s="313"/>
      <c r="QH59" s="313"/>
      <c r="QI59" s="313"/>
      <c r="QJ59" s="313"/>
      <c r="QK59" s="313"/>
      <c r="QL59" s="313"/>
      <c r="QM59" s="313"/>
      <c r="QN59" s="313"/>
      <c r="QO59" s="313"/>
      <c r="QP59" s="313"/>
      <c r="QQ59" s="313"/>
      <c r="QR59" s="313"/>
      <c r="QS59" s="313"/>
      <c r="QT59" s="313"/>
      <c r="QU59" s="313"/>
      <c r="QV59" s="313"/>
      <c r="QW59" s="313"/>
      <c r="QX59" s="313"/>
      <c r="QY59" s="313"/>
      <c r="QZ59" s="313"/>
      <c r="RA59" s="313"/>
      <c r="RB59" s="313"/>
      <c r="RC59" s="313"/>
      <c r="RD59" s="313"/>
      <c r="RE59" s="313"/>
      <c r="RF59" s="313"/>
      <c r="RG59" s="313"/>
      <c r="RH59" s="313"/>
      <c r="RI59" s="313"/>
      <c r="RJ59" s="313"/>
      <c r="RK59" s="313"/>
      <c r="RL59" s="313"/>
      <c r="RM59" s="313"/>
      <c r="RN59" s="313"/>
      <c r="RO59" s="313"/>
      <c r="RP59" s="313"/>
      <c r="RQ59" s="313"/>
      <c r="RR59" s="313"/>
      <c r="RS59" s="313"/>
      <c r="RT59" s="313"/>
      <c r="RU59" s="313"/>
      <c r="RV59" s="313"/>
      <c r="RW59" s="313"/>
      <c r="RX59" s="313"/>
      <c r="RY59" s="313"/>
      <c r="RZ59" s="313"/>
      <c r="SA59" s="313"/>
      <c r="SB59" s="313"/>
      <c r="SC59" s="313"/>
      <c r="SD59" s="313"/>
      <c r="SE59" s="313"/>
      <c r="SF59" s="313"/>
      <c r="SG59" s="313"/>
      <c r="SH59" s="313"/>
      <c r="SI59" s="313"/>
      <c r="SJ59" s="313"/>
      <c r="SK59" s="313"/>
      <c r="SL59" s="313"/>
      <c r="SM59" s="313"/>
      <c r="SN59" s="313"/>
      <c r="SO59" s="313"/>
      <c r="SP59" s="313"/>
      <c r="SQ59" s="313"/>
      <c r="SR59" s="313"/>
      <c r="SS59" s="313"/>
      <c r="ST59" s="313"/>
      <c r="SU59" s="313"/>
      <c r="SV59" s="313"/>
      <c r="SW59" s="313"/>
      <c r="SX59" s="313"/>
      <c r="SY59" s="313"/>
      <c r="SZ59" s="313"/>
      <c r="TA59" s="313"/>
      <c r="TB59" s="313"/>
      <c r="TC59" s="313"/>
      <c r="TD59" s="313"/>
      <c r="TE59" s="313"/>
      <c r="TF59" s="313"/>
      <c r="TG59" s="313"/>
      <c r="TH59" s="313"/>
      <c r="TI59" s="313"/>
      <c r="TJ59" s="313"/>
      <c r="TK59" s="313"/>
      <c r="TL59" s="313"/>
      <c r="TM59" s="313"/>
      <c r="TN59" s="313"/>
      <c r="TO59" s="313"/>
      <c r="TP59" s="313"/>
      <c r="TQ59" s="313"/>
      <c r="TR59" s="313"/>
      <c r="TS59" s="313"/>
      <c r="TT59" s="313"/>
      <c r="TU59" s="313"/>
      <c r="TV59" s="313"/>
      <c r="TW59" s="313"/>
      <c r="TX59" s="313"/>
      <c r="TY59" s="313"/>
      <c r="TZ59" s="313"/>
      <c r="UA59" s="313"/>
      <c r="UB59" s="313"/>
      <c r="UC59" s="313"/>
      <c r="UD59" s="313"/>
      <c r="UE59" s="313"/>
      <c r="UF59" s="313"/>
      <c r="UG59" s="313"/>
      <c r="UH59" s="313"/>
      <c r="UI59" s="313"/>
      <c r="UJ59" s="313"/>
      <c r="UK59" s="313"/>
      <c r="UL59" s="313"/>
      <c r="UM59" s="313"/>
      <c r="UN59" s="313"/>
      <c r="UO59" s="313"/>
      <c r="UP59" s="313"/>
      <c r="UQ59" s="313"/>
      <c r="UR59" s="313"/>
      <c r="US59" s="313"/>
      <c r="UT59" s="313"/>
      <c r="UU59" s="313"/>
      <c r="UV59" s="313"/>
      <c r="UW59" s="313"/>
      <c r="UX59" s="313"/>
      <c r="UY59" s="313"/>
      <c r="UZ59" s="313"/>
      <c r="VA59" s="313"/>
      <c r="VB59" s="313"/>
      <c r="VC59" s="313"/>
      <c r="VD59" s="313"/>
      <c r="VE59" s="313"/>
      <c r="VF59" s="313"/>
      <c r="VG59" s="313"/>
      <c r="VH59" s="313"/>
      <c r="VI59" s="313"/>
      <c r="VJ59" s="313"/>
      <c r="VK59" s="313"/>
      <c r="VL59" s="313"/>
      <c r="VM59" s="313"/>
      <c r="VN59" s="313"/>
      <c r="VO59" s="313"/>
      <c r="VP59" s="313"/>
      <c r="VQ59" s="313"/>
      <c r="VR59" s="313"/>
      <c r="VS59" s="313"/>
      <c r="VT59" s="313"/>
      <c r="VU59" s="313"/>
      <c r="VV59" s="313"/>
      <c r="VW59" s="313"/>
      <c r="VX59" s="313"/>
      <c r="VY59" s="313"/>
      <c r="VZ59" s="313"/>
      <c r="WA59" s="313"/>
      <c r="WB59" s="313"/>
      <c r="WC59" s="313"/>
      <c r="WD59" s="313"/>
      <c r="WE59" s="313"/>
      <c r="WF59" s="313"/>
      <c r="WG59" s="313"/>
      <c r="WH59" s="313"/>
      <c r="WI59" s="313"/>
      <c r="WJ59" s="313"/>
      <c r="WK59" s="313"/>
      <c r="WL59" s="313"/>
      <c r="WM59" s="313"/>
      <c r="WN59" s="313"/>
      <c r="WO59" s="313"/>
      <c r="WP59" s="313"/>
      <c r="WQ59" s="313"/>
      <c r="WR59" s="313"/>
      <c r="WS59" s="313"/>
      <c r="WT59" s="313"/>
      <c r="WU59" s="313"/>
      <c r="WV59" s="313"/>
      <c r="WW59" s="313"/>
      <c r="WX59" s="313"/>
      <c r="WY59" s="313"/>
      <c r="WZ59" s="313"/>
      <c r="XA59" s="313"/>
      <c r="XB59" s="313"/>
      <c r="XC59" s="313"/>
      <c r="XD59" s="313"/>
      <c r="XE59" s="313"/>
      <c r="XF59" s="313"/>
      <c r="XG59" s="313"/>
      <c r="XH59" s="313"/>
      <c r="XI59" s="313"/>
      <c r="XJ59" s="313"/>
      <c r="XK59" s="313"/>
      <c r="XL59" s="313"/>
      <c r="XM59" s="313"/>
      <c r="XN59" s="313"/>
      <c r="XO59" s="313"/>
      <c r="XP59" s="313"/>
      <c r="XQ59" s="313"/>
      <c r="XR59" s="313"/>
      <c r="XS59" s="313"/>
      <c r="XT59" s="313"/>
      <c r="XU59" s="313"/>
      <c r="XV59" s="313"/>
      <c r="XW59" s="313"/>
      <c r="XX59" s="313"/>
      <c r="XY59" s="313"/>
      <c r="XZ59" s="313"/>
      <c r="YA59" s="313"/>
      <c r="YB59" s="313"/>
      <c r="YC59" s="313"/>
      <c r="YD59" s="313"/>
      <c r="YE59" s="313"/>
      <c r="YF59" s="313"/>
      <c r="YG59" s="313"/>
      <c r="YH59" s="313"/>
      <c r="YI59" s="313"/>
      <c r="YJ59" s="313"/>
      <c r="YK59" s="313"/>
      <c r="YL59" s="313"/>
      <c r="YM59" s="313"/>
      <c r="YN59" s="313"/>
      <c r="YO59" s="313"/>
      <c r="YP59" s="313"/>
      <c r="YQ59" s="313"/>
      <c r="YR59" s="313"/>
      <c r="YS59" s="313"/>
      <c r="YT59" s="313"/>
      <c r="YU59" s="313"/>
      <c r="YV59" s="313"/>
      <c r="YW59" s="313"/>
      <c r="YX59" s="313"/>
      <c r="YY59" s="313"/>
      <c r="YZ59" s="313"/>
      <c r="ZA59" s="313"/>
      <c r="ZB59" s="313"/>
      <c r="ZC59" s="313"/>
      <c r="ZD59" s="313"/>
      <c r="ZE59" s="313"/>
      <c r="ZF59" s="313"/>
      <c r="ZG59" s="313"/>
      <c r="ZH59" s="313"/>
      <c r="ZI59" s="313"/>
      <c r="ZJ59" s="313"/>
      <c r="ZK59" s="313"/>
      <c r="ZL59" s="313"/>
      <c r="ZM59" s="313"/>
      <c r="ZN59" s="313"/>
      <c r="ZO59" s="313"/>
      <c r="ZP59" s="313"/>
      <c r="ZQ59" s="313"/>
      <c r="ZR59" s="313"/>
      <c r="ZS59" s="313"/>
      <c r="ZT59" s="313"/>
      <c r="ZU59" s="313"/>
      <c r="ZV59" s="313"/>
      <c r="ZW59" s="313"/>
      <c r="ZX59" s="313"/>
      <c r="ZY59" s="313"/>
      <c r="ZZ59" s="313"/>
      <c r="AAA59" s="313"/>
      <c r="AAB59" s="313"/>
      <c r="AAC59" s="313"/>
      <c r="AAD59" s="313"/>
      <c r="AAE59" s="313"/>
      <c r="AAF59" s="313"/>
      <c r="AAG59" s="313"/>
      <c r="AAH59" s="313"/>
      <c r="AAI59" s="313"/>
      <c r="AAJ59" s="313"/>
      <c r="AAK59" s="313"/>
      <c r="AAL59" s="313"/>
      <c r="AAM59" s="313"/>
      <c r="AAN59" s="313"/>
      <c r="AAO59" s="313"/>
      <c r="AAP59" s="313"/>
      <c r="AAQ59" s="313"/>
      <c r="AAR59" s="313"/>
      <c r="AAS59" s="313"/>
      <c r="AAT59" s="313"/>
      <c r="AAU59" s="313"/>
      <c r="AAV59" s="313"/>
      <c r="AAW59" s="313"/>
      <c r="AAX59" s="313"/>
      <c r="AAY59" s="313"/>
      <c r="AAZ59" s="313"/>
      <c r="ABA59" s="313"/>
      <c r="ABB59" s="313"/>
      <c r="ABC59" s="313"/>
      <c r="ABD59" s="313"/>
      <c r="ABE59" s="313"/>
      <c r="ABF59" s="313"/>
      <c r="ABG59" s="313"/>
      <c r="ABH59" s="313"/>
      <c r="ABI59" s="313"/>
      <c r="ABJ59" s="313"/>
      <c r="ABK59" s="313"/>
      <c r="ABL59" s="313"/>
      <c r="ABM59" s="313"/>
      <c r="ABN59" s="313"/>
      <c r="ABO59" s="313"/>
      <c r="ABP59" s="313"/>
      <c r="ABQ59" s="313"/>
      <c r="ABR59" s="313"/>
      <c r="ABS59" s="313"/>
      <c r="ABT59" s="313"/>
      <c r="ABU59" s="313"/>
      <c r="ABV59" s="313"/>
      <c r="ABW59" s="313"/>
      <c r="ABX59" s="313"/>
      <c r="ABY59" s="313"/>
      <c r="ABZ59" s="313"/>
      <c r="ACA59" s="313"/>
      <c r="ACB59" s="313"/>
      <c r="ACC59" s="313"/>
      <c r="ACD59" s="313"/>
      <c r="ACE59" s="313"/>
      <c r="ACF59" s="313"/>
      <c r="ACG59" s="313"/>
      <c r="ACH59" s="313"/>
      <c r="ACI59" s="313"/>
      <c r="ACJ59" s="313"/>
      <c r="ACK59" s="313"/>
      <c r="ACL59" s="313"/>
      <c r="ACM59" s="313"/>
      <c r="ACN59" s="313"/>
      <c r="ACO59" s="313"/>
      <c r="ACP59" s="313"/>
      <c r="ACQ59" s="313"/>
      <c r="ACR59" s="313"/>
      <c r="ACS59" s="313"/>
      <c r="ACT59" s="313"/>
      <c r="ACU59" s="313"/>
      <c r="ACV59" s="313"/>
      <c r="ACW59" s="313"/>
      <c r="ACX59" s="313"/>
      <c r="ACY59" s="313"/>
      <c r="ACZ59" s="313"/>
      <c r="ADA59" s="313"/>
      <c r="ADB59" s="313"/>
      <c r="ADC59" s="313"/>
      <c r="ADD59" s="313"/>
      <c r="ADE59" s="313"/>
      <c r="ADF59" s="313"/>
      <c r="ADG59" s="313"/>
      <c r="ADH59" s="313"/>
      <c r="ADI59" s="313"/>
      <c r="ADJ59" s="313"/>
      <c r="ADK59" s="313"/>
      <c r="ADL59" s="313"/>
      <c r="ADM59" s="313"/>
      <c r="ADN59" s="313"/>
      <c r="ADO59" s="313"/>
      <c r="ADP59" s="313"/>
      <c r="ADQ59" s="313"/>
      <c r="ADR59" s="313"/>
      <c r="ADS59" s="313"/>
      <c r="ADT59" s="313"/>
      <c r="ADU59" s="313"/>
      <c r="ADV59" s="313"/>
      <c r="ADW59" s="313"/>
      <c r="ADX59" s="313"/>
      <c r="ADY59" s="313"/>
      <c r="ADZ59" s="313"/>
      <c r="AEA59" s="313"/>
      <c r="AEB59" s="313"/>
      <c r="AEC59" s="313"/>
      <c r="AED59" s="313"/>
      <c r="AEE59" s="313"/>
      <c r="AEF59" s="313"/>
      <c r="AEG59" s="313"/>
      <c r="AEH59" s="313"/>
      <c r="AEI59" s="313"/>
      <c r="AEJ59" s="313"/>
      <c r="AEK59" s="313"/>
      <c r="AEL59" s="313"/>
      <c r="AEM59" s="313"/>
      <c r="AEN59" s="313"/>
      <c r="AEO59" s="313"/>
      <c r="AEP59" s="313"/>
      <c r="AEQ59" s="313"/>
      <c r="AER59" s="313"/>
      <c r="AES59" s="313"/>
      <c r="AET59" s="313"/>
      <c r="AEU59" s="313"/>
      <c r="AEV59" s="313"/>
      <c r="AEW59" s="313"/>
      <c r="AEX59" s="313"/>
      <c r="AEY59" s="313"/>
      <c r="AEZ59" s="313"/>
      <c r="AFA59" s="313"/>
      <c r="AFB59" s="313"/>
      <c r="AFC59" s="313"/>
      <c r="AFD59" s="313"/>
      <c r="AFE59" s="313"/>
      <c r="AFF59" s="313"/>
      <c r="AFG59" s="313"/>
      <c r="AFH59" s="313"/>
      <c r="AFI59" s="313"/>
      <c r="AFJ59" s="313"/>
      <c r="AFK59" s="313"/>
      <c r="AFL59" s="313"/>
      <c r="AFM59" s="313"/>
      <c r="AFN59" s="313"/>
      <c r="AFO59" s="313"/>
      <c r="AFP59" s="313"/>
      <c r="AFQ59" s="313"/>
      <c r="AFR59" s="313"/>
      <c r="AFS59" s="313"/>
      <c r="AFT59" s="313"/>
      <c r="AFU59" s="313"/>
      <c r="AFV59" s="313"/>
      <c r="AFW59" s="313"/>
      <c r="AFX59" s="313"/>
      <c r="AFY59" s="313"/>
      <c r="AFZ59" s="313"/>
      <c r="AGA59" s="313"/>
      <c r="AGB59" s="313"/>
      <c r="AGC59" s="313"/>
      <c r="AGD59" s="313"/>
      <c r="AGE59" s="313"/>
      <c r="AGF59" s="313"/>
      <c r="AGG59" s="313"/>
      <c r="AGH59" s="313"/>
      <c r="AGI59" s="313"/>
      <c r="AGJ59" s="313"/>
      <c r="AGK59" s="313"/>
      <c r="AGL59" s="313"/>
      <c r="AGM59" s="313"/>
      <c r="AGN59" s="313"/>
      <c r="AGO59" s="313"/>
      <c r="AGP59" s="313"/>
      <c r="AGQ59" s="313"/>
      <c r="AGR59" s="313"/>
      <c r="AGS59" s="313"/>
      <c r="AGT59" s="313"/>
      <c r="AGU59" s="313"/>
      <c r="AGV59" s="313"/>
      <c r="AGW59" s="313"/>
      <c r="AGX59" s="313"/>
      <c r="AGY59" s="313"/>
      <c r="AGZ59" s="313"/>
      <c r="AHA59" s="313"/>
      <c r="AHB59" s="313"/>
      <c r="AHC59" s="313"/>
      <c r="AHD59" s="313"/>
      <c r="AHE59" s="313"/>
      <c r="AHF59" s="313"/>
      <c r="AHG59" s="313"/>
      <c r="AHH59" s="313"/>
      <c r="AHI59" s="313"/>
      <c r="AHJ59" s="313"/>
      <c r="AHK59" s="313"/>
      <c r="AHL59" s="313"/>
      <c r="AHM59" s="313"/>
      <c r="AHN59" s="313"/>
      <c r="AHO59" s="313"/>
      <c r="AHP59" s="313"/>
      <c r="AHQ59" s="313"/>
      <c r="AHR59" s="313"/>
      <c r="AHS59" s="313"/>
      <c r="AHT59" s="313"/>
      <c r="AHU59" s="313"/>
      <c r="AHV59" s="313"/>
      <c r="AHW59" s="313"/>
      <c r="AHX59" s="313"/>
      <c r="AHY59" s="313"/>
      <c r="AHZ59" s="313"/>
      <c r="AIA59" s="313"/>
      <c r="AIB59" s="313"/>
      <c r="AIC59" s="313"/>
      <c r="AID59" s="313"/>
      <c r="AIE59" s="313"/>
      <c r="AIF59" s="313"/>
      <c r="AIG59" s="313"/>
      <c r="AIH59" s="313"/>
      <c r="AII59" s="313"/>
      <c r="AIJ59" s="313"/>
      <c r="AIK59" s="313"/>
      <c r="AIL59" s="313"/>
      <c r="AIM59" s="313"/>
      <c r="AIN59" s="313"/>
      <c r="AIO59" s="313"/>
      <c r="AIP59" s="313"/>
      <c r="AIQ59" s="313"/>
      <c r="AIR59" s="313"/>
      <c r="AIS59" s="313"/>
      <c r="AIT59" s="313"/>
      <c r="AIU59" s="313"/>
      <c r="AIV59" s="313"/>
      <c r="AIW59" s="313"/>
      <c r="AIX59" s="313"/>
      <c r="AIY59" s="313"/>
      <c r="AIZ59" s="313"/>
      <c r="AJA59" s="313"/>
      <c r="AJB59" s="313"/>
      <c r="AJC59" s="313"/>
      <c r="AJD59" s="313"/>
      <c r="AJE59" s="313"/>
      <c r="AJF59" s="313"/>
      <c r="AJG59" s="313"/>
      <c r="AJH59" s="313"/>
      <c r="AJI59" s="313"/>
      <c r="AJJ59" s="313"/>
      <c r="AJK59" s="313"/>
      <c r="AJL59" s="313"/>
      <c r="AJM59" s="313"/>
      <c r="AJN59" s="313"/>
      <c r="AJO59" s="313"/>
      <c r="AJP59" s="313"/>
      <c r="AJQ59" s="313"/>
      <c r="AJR59" s="313"/>
      <c r="AJS59" s="313"/>
      <c r="AJT59" s="313"/>
      <c r="AJU59" s="313"/>
      <c r="AJV59" s="313"/>
      <c r="AJW59" s="313"/>
      <c r="AJX59" s="313"/>
      <c r="AJY59" s="313"/>
      <c r="AJZ59" s="313"/>
      <c r="AKA59" s="313"/>
      <c r="AKB59" s="313"/>
      <c r="AKC59" s="313"/>
      <c r="AKD59" s="313"/>
      <c r="AKE59" s="313"/>
      <c r="AKF59" s="313"/>
      <c r="AKG59" s="313"/>
      <c r="AKH59" s="313"/>
      <c r="AKI59" s="313"/>
      <c r="AKJ59" s="313"/>
      <c r="AKK59" s="313"/>
      <c r="AKL59" s="313"/>
      <c r="AKM59" s="313"/>
      <c r="AKN59" s="313"/>
      <c r="AKO59" s="313"/>
      <c r="AKP59" s="313"/>
      <c r="AKQ59" s="313"/>
      <c r="AKR59" s="313"/>
      <c r="AKS59" s="313"/>
      <c r="AKT59" s="313"/>
      <c r="AKU59" s="313"/>
      <c r="AKV59" s="313"/>
      <c r="AKW59" s="313"/>
      <c r="AKX59" s="313"/>
      <c r="AKY59" s="313"/>
      <c r="AKZ59" s="313"/>
      <c r="ALA59" s="313"/>
      <c r="ALB59" s="313"/>
      <c r="ALC59" s="313"/>
      <c r="ALD59" s="313"/>
      <c r="ALE59" s="313"/>
      <c r="ALF59" s="313"/>
      <c r="ALG59" s="313"/>
      <c r="ALH59" s="313"/>
      <c r="ALI59" s="313"/>
      <c r="ALJ59" s="313"/>
      <c r="ALK59" s="313"/>
      <c r="ALL59" s="313"/>
      <c r="ALM59" s="313"/>
      <c r="ALN59" s="313"/>
      <c r="ALO59" s="313"/>
      <c r="ALP59" s="313"/>
      <c r="ALQ59" s="313"/>
      <c r="ALR59" s="313"/>
      <c r="ALS59" s="313"/>
      <c r="ALT59" s="313"/>
      <c r="ALU59" s="313"/>
      <c r="ALV59" s="313"/>
      <c r="ALW59" s="313"/>
      <c r="ALX59" s="313"/>
      <c r="ALY59" s="313"/>
      <c r="ALZ59" s="313"/>
      <c r="AMA59" s="313"/>
      <c r="AMB59" s="313"/>
      <c r="AMC59" s="313"/>
      <c r="AMD59" s="313"/>
      <c r="AME59" s="313"/>
      <c r="AMF59" s="313"/>
      <c r="AMG59" s="313"/>
      <c r="AMH59" s="313"/>
      <c r="AMI59" s="313"/>
      <c r="AMJ59" s="313"/>
      <c r="AMK59" s="313"/>
      <c r="AML59" s="313"/>
      <c r="AMM59" s="313"/>
      <c r="AMN59" s="313"/>
      <c r="AMO59" s="313"/>
      <c r="AMP59" s="313"/>
      <c r="AMQ59" s="313"/>
      <c r="AMR59" s="313"/>
      <c r="AMS59" s="313"/>
      <c r="AMT59" s="313"/>
      <c r="AMU59" s="313"/>
    </row>
    <row r="60" spans="1:1035" s="306" customFormat="1" ht="15.75" customHeight="1">
      <c r="A60" s="313"/>
      <c r="B60" s="313"/>
      <c r="C60" s="313"/>
      <c r="D60" s="313"/>
      <c r="E60" s="316"/>
      <c r="F60" s="313"/>
      <c r="G60" s="314"/>
      <c r="H60" s="317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  <c r="DQ60" s="313"/>
      <c r="DR60" s="313"/>
      <c r="DS60" s="313"/>
      <c r="DT60" s="313"/>
      <c r="DU60" s="313"/>
      <c r="DV60" s="313"/>
      <c r="DW60" s="313"/>
      <c r="DX60" s="313"/>
      <c r="DY60" s="313"/>
      <c r="DZ60" s="313"/>
      <c r="EA60" s="313"/>
      <c r="EB60" s="313"/>
      <c r="EC60" s="313"/>
      <c r="ED60" s="313"/>
      <c r="EE60" s="313"/>
      <c r="EF60" s="313"/>
      <c r="EG60" s="313"/>
      <c r="EH60" s="313"/>
      <c r="EI60" s="313"/>
      <c r="EJ60" s="313"/>
      <c r="EK60" s="313"/>
      <c r="EL60" s="313"/>
      <c r="EM60" s="313"/>
      <c r="EN60" s="313"/>
      <c r="EO60" s="313"/>
      <c r="EP60" s="313"/>
      <c r="EQ60" s="313"/>
      <c r="ER60" s="313"/>
      <c r="ES60" s="313"/>
      <c r="ET60" s="313"/>
      <c r="EU60" s="313"/>
      <c r="EV60" s="313"/>
      <c r="EW60" s="313"/>
      <c r="EX60" s="313"/>
      <c r="EY60" s="313"/>
      <c r="EZ60" s="313"/>
      <c r="FA60" s="313"/>
      <c r="FB60" s="313"/>
      <c r="FC60" s="313"/>
      <c r="FD60" s="313"/>
      <c r="FE60" s="313"/>
      <c r="FF60" s="313"/>
      <c r="FG60" s="313"/>
      <c r="FH60" s="313"/>
      <c r="FI60" s="313"/>
      <c r="FJ60" s="313"/>
      <c r="FK60" s="313"/>
      <c r="FL60" s="313"/>
      <c r="FM60" s="313"/>
      <c r="FN60" s="313"/>
      <c r="FO60" s="313"/>
      <c r="FP60" s="313"/>
      <c r="FQ60" s="313"/>
      <c r="FR60" s="313"/>
      <c r="FS60" s="313"/>
      <c r="FT60" s="313"/>
      <c r="FU60" s="313"/>
      <c r="FV60" s="313"/>
      <c r="FW60" s="313"/>
      <c r="FX60" s="313"/>
      <c r="FY60" s="313"/>
      <c r="FZ60" s="313"/>
      <c r="GA60" s="313"/>
      <c r="GB60" s="313"/>
      <c r="GC60" s="313"/>
      <c r="GD60" s="313"/>
      <c r="GE60" s="313"/>
      <c r="GF60" s="313"/>
      <c r="GG60" s="313"/>
      <c r="GH60" s="313"/>
      <c r="GI60" s="313"/>
      <c r="GJ60" s="313"/>
      <c r="GK60" s="313"/>
      <c r="GL60" s="313"/>
      <c r="GM60" s="313"/>
      <c r="GN60" s="313"/>
      <c r="GO60" s="313"/>
      <c r="GP60" s="313"/>
      <c r="GQ60" s="313"/>
      <c r="GR60" s="313"/>
      <c r="GS60" s="313"/>
      <c r="GT60" s="313"/>
      <c r="GU60" s="313"/>
      <c r="GV60" s="313"/>
      <c r="GW60" s="313"/>
      <c r="GX60" s="313"/>
      <c r="GY60" s="313"/>
      <c r="GZ60" s="313"/>
      <c r="HA60" s="313"/>
      <c r="HB60" s="313"/>
      <c r="HC60" s="313"/>
      <c r="HD60" s="313"/>
      <c r="HE60" s="313"/>
      <c r="HF60" s="313"/>
      <c r="HG60" s="313"/>
      <c r="HH60" s="313"/>
      <c r="HI60" s="313"/>
      <c r="HJ60" s="313"/>
      <c r="HK60" s="313"/>
      <c r="HL60" s="313"/>
      <c r="HM60" s="313"/>
      <c r="HN60" s="313"/>
      <c r="HO60" s="313"/>
      <c r="HP60" s="313"/>
      <c r="HQ60" s="313"/>
      <c r="HR60" s="313"/>
      <c r="HS60" s="313"/>
      <c r="HT60" s="313"/>
      <c r="HU60" s="313"/>
      <c r="HV60" s="313"/>
      <c r="HW60" s="313"/>
      <c r="HX60" s="313"/>
      <c r="HY60" s="313"/>
      <c r="HZ60" s="313"/>
      <c r="IA60" s="313"/>
      <c r="IB60" s="313"/>
      <c r="IC60" s="313"/>
      <c r="ID60" s="313"/>
      <c r="IE60" s="313"/>
      <c r="IF60" s="313"/>
      <c r="IG60" s="313"/>
      <c r="IH60" s="313"/>
      <c r="II60" s="313"/>
      <c r="IJ60" s="313"/>
      <c r="IK60" s="313"/>
      <c r="IL60" s="313"/>
      <c r="IM60" s="313"/>
      <c r="IN60" s="313"/>
      <c r="IO60" s="313"/>
      <c r="IP60" s="313"/>
      <c r="IQ60" s="313"/>
      <c r="IR60" s="313"/>
      <c r="IS60" s="313"/>
      <c r="IT60" s="313"/>
      <c r="IU60" s="313"/>
      <c r="IV60" s="313"/>
      <c r="IW60" s="313"/>
      <c r="IX60" s="313"/>
      <c r="IY60" s="313"/>
      <c r="IZ60" s="313"/>
      <c r="JA60" s="313"/>
      <c r="JB60" s="313"/>
      <c r="JC60" s="313"/>
      <c r="JD60" s="313"/>
      <c r="JE60" s="313"/>
      <c r="JF60" s="313"/>
      <c r="JG60" s="313"/>
      <c r="JH60" s="313"/>
      <c r="JI60" s="313"/>
      <c r="JJ60" s="313"/>
      <c r="JK60" s="313"/>
      <c r="JL60" s="313"/>
      <c r="JM60" s="313"/>
      <c r="JN60" s="313"/>
      <c r="JO60" s="313"/>
      <c r="JP60" s="313"/>
      <c r="JQ60" s="313"/>
      <c r="JR60" s="313"/>
      <c r="JS60" s="313"/>
      <c r="JT60" s="313"/>
      <c r="JU60" s="313"/>
      <c r="JV60" s="313"/>
      <c r="JW60" s="313"/>
      <c r="JX60" s="313"/>
      <c r="JY60" s="313"/>
      <c r="JZ60" s="313"/>
      <c r="KA60" s="313"/>
      <c r="KB60" s="313"/>
      <c r="KC60" s="313"/>
      <c r="KD60" s="313"/>
      <c r="KE60" s="313"/>
      <c r="KF60" s="313"/>
      <c r="KG60" s="313"/>
      <c r="KH60" s="313"/>
      <c r="KI60" s="313"/>
      <c r="KJ60" s="313"/>
      <c r="KK60" s="313"/>
      <c r="KL60" s="313"/>
      <c r="KM60" s="313"/>
      <c r="KN60" s="313"/>
      <c r="KO60" s="313"/>
      <c r="KP60" s="313"/>
      <c r="KQ60" s="313"/>
      <c r="KR60" s="313"/>
      <c r="KS60" s="313"/>
      <c r="KT60" s="313"/>
      <c r="KU60" s="313"/>
      <c r="KV60" s="313"/>
      <c r="KW60" s="313"/>
      <c r="KX60" s="313"/>
      <c r="KY60" s="313"/>
      <c r="KZ60" s="313"/>
      <c r="LA60" s="313"/>
      <c r="LB60" s="313"/>
      <c r="LC60" s="313"/>
      <c r="LD60" s="313"/>
      <c r="LE60" s="313"/>
      <c r="LF60" s="313"/>
      <c r="LG60" s="313"/>
      <c r="LH60" s="313"/>
      <c r="LI60" s="313"/>
      <c r="LJ60" s="313"/>
      <c r="LK60" s="313"/>
      <c r="LL60" s="313"/>
      <c r="LM60" s="313"/>
      <c r="LN60" s="313"/>
      <c r="LO60" s="313"/>
      <c r="LP60" s="313"/>
      <c r="LQ60" s="313"/>
      <c r="LR60" s="313"/>
      <c r="LS60" s="313"/>
      <c r="LT60" s="313"/>
      <c r="LU60" s="313"/>
      <c r="LV60" s="313"/>
      <c r="LW60" s="313"/>
      <c r="LX60" s="313"/>
      <c r="LY60" s="313"/>
      <c r="LZ60" s="313"/>
      <c r="MA60" s="313"/>
      <c r="MB60" s="313"/>
      <c r="MC60" s="313"/>
      <c r="MD60" s="313"/>
      <c r="ME60" s="313"/>
      <c r="MF60" s="313"/>
      <c r="MG60" s="313"/>
      <c r="MH60" s="313"/>
      <c r="MI60" s="313"/>
      <c r="MJ60" s="313"/>
      <c r="MK60" s="313"/>
      <c r="ML60" s="313"/>
      <c r="MM60" s="313"/>
      <c r="MN60" s="313"/>
      <c r="MO60" s="313"/>
      <c r="MP60" s="313"/>
      <c r="MQ60" s="313"/>
      <c r="MR60" s="313"/>
      <c r="MS60" s="313"/>
      <c r="MT60" s="313"/>
      <c r="MU60" s="313"/>
      <c r="MV60" s="313"/>
      <c r="MW60" s="313"/>
      <c r="MX60" s="313"/>
      <c r="MY60" s="313"/>
      <c r="MZ60" s="313"/>
      <c r="NA60" s="313"/>
      <c r="NB60" s="313"/>
      <c r="NC60" s="313"/>
      <c r="ND60" s="313"/>
      <c r="NE60" s="313"/>
      <c r="NF60" s="313"/>
      <c r="NG60" s="313"/>
      <c r="NH60" s="313"/>
      <c r="NI60" s="313"/>
      <c r="NJ60" s="313"/>
      <c r="NK60" s="313"/>
      <c r="NL60" s="313"/>
      <c r="NM60" s="313"/>
      <c r="NN60" s="313"/>
      <c r="NO60" s="313"/>
      <c r="NP60" s="313"/>
      <c r="NQ60" s="313"/>
      <c r="NR60" s="313"/>
      <c r="NS60" s="313"/>
      <c r="NT60" s="313"/>
      <c r="NU60" s="313"/>
      <c r="NV60" s="313"/>
      <c r="NW60" s="313"/>
      <c r="NX60" s="313"/>
      <c r="NY60" s="313"/>
      <c r="NZ60" s="313"/>
      <c r="OA60" s="313"/>
      <c r="OB60" s="313"/>
      <c r="OC60" s="313"/>
      <c r="OD60" s="313"/>
      <c r="OE60" s="313"/>
      <c r="OF60" s="313"/>
      <c r="OG60" s="313"/>
      <c r="OH60" s="313"/>
      <c r="OI60" s="313"/>
      <c r="OJ60" s="313"/>
      <c r="OK60" s="313"/>
      <c r="OL60" s="313"/>
      <c r="OM60" s="313"/>
      <c r="ON60" s="313"/>
      <c r="OO60" s="313"/>
      <c r="OP60" s="313"/>
      <c r="OQ60" s="313"/>
      <c r="OR60" s="313"/>
      <c r="OS60" s="313"/>
      <c r="OT60" s="313"/>
      <c r="OU60" s="313"/>
      <c r="OV60" s="313"/>
      <c r="OW60" s="313"/>
      <c r="OX60" s="313"/>
      <c r="OY60" s="313"/>
      <c r="OZ60" s="313"/>
      <c r="PA60" s="313"/>
      <c r="PB60" s="313"/>
      <c r="PC60" s="313"/>
      <c r="PD60" s="313"/>
      <c r="PE60" s="313"/>
      <c r="PF60" s="313"/>
      <c r="PG60" s="313"/>
      <c r="PH60" s="313"/>
      <c r="PI60" s="313"/>
      <c r="PJ60" s="313"/>
      <c r="PK60" s="313"/>
      <c r="PL60" s="313"/>
      <c r="PM60" s="313"/>
      <c r="PN60" s="313"/>
      <c r="PO60" s="313"/>
      <c r="PP60" s="313"/>
      <c r="PQ60" s="313"/>
      <c r="PR60" s="313"/>
      <c r="PS60" s="313"/>
      <c r="PT60" s="313"/>
      <c r="PU60" s="313"/>
      <c r="PV60" s="313"/>
      <c r="PW60" s="313"/>
      <c r="PX60" s="313"/>
      <c r="PY60" s="313"/>
      <c r="PZ60" s="313"/>
      <c r="QA60" s="313"/>
      <c r="QB60" s="313"/>
      <c r="QC60" s="313"/>
      <c r="QD60" s="313"/>
      <c r="QE60" s="313"/>
      <c r="QF60" s="313"/>
      <c r="QG60" s="313"/>
      <c r="QH60" s="313"/>
      <c r="QI60" s="313"/>
      <c r="QJ60" s="313"/>
      <c r="QK60" s="313"/>
      <c r="QL60" s="313"/>
      <c r="QM60" s="313"/>
      <c r="QN60" s="313"/>
      <c r="QO60" s="313"/>
      <c r="QP60" s="313"/>
      <c r="QQ60" s="313"/>
      <c r="QR60" s="313"/>
      <c r="QS60" s="313"/>
      <c r="QT60" s="313"/>
      <c r="QU60" s="313"/>
      <c r="QV60" s="313"/>
      <c r="QW60" s="313"/>
      <c r="QX60" s="313"/>
      <c r="QY60" s="313"/>
      <c r="QZ60" s="313"/>
      <c r="RA60" s="313"/>
      <c r="RB60" s="313"/>
      <c r="RC60" s="313"/>
      <c r="RD60" s="313"/>
      <c r="RE60" s="313"/>
      <c r="RF60" s="313"/>
      <c r="RG60" s="313"/>
      <c r="RH60" s="313"/>
      <c r="RI60" s="313"/>
      <c r="RJ60" s="313"/>
      <c r="RK60" s="313"/>
      <c r="RL60" s="313"/>
      <c r="RM60" s="313"/>
      <c r="RN60" s="313"/>
      <c r="RO60" s="313"/>
      <c r="RP60" s="313"/>
      <c r="RQ60" s="313"/>
      <c r="RR60" s="313"/>
      <c r="RS60" s="313"/>
      <c r="RT60" s="313"/>
      <c r="RU60" s="313"/>
      <c r="RV60" s="313"/>
      <c r="RW60" s="313"/>
      <c r="RX60" s="313"/>
      <c r="RY60" s="313"/>
      <c r="RZ60" s="313"/>
      <c r="SA60" s="313"/>
      <c r="SB60" s="313"/>
      <c r="SC60" s="313"/>
      <c r="SD60" s="313"/>
      <c r="SE60" s="313"/>
      <c r="SF60" s="313"/>
      <c r="SG60" s="313"/>
      <c r="SH60" s="313"/>
      <c r="SI60" s="313"/>
      <c r="SJ60" s="313"/>
      <c r="SK60" s="313"/>
      <c r="SL60" s="313"/>
      <c r="SM60" s="313"/>
      <c r="SN60" s="313"/>
      <c r="SO60" s="313"/>
      <c r="SP60" s="313"/>
      <c r="SQ60" s="313"/>
      <c r="SR60" s="313"/>
      <c r="SS60" s="313"/>
      <c r="ST60" s="313"/>
      <c r="SU60" s="313"/>
      <c r="SV60" s="313"/>
      <c r="SW60" s="313"/>
      <c r="SX60" s="313"/>
      <c r="SY60" s="313"/>
      <c r="SZ60" s="313"/>
      <c r="TA60" s="313"/>
      <c r="TB60" s="313"/>
      <c r="TC60" s="313"/>
      <c r="TD60" s="313"/>
      <c r="TE60" s="313"/>
      <c r="TF60" s="313"/>
      <c r="TG60" s="313"/>
      <c r="TH60" s="313"/>
      <c r="TI60" s="313"/>
      <c r="TJ60" s="313"/>
      <c r="TK60" s="313"/>
      <c r="TL60" s="313"/>
      <c r="TM60" s="313"/>
      <c r="TN60" s="313"/>
      <c r="TO60" s="313"/>
      <c r="TP60" s="313"/>
      <c r="TQ60" s="313"/>
      <c r="TR60" s="313"/>
      <c r="TS60" s="313"/>
      <c r="TT60" s="313"/>
      <c r="TU60" s="313"/>
      <c r="TV60" s="313"/>
      <c r="TW60" s="313"/>
      <c r="TX60" s="313"/>
      <c r="TY60" s="313"/>
      <c r="TZ60" s="313"/>
      <c r="UA60" s="313"/>
      <c r="UB60" s="313"/>
      <c r="UC60" s="313"/>
      <c r="UD60" s="313"/>
      <c r="UE60" s="313"/>
      <c r="UF60" s="313"/>
      <c r="UG60" s="313"/>
      <c r="UH60" s="313"/>
      <c r="UI60" s="313"/>
      <c r="UJ60" s="313"/>
      <c r="UK60" s="313"/>
      <c r="UL60" s="313"/>
      <c r="UM60" s="313"/>
      <c r="UN60" s="313"/>
      <c r="UO60" s="313"/>
      <c r="UP60" s="313"/>
      <c r="UQ60" s="313"/>
      <c r="UR60" s="313"/>
      <c r="US60" s="313"/>
      <c r="UT60" s="313"/>
      <c r="UU60" s="313"/>
      <c r="UV60" s="313"/>
      <c r="UW60" s="313"/>
      <c r="UX60" s="313"/>
      <c r="UY60" s="313"/>
      <c r="UZ60" s="313"/>
      <c r="VA60" s="313"/>
      <c r="VB60" s="313"/>
      <c r="VC60" s="313"/>
      <c r="VD60" s="313"/>
      <c r="VE60" s="313"/>
      <c r="VF60" s="313"/>
      <c r="VG60" s="313"/>
      <c r="VH60" s="313"/>
      <c r="VI60" s="313"/>
      <c r="VJ60" s="313"/>
      <c r="VK60" s="313"/>
      <c r="VL60" s="313"/>
      <c r="VM60" s="313"/>
      <c r="VN60" s="313"/>
      <c r="VO60" s="313"/>
      <c r="VP60" s="313"/>
      <c r="VQ60" s="313"/>
      <c r="VR60" s="313"/>
      <c r="VS60" s="313"/>
      <c r="VT60" s="313"/>
      <c r="VU60" s="313"/>
      <c r="VV60" s="313"/>
      <c r="VW60" s="313"/>
      <c r="VX60" s="313"/>
      <c r="VY60" s="313"/>
      <c r="VZ60" s="313"/>
      <c r="WA60" s="313"/>
      <c r="WB60" s="313"/>
      <c r="WC60" s="313"/>
      <c r="WD60" s="313"/>
      <c r="WE60" s="313"/>
      <c r="WF60" s="313"/>
      <c r="WG60" s="313"/>
      <c r="WH60" s="313"/>
      <c r="WI60" s="313"/>
      <c r="WJ60" s="313"/>
      <c r="WK60" s="313"/>
      <c r="WL60" s="313"/>
      <c r="WM60" s="313"/>
      <c r="WN60" s="313"/>
      <c r="WO60" s="313"/>
      <c r="WP60" s="313"/>
      <c r="WQ60" s="313"/>
      <c r="WR60" s="313"/>
      <c r="WS60" s="313"/>
      <c r="WT60" s="313"/>
      <c r="WU60" s="313"/>
      <c r="WV60" s="313"/>
      <c r="WW60" s="313"/>
      <c r="WX60" s="313"/>
      <c r="WY60" s="313"/>
      <c r="WZ60" s="313"/>
      <c r="XA60" s="313"/>
      <c r="XB60" s="313"/>
      <c r="XC60" s="313"/>
      <c r="XD60" s="313"/>
      <c r="XE60" s="313"/>
      <c r="XF60" s="313"/>
      <c r="XG60" s="313"/>
      <c r="XH60" s="313"/>
      <c r="XI60" s="313"/>
      <c r="XJ60" s="313"/>
      <c r="XK60" s="313"/>
      <c r="XL60" s="313"/>
      <c r="XM60" s="313"/>
      <c r="XN60" s="313"/>
      <c r="XO60" s="313"/>
      <c r="XP60" s="313"/>
      <c r="XQ60" s="313"/>
      <c r="XR60" s="313"/>
      <c r="XS60" s="313"/>
      <c r="XT60" s="313"/>
      <c r="XU60" s="313"/>
      <c r="XV60" s="313"/>
      <c r="XW60" s="313"/>
      <c r="XX60" s="313"/>
      <c r="XY60" s="313"/>
      <c r="XZ60" s="313"/>
      <c r="YA60" s="313"/>
      <c r="YB60" s="313"/>
      <c r="YC60" s="313"/>
      <c r="YD60" s="313"/>
      <c r="YE60" s="313"/>
      <c r="YF60" s="313"/>
      <c r="YG60" s="313"/>
      <c r="YH60" s="313"/>
      <c r="YI60" s="313"/>
      <c r="YJ60" s="313"/>
      <c r="YK60" s="313"/>
      <c r="YL60" s="313"/>
      <c r="YM60" s="313"/>
      <c r="YN60" s="313"/>
      <c r="YO60" s="313"/>
      <c r="YP60" s="313"/>
      <c r="YQ60" s="313"/>
      <c r="YR60" s="313"/>
      <c r="YS60" s="313"/>
      <c r="YT60" s="313"/>
      <c r="YU60" s="313"/>
      <c r="YV60" s="313"/>
      <c r="YW60" s="313"/>
      <c r="YX60" s="313"/>
      <c r="YY60" s="313"/>
      <c r="YZ60" s="313"/>
      <c r="ZA60" s="313"/>
      <c r="ZB60" s="313"/>
      <c r="ZC60" s="313"/>
      <c r="ZD60" s="313"/>
      <c r="ZE60" s="313"/>
      <c r="ZF60" s="313"/>
      <c r="ZG60" s="313"/>
      <c r="ZH60" s="313"/>
      <c r="ZI60" s="313"/>
      <c r="ZJ60" s="313"/>
      <c r="ZK60" s="313"/>
      <c r="ZL60" s="313"/>
      <c r="ZM60" s="313"/>
      <c r="ZN60" s="313"/>
      <c r="ZO60" s="313"/>
      <c r="ZP60" s="313"/>
      <c r="ZQ60" s="313"/>
      <c r="ZR60" s="313"/>
      <c r="ZS60" s="313"/>
      <c r="ZT60" s="313"/>
      <c r="ZU60" s="313"/>
      <c r="ZV60" s="313"/>
      <c r="ZW60" s="313"/>
      <c r="ZX60" s="313"/>
      <c r="ZY60" s="313"/>
      <c r="ZZ60" s="313"/>
      <c r="AAA60" s="313"/>
      <c r="AAB60" s="313"/>
      <c r="AAC60" s="313"/>
      <c r="AAD60" s="313"/>
      <c r="AAE60" s="313"/>
      <c r="AAF60" s="313"/>
      <c r="AAG60" s="313"/>
      <c r="AAH60" s="313"/>
      <c r="AAI60" s="313"/>
      <c r="AAJ60" s="313"/>
      <c r="AAK60" s="313"/>
      <c r="AAL60" s="313"/>
      <c r="AAM60" s="313"/>
      <c r="AAN60" s="313"/>
      <c r="AAO60" s="313"/>
      <c r="AAP60" s="313"/>
      <c r="AAQ60" s="313"/>
      <c r="AAR60" s="313"/>
      <c r="AAS60" s="313"/>
      <c r="AAT60" s="313"/>
      <c r="AAU60" s="313"/>
      <c r="AAV60" s="313"/>
      <c r="AAW60" s="313"/>
      <c r="AAX60" s="313"/>
      <c r="AAY60" s="313"/>
      <c r="AAZ60" s="313"/>
      <c r="ABA60" s="313"/>
      <c r="ABB60" s="313"/>
      <c r="ABC60" s="313"/>
      <c r="ABD60" s="313"/>
      <c r="ABE60" s="313"/>
      <c r="ABF60" s="313"/>
      <c r="ABG60" s="313"/>
      <c r="ABH60" s="313"/>
      <c r="ABI60" s="313"/>
      <c r="ABJ60" s="313"/>
      <c r="ABK60" s="313"/>
      <c r="ABL60" s="313"/>
      <c r="ABM60" s="313"/>
      <c r="ABN60" s="313"/>
      <c r="ABO60" s="313"/>
      <c r="ABP60" s="313"/>
      <c r="ABQ60" s="313"/>
      <c r="ABR60" s="313"/>
      <c r="ABS60" s="313"/>
      <c r="ABT60" s="313"/>
      <c r="ABU60" s="313"/>
      <c r="ABV60" s="313"/>
      <c r="ABW60" s="313"/>
      <c r="ABX60" s="313"/>
      <c r="ABY60" s="313"/>
      <c r="ABZ60" s="313"/>
      <c r="ACA60" s="313"/>
      <c r="ACB60" s="313"/>
      <c r="ACC60" s="313"/>
      <c r="ACD60" s="313"/>
      <c r="ACE60" s="313"/>
      <c r="ACF60" s="313"/>
      <c r="ACG60" s="313"/>
      <c r="ACH60" s="313"/>
      <c r="ACI60" s="313"/>
      <c r="ACJ60" s="313"/>
      <c r="ACK60" s="313"/>
      <c r="ACL60" s="313"/>
      <c r="ACM60" s="313"/>
      <c r="ACN60" s="313"/>
      <c r="ACO60" s="313"/>
      <c r="ACP60" s="313"/>
      <c r="ACQ60" s="313"/>
      <c r="ACR60" s="313"/>
      <c r="ACS60" s="313"/>
      <c r="ACT60" s="313"/>
      <c r="ACU60" s="313"/>
      <c r="ACV60" s="313"/>
      <c r="ACW60" s="313"/>
      <c r="ACX60" s="313"/>
      <c r="ACY60" s="313"/>
      <c r="ACZ60" s="313"/>
      <c r="ADA60" s="313"/>
      <c r="ADB60" s="313"/>
      <c r="ADC60" s="313"/>
      <c r="ADD60" s="313"/>
      <c r="ADE60" s="313"/>
      <c r="ADF60" s="313"/>
      <c r="ADG60" s="313"/>
      <c r="ADH60" s="313"/>
      <c r="ADI60" s="313"/>
      <c r="ADJ60" s="313"/>
      <c r="ADK60" s="313"/>
      <c r="ADL60" s="313"/>
      <c r="ADM60" s="313"/>
      <c r="ADN60" s="313"/>
      <c r="ADO60" s="313"/>
      <c r="ADP60" s="313"/>
      <c r="ADQ60" s="313"/>
      <c r="ADR60" s="313"/>
      <c r="ADS60" s="313"/>
      <c r="ADT60" s="313"/>
      <c r="ADU60" s="313"/>
      <c r="ADV60" s="313"/>
      <c r="ADW60" s="313"/>
      <c r="ADX60" s="313"/>
      <c r="ADY60" s="313"/>
      <c r="ADZ60" s="313"/>
      <c r="AEA60" s="313"/>
      <c r="AEB60" s="313"/>
      <c r="AEC60" s="313"/>
      <c r="AED60" s="313"/>
      <c r="AEE60" s="313"/>
      <c r="AEF60" s="313"/>
      <c r="AEG60" s="313"/>
      <c r="AEH60" s="313"/>
      <c r="AEI60" s="313"/>
      <c r="AEJ60" s="313"/>
      <c r="AEK60" s="313"/>
      <c r="AEL60" s="313"/>
      <c r="AEM60" s="313"/>
      <c r="AEN60" s="313"/>
      <c r="AEO60" s="313"/>
      <c r="AEP60" s="313"/>
      <c r="AEQ60" s="313"/>
      <c r="AER60" s="313"/>
      <c r="AES60" s="313"/>
      <c r="AET60" s="313"/>
      <c r="AEU60" s="313"/>
      <c r="AEV60" s="313"/>
      <c r="AEW60" s="313"/>
      <c r="AEX60" s="313"/>
      <c r="AEY60" s="313"/>
      <c r="AEZ60" s="313"/>
      <c r="AFA60" s="313"/>
      <c r="AFB60" s="313"/>
      <c r="AFC60" s="313"/>
      <c r="AFD60" s="313"/>
      <c r="AFE60" s="313"/>
      <c r="AFF60" s="313"/>
      <c r="AFG60" s="313"/>
      <c r="AFH60" s="313"/>
      <c r="AFI60" s="313"/>
      <c r="AFJ60" s="313"/>
      <c r="AFK60" s="313"/>
      <c r="AFL60" s="313"/>
      <c r="AFM60" s="313"/>
      <c r="AFN60" s="313"/>
      <c r="AFO60" s="313"/>
      <c r="AFP60" s="313"/>
      <c r="AFQ60" s="313"/>
      <c r="AFR60" s="313"/>
      <c r="AFS60" s="313"/>
      <c r="AFT60" s="313"/>
      <c r="AFU60" s="313"/>
      <c r="AFV60" s="313"/>
      <c r="AFW60" s="313"/>
      <c r="AFX60" s="313"/>
      <c r="AFY60" s="313"/>
      <c r="AFZ60" s="313"/>
      <c r="AGA60" s="313"/>
      <c r="AGB60" s="313"/>
      <c r="AGC60" s="313"/>
      <c r="AGD60" s="313"/>
      <c r="AGE60" s="313"/>
      <c r="AGF60" s="313"/>
      <c r="AGG60" s="313"/>
      <c r="AGH60" s="313"/>
      <c r="AGI60" s="313"/>
      <c r="AGJ60" s="313"/>
      <c r="AGK60" s="313"/>
      <c r="AGL60" s="313"/>
      <c r="AGM60" s="313"/>
      <c r="AGN60" s="313"/>
      <c r="AGO60" s="313"/>
      <c r="AGP60" s="313"/>
      <c r="AGQ60" s="313"/>
      <c r="AGR60" s="313"/>
      <c r="AGS60" s="313"/>
      <c r="AGT60" s="313"/>
      <c r="AGU60" s="313"/>
      <c r="AGV60" s="313"/>
      <c r="AGW60" s="313"/>
      <c r="AGX60" s="313"/>
      <c r="AGY60" s="313"/>
      <c r="AGZ60" s="313"/>
      <c r="AHA60" s="313"/>
      <c r="AHB60" s="313"/>
      <c r="AHC60" s="313"/>
      <c r="AHD60" s="313"/>
      <c r="AHE60" s="313"/>
      <c r="AHF60" s="313"/>
      <c r="AHG60" s="313"/>
      <c r="AHH60" s="313"/>
      <c r="AHI60" s="313"/>
      <c r="AHJ60" s="313"/>
      <c r="AHK60" s="313"/>
      <c r="AHL60" s="313"/>
      <c r="AHM60" s="313"/>
      <c r="AHN60" s="313"/>
      <c r="AHO60" s="313"/>
      <c r="AHP60" s="313"/>
      <c r="AHQ60" s="313"/>
      <c r="AHR60" s="313"/>
      <c r="AHS60" s="313"/>
      <c r="AHT60" s="313"/>
      <c r="AHU60" s="313"/>
      <c r="AHV60" s="313"/>
      <c r="AHW60" s="313"/>
      <c r="AHX60" s="313"/>
      <c r="AHY60" s="313"/>
      <c r="AHZ60" s="313"/>
      <c r="AIA60" s="313"/>
      <c r="AIB60" s="313"/>
      <c r="AIC60" s="313"/>
      <c r="AID60" s="313"/>
      <c r="AIE60" s="313"/>
      <c r="AIF60" s="313"/>
      <c r="AIG60" s="313"/>
      <c r="AIH60" s="313"/>
      <c r="AII60" s="313"/>
      <c r="AIJ60" s="313"/>
      <c r="AIK60" s="313"/>
      <c r="AIL60" s="313"/>
      <c r="AIM60" s="313"/>
      <c r="AIN60" s="313"/>
      <c r="AIO60" s="313"/>
      <c r="AIP60" s="313"/>
      <c r="AIQ60" s="313"/>
      <c r="AIR60" s="313"/>
      <c r="AIS60" s="313"/>
      <c r="AIT60" s="313"/>
      <c r="AIU60" s="313"/>
      <c r="AIV60" s="313"/>
      <c r="AIW60" s="313"/>
      <c r="AIX60" s="313"/>
      <c r="AIY60" s="313"/>
      <c r="AIZ60" s="313"/>
      <c r="AJA60" s="313"/>
      <c r="AJB60" s="313"/>
      <c r="AJC60" s="313"/>
      <c r="AJD60" s="313"/>
      <c r="AJE60" s="313"/>
      <c r="AJF60" s="313"/>
      <c r="AJG60" s="313"/>
      <c r="AJH60" s="313"/>
      <c r="AJI60" s="313"/>
      <c r="AJJ60" s="313"/>
      <c r="AJK60" s="313"/>
      <c r="AJL60" s="313"/>
      <c r="AJM60" s="313"/>
      <c r="AJN60" s="313"/>
      <c r="AJO60" s="313"/>
      <c r="AJP60" s="313"/>
      <c r="AJQ60" s="313"/>
      <c r="AJR60" s="313"/>
      <c r="AJS60" s="313"/>
      <c r="AJT60" s="313"/>
      <c r="AJU60" s="313"/>
      <c r="AJV60" s="313"/>
      <c r="AJW60" s="313"/>
      <c r="AJX60" s="313"/>
      <c r="AJY60" s="313"/>
      <c r="AJZ60" s="313"/>
      <c r="AKA60" s="313"/>
      <c r="AKB60" s="313"/>
      <c r="AKC60" s="313"/>
      <c r="AKD60" s="313"/>
      <c r="AKE60" s="313"/>
      <c r="AKF60" s="313"/>
      <c r="AKG60" s="313"/>
      <c r="AKH60" s="313"/>
      <c r="AKI60" s="313"/>
      <c r="AKJ60" s="313"/>
      <c r="AKK60" s="313"/>
      <c r="AKL60" s="313"/>
      <c r="AKM60" s="313"/>
      <c r="AKN60" s="313"/>
      <c r="AKO60" s="313"/>
      <c r="AKP60" s="313"/>
      <c r="AKQ60" s="313"/>
      <c r="AKR60" s="313"/>
      <c r="AKS60" s="313"/>
      <c r="AKT60" s="313"/>
      <c r="AKU60" s="313"/>
      <c r="AKV60" s="313"/>
      <c r="AKW60" s="313"/>
      <c r="AKX60" s="313"/>
      <c r="AKY60" s="313"/>
      <c r="AKZ60" s="313"/>
      <c r="ALA60" s="313"/>
      <c r="ALB60" s="313"/>
      <c r="ALC60" s="313"/>
      <c r="ALD60" s="313"/>
      <c r="ALE60" s="313"/>
      <c r="ALF60" s="313"/>
      <c r="ALG60" s="313"/>
      <c r="ALH60" s="313"/>
      <c r="ALI60" s="313"/>
      <c r="ALJ60" s="313"/>
      <c r="ALK60" s="313"/>
      <c r="ALL60" s="313"/>
      <c r="ALM60" s="313"/>
      <c r="ALN60" s="313"/>
      <c r="ALO60" s="313"/>
      <c r="ALP60" s="313"/>
      <c r="ALQ60" s="313"/>
      <c r="ALR60" s="313"/>
      <c r="ALS60" s="313"/>
      <c r="ALT60" s="313"/>
      <c r="ALU60" s="313"/>
      <c r="ALV60" s="313"/>
      <c r="ALW60" s="313"/>
      <c r="ALX60" s="313"/>
      <c r="ALY60" s="313"/>
      <c r="ALZ60" s="313"/>
      <c r="AMA60" s="313"/>
      <c r="AMB60" s="313"/>
      <c r="AMC60" s="313"/>
      <c r="AMD60" s="313"/>
      <c r="AME60" s="313"/>
      <c r="AMF60" s="313"/>
      <c r="AMG60" s="313"/>
      <c r="AMH60" s="313"/>
      <c r="AMI60" s="313"/>
      <c r="AMJ60" s="313"/>
      <c r="AMK60" s="313"/>
      <c r="AML60" s="313"/>
      <c r="AMM60" s="313"/>
      <c r="AMN60" s="313"/>
      <c r="AMO60" s="313"/>
      <c r="AMP60" s="313"/>
      <c r="AMQ60" s="313"/>
      <c r="AMR60" s="313"/>
      <c r="AMS60" s="313"/>
      <c r="AMT60" s="313"/>
      <c r="AMU60" s="313"/>
    </row>
    <row r="61" spans="1:1035" ht="15.75" customHeight="1">
      <c r="A61" s="3"/>
      <c r="B61" s="3"/>
      <c r="C61" s="205" t="s">
        <v>218</v>
      </c>
      <c r="D61" s="206"/>
      <c r="E61" s="206"/>
      <c r="F61" s="206"/>
      <c r="G61" s="207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  <c r="AMU61" s="3"/>
    </row>
    <row r="62" spans="1:1035" ht="15.75" customHeight="1">
      <c r="A62" s="3"/>
      <c r="B62" s="3"/>
      <c r="C62" s="9" t="s">
        <v>1</v>
      </c>
      <c r="D62" s="46"/>
      <c r="E62" s="156" t="s">
        <v>120</v>
      </c>
      <c r="F62" s="46"/>
      <c r="G62" s="67"/>
      <c r="H62" s="155">
        <f>+PEF!H10</f>
        <v>2024</v>
      </c>
      <c r="I62" s="155">
        <f>+PEF!I10</f>
        <v>2025</v>
      </c>
      <c r="J62" s="155">
        <f>+PEF!J10</f>
        <v>2026</v>
      </c>
      <c r="K62" s="155">
        <f>+PEF!K10</f>
        <v>2027</v>
      </c>
      <c r="L62" s="155">
        <f>+PEF!L10</f>
        <v>2028</v>
      </c>
      <c r="M62" s="155">
        <f>+PEF!M10</f>
        <v>2029</v>
      </c>
      <c r="N62" s="155">
        <f>+PEF!N10</f>
        <v>2030</v>
      </c>
      <c r="O62" s="155">
        <f>+PEF!O10</f>
        <v>2031</v>
      </c>
      <c r="P62" s="155">
        <f>+PEF!P10</f>
        <v>2032</v>
      </c>
      <c r="Q62" s="155">
        <f>+PEF!Q10</f>
        <v>2033</v>
      </c>
      <c r="R62" s="155">
        <f>+PEF!R10</f>
        <v>2034</v>
      </c>
      <c r="S62" s="155">
        <f>+PEF!S10</f>
        <v>2035</v>
      </c>
      <c r="T62" s="155">
        <f>+PEF!T10</f>
        <v>2036</v>
      </c>
      <c r="U62" s="155">
        <f>+PEF!U10</f>
        <v>2037</v>
      </c>
      <c r="V62" s="155">
        <f>+PEF!V10</f>
        <v>2038</v>
      </c>
      <c r="W62" s="155">
        <f>+PEF!W10</f>
        <v>2039</v>
      </c>
      <c r="X62" s="155">
        <f>+PEF!X10</f>
        <v>2040</v>
      </c>
      <c r="Y62" s="155">
        <f>+PEF!Y10</f>
        <v>2041</v>
      </c>
      <c r="Z62" s="155">
        <f>+PEF!Z10</f>
        <v>2042</v>
      </c>
      <c r="AA62" s="155">
        <f>+PEF!AA10</f>
        <v>2043</v>
      </c>
      <c r="AB62" s="155">
        <f>+PEF!AB10</f>
        <v>2044</v>
      </c>
      <c r="AC62" s="155">
        <f>+PEF!AC10</f>
        <v>2045</v>
      </c>
      <c r="AD62" s="155">
        <f>+PEF!AD10</f>
        <v>2046</v>
      </c>
      <c r="AE62" s="155">
        <f>+PEF!AE10</f>
        <v>2047</v>
      </c>
      <c r="AF62" s="155">
        <f>+PEF!AF10</f>
        <v>2048</v>
      </c>
      <c r="AG62" s="155">
        <f>+PEF!AG10</f>
        <v>2049</v>
      </c>
      <c r="AH62" s="155">
        <f>+PEF!AH10</f>
        <v>2050</v>
      </c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  <c r="AMU62" s="3"/>
    </row>
    <row r="63" spans="1:1035" ht="15.75" customHeight="1">
      <c r="A63" s="3"/>
      <c r="B63" s="3"/>
      <c r="C63" s="40"/>
      <c r="D63" s="21"/>
      <c r="E63" s="208"/>
      <c r="F63" s="21"/>
      <c r="G63" s="65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</row>
    <row r="64" spans="1:1035" ht="15.75" customHeight="1">
      <c r="A64" s="3"/>
      <c r="B64" s="3"/>
      <c r="C64" s="45" t="str">
        <f>+C24</f>
        <v xml:space="preserve">MARGINE OPERATIVO LORDO </v>
      </c>
      <c r="D64" s="46"/>
      <c r="E64" s="47">
        <f t="shared" ref="E64:E82" si="83">SUM(H64:AJ64)</f>
        <v>41383791.25</v>
      </c>
      <c r="F64" s="46"/>
      <c r="G64" s="67"/>
      <c r="H64" s="48">
        <f t="shared" ref="H64:AH64" si="84">+H24</f>
        <v>0</v>
      </c>
      <c r="I64" s="48">
        <f t="shared" si="84"/>
        <v>0</v>
      </c>
      <c r="J64" s="48">
        <f t="shared" si="84"/>
        <v>1589458</v>
      </c>
      <c r="K64" s="48">
        <f t="shared" si="84"/>
        <v>1582458</v>
      </c>
      <c r="L64" s="48">
        <f t="shared" si="84"/>
        <v>1575458</v>
      </c>
      <c r="M64" s="48">
        <f t="shared" si="84"/>
        <v>1568458</v>
      </c>
      <c r="N64" s="48">
        <f t="shared" si="84"/>
        <v>1561458</v>
      </c>
      <c r="O64" s="48">
        <f t="shared" si="84"/>
        <v>1670014.75</v>
      </c>
      <c r="P64" s="48">
        <f t="shared" si="84"/>
        <v>1663014.75</v>
      </c>
      <c r="Q64" s="48">
        <f t="shared" si="84"/>
        <v>1656014.75</v>
      </c>
      <c r="R64" s="48">
        <f t="shared" si="84"/>
        <v>1649014.75</v>
      </c>
      <c r="S64" s="48">
        <f t="shared" si="84"/>
        <v>1645514.75</v>
      </c>
      <c r="T64" s="48">
        <f t="shared" si="84"/>
        <v>1706028.5</v>
      </c>
      <c r="U64" s="48">
        <f t="shared" si="84"/>
        <v>1702528.5</v>
      </c>
      <c r="V64" s="48">
        <f t="shared" si="84"/>
        <v>1699028.5</v>
      </c>
      <c r="W64" s="48">
        <f t="shared" si="84"/>
        <v>1695528.5</v>
      </c>
      <c r="X64" s="48">
        <f t="shared" si="84"/>
        <v>1692028.5</v>
      </c>
      <c r="Y64" s="48">
        <f t="shared" si="84"/>
        <v>1688528.5</v>
      </c>
      <c r="Z64" s="48">
        <f t="shared" si="84"/>
        <v>1685028.5</v>
      </c>
      <c r="AA64" s="48">
        <f t="shared" si="84"/>
        <v>1681528.5</v>
      </c>
      <c r="AB64" s="48">
        <f t="shared" si="84"/>
        <v>1678028.5</v>
      </c>
      <c r="AC64" s="48">
        <f t="shared" si="84"/>
        <v>1674528.5</v>
      </c>
      <c r="AD64" s="48">
        <f t="shared" si="84"/>
        <v>1671028.5</v>
      </c>
      <c r="AE64" s="48">
        <f t="shared" si="84"/>
        <v>1667528.5</v>
      </c>
      <c r="AF64" s="48">
        <f t="shared" si="84"/>
        <v>1664028.5</v>
      </c>
      <c r="AG64" s="48">
        <f t="shared" si="84"/>
        <v>1660528.5</v>
      </c>
      <c r="AH64" s="48">
        <f t="shared" si="84"/>
        <v>1657028.5</v>
      </c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</row>
    <row r="65" spans="1:1035" ht="15.75" customHeight="1">
      <c r="A65" s="3"/>
      <c r="B65" s="3"/>
      <c r="C65" s="25" t="s">
        <v>202</v>
      </c>
      <c r="D65" s="3"/>
      <c r="E65" s="2">
        <f t="shared" si="83"/>
        <v>-8266179.8411656367</v>
      </c>
      <c r="F65" s="3"/>
      <c r="G65" s="65"/>
      <c r="H65" s="14">
        <f t="shared" ref="H65:AH65" si="85">+H30</f>
        <v>0</v>
      </c>
      <c r="I65" s="14">
        <f t="shared" si="85"/>
        <v>0</v>
      </c>
      <c r="J65" s="14">
        <f t="shared" si="85"/>
        <v>-312262.86529662559</v>
      </c>
      <c r="K65" s="14">
        <f t="shared" si="85"/>
        <v>-310309.86529662559</v>
      </c>
      <c r="L65" s="14">
        <f t="shared" si="85"/>
        <v>-308356.86529662559</v>
      </c>
      <c r="M65" s="14">
        <f t="shared" si="85"/>
        <v>-306403.86529662559</v>
      </c>
      <c r="N65" s="14">
        <f t="shared" si="85"/>
        <v>-304450.86529662559</v>
      </c>
      <c r="O65" s="14">
        <f t="shared" si="85"/>
        <v>-334738.19854662562</v>
      </c>
      <c r="P65" s="14">
        <f t="shared" si="85"/>
        <v>-332785.19854662562</v>
      </c>
      <c r="Q65" s="14">
        <f t="shared" si="85"/>
        <v>-330832.19854662562</v>
      </c>
      <c r="R65" s="14">
        <f t="shared" si="85"/>
        <v>-328879.19854662562</v>
      </c>
      <c r="S65" s="14">
        <f t="shared" si="85"/>
        <v>-327902.69854662562</v>
      </c>
      <c r="T65" s="14">
        <f t="shared" si="85"/>
        <v>-344786.03479662561</v>
      </c>
      <c r="U65" s="14">
        <f t="shared" si="85"/>
        <v>-343809.53479662561</v>
      </c>
      <c r="V65" s="14">
        <f t="shared" si="85"/>
        <v>-342833.03479662561</v>
      </c>
      <c r="W65" s="14">
        <f t="shared" si="85"/>
        <v>-341856.53479662561</v>
      </c>
      <c r="X65" s="14">
        <f t="shared" si="85"/>
        <v>-340880.03479662561</v>
      </c>
      <c r="Y65" s="14">
        <f t="shared" si="85"/>
        <v>-339903.53479662561</v>
      </c>
      <c r="Z65" s="14">
        <f t="shared" si="85"/>
        <v>-338927.03479662561</v>
      </c>
      <c r="AA65" s="14">
        <f t="shared" si="85"/>
        <v>-337950.53479662561</v>
      </c>
      <c r="AB65" s="14">
        <f t="shared" si="85"/>
        <v>-336974.03479662561</v>
      </c>
      <c r="AC65" s="14">
        <f t="shared" si="85"/>
        <v>-335997.53479662561</v>
      </c>
      <c r="AD65" s="14">
        <f t="shared" si="85"/>
        <v>-335021.03479662561</v>
      </c>
      <c r="AE65" s="14">
        <f t="shared" si="85"/>
        <v>-334044.53479662561</v>
      </c>
      <c r="AF65" s="14">
        <f t="shared" si="85"/>
        <v>-333068.03479662561</v>
      </c>
      <c r="AG65" s="14">
        <f t="shared" si="85"/>
        <v>-332091.53479662561</v>
      </c>
      <c r="AH65" s="14">
        <f t="shared" si="85"/>
        <v>-331115.03479662561</v>
      </c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</row>
    <row r="66" spans="1:1035" ht="15.75" customHeight="1">
      <c r="A66" s="3"/>
      <c r="B66" s="3"/>
      <c r="C66" s="20" t="s">
        <v>219</v>
      </c>
      <c r="D66" s="28"/>
      <c r="E66" s="17">
        <f t="shared" si="83"/>
        <v>33117611.408834364</v>
      </c>
      <c r="F66" s="10"/>
      <c r="G66" s="98"/>
      <c r="H66" s="18">
        <f>+H64+H65</f>
        <v>0</v>
      </c>
      <c r="I66" s="18">
        <f t="shared" ref="I66:S66" si="86">+I64+I65</f>
        <v>0</v>
      </c>
      <c r="J66" s="18">
        <f t="shared" si="86"/>
        <v>1277195.1347033745</v>
      </c>
      <c r="K66" s="18">
        <f t="shared" si="86"/>
        <v>1272148.1347033745</v>
      </c>
      <c r="L66" s="18">
        <f t="shared" si="86"/>
        <v>1267101.1347033745</v>
      </c>
      <c r="M66" s="18">
        <f t="shared" si="86"/>
        <v>1262054.1347033745</v>
      </c>
      <c r="N66" s="18">
        <f t="shared" si="86"/>
        <v>1257007.1347033745</v>
      </c>
      <c r="O66" s="18">
        <f t="shared" si="86"/>
        <v>1335276.5514533743</v>
      </c>
      <c r="P66" s="18">
        <f t="shared" si="86"/>
        <v>1330229.5514533743</v>
      </c>
      <c r="Q66" s="18">
        <f t="shared" si="86"/>
        <v>1325182.5514533743</v>
      </c>
      <c r="R66" s="18">
        <f t="shared" si="86"/>
        <v>1320135.5514533743</v>
      </c>
      <c r="S66" s="18">
        <f t="shared" si="86"/>
        <v>1317612.0514533743</v>
      </c>
      <c r="T66" s="18">
        <f t="shared" ref="T66:AA66" si="87">+T64+T65</f>
        <v>1361242.4652033744</v>
      </c>
      <c r="U66" s="18">
        <f t="shared" si="87"/>
        <v>1358718.9652033744</v>
      </c>
      <c r="V66" s="18">
        <f t="shared" si="87"/>
        <v>1356195.4652033744</v>
      </c>
      <c r="W66" s="18">
        <f t="shared" si="87"/>
        <v>1353671.9652033744</v>
      </c>
      <c r="X66" s="18">
        <f t="shared" si="87"/>
        <v>1351148.4652033744</v>
      </c>
      <c r="Y66" s="18">
        <f t="shared" si="87"/>
        <v>1348624.9652033744</v>
      </c>
      <c r="Z66" s="18">
        <f t="shared" si="87"/>
        <v>1346101.4652033744</v>
      </c>
      <c r="AA66" s="18">
        <f t="shared" si="87"/>
        <v>1343577.9652033744</v>
      </c>
      <c r="AB66" s="18">
        <f t="shared" ref="AB66:AH66" si="88">+AB64+AB65</f>
        <v>1341054.4652033744</v>
      </c>
      <c r="AC66" s="18">
        <f t="shared" si="88"/>
        <v>1338530.9652033744</v>
      </c>
      <c r="AD66" s="18">
        <f t="shared" si="88"/>
        <v>1336007.4652033744</v>
      </c>
      <c r="AE66" s="18">
        <f t="shared" si="88"/>
        <v>1333483.9652033744</v>
      </c>
      <c r="AF66" s="18">
        <f t="shared" si="88"/>
        <v>1330960.4652033744</v>
      </c>
      <c r="AG66" s="18">
        <f t="shared" si="88"/>
        <v>1328436.9652033744</v>
      </c>
      <c r="AH66" s="18">
        <f t="shared" si="88"/>
        <v>1325913.4652033744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</row>
    <row r="67" spans="1:1035" ht="14.25">
      <c r="A67" s="3"/>
      <c r="B67" s="3"/>
      <c r="C67" s="25" t="s">
        <v>220</v>
      </c>
      <c r="D67" s="21"/>
      <c r="E67" s="2">
        <f t="shared" si="83"/>
        <v>-12938619.399397703</v>
      </c>
      <c r="F67" s="21"/>
      <c r="G67" s="65"/>
      <c r="H67" s="14">
        <f>-H154</f>
        <v>0</v>
      </c>
      <c r="I67" s="14">
        <f t="shared" ref="I67:S67" si="89">-I154</f>
        <v>-12938619.399397703</v>
      </c>
      <c r="J67" s="14">
        <f t="shared" si="89"/>
        <v>0</v>
      </c>
      <c r="K67" s="14">
        <f t="shared" si="89"/>
        <v>0</v>
      </c>
      <c r="L67" s="14">
        <f t="shared" si="89"/>
        <v>0</v>
      </c>
      <c r="M67" s="14">
        <f t="shared" si="89"/>
        <v>0</v>
      </c>
      <c r="N67" s="14">
        <f t="shared" si="89"/>
        <v>0</v>
      </c>
      <c r="O67" s="14">
        <f t="shared" si="89"/>
        <v>0</v>
      </c>
      <c r="P67" s="14">
        <f t="shared" si="89"/>
        <v>0</v>
      </c>
      <c r="Q67" s="14">
        <f t="shared" si="89"/>
        <v>0</v>
      </c>
      <c r="R67" s="14">
        <f t="shared" si="89"/>
        <v>0</v>
      </c>
      <c r="S67" s="14">
        <f t="shared" si="89"/>
        <v>0</v>
      </c>
      <c r="T67" s="14">
        <f t="shared" ref="T67:AA67" si="90">-T154</f>
        <v>0</v>
      </c>
      <c r="U67" s="14">
        <f t="shared" si="90"/>
        <v>0</v>
      </c>
      <c r="V67" s="14">
        <f t="shared" si="90"/>
        <v>0</v>
      </c>
      <c r="W67" s="14">
        <f t="shared" si="90"/>
        <v>0</v>
      </c>
      <c r="X67" s="14">
        <f t="shared" si="90"/>
        <v>0</v>
      </c>
      <c r="Y67" s="14">
        <f t="shared" si="90"/>
        <v>0</v>
      </c>
      <c r="Z67" s="14">
        <f t="shared" si="90"/>
        <v>0</v>
      </c>
      <c r="AA67" s="14">
        <f t="shared" si="90"/>
        <v>0</v>
      </c>
      <c r="AB67" s="14">
        <f t="shared" ref="AB67:AH67" si="91">-AB154</f>
        <v>0</v>
      </c>
      <c r="AC67" s="14">
        <f t="shared" si="91"/>
        <v>0</v>
      </c>
      <c r="AD67" s="14">
        <f t="shared" si="91"/>
        <v>0</v>
      </c>
      <c r="AE67" s="14">
        <f t="shared" si="91"/>
        <v>0</v>
      </c>
      <c r="AF67" s="14">
        <f t="shared" si="91"/>
        <v>0</v>
      </c>
      <c r="AG67" s="14">
        <f t="shared" si="91"/>
        <v>0</v>
      </c>
      <c r="AH67" s="14">
        <f t="shared" si="91"/>
        <v>0</v>
      </c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</row>
    <row r="68" spans="1:1035" ht="14.25">
      <c r="A68" s="3"/>
      <c r="B68" s="3"/>
      <c r="C68" s="25" t="s">
        <v>207</v>
      </c>
      <c r="D68" s="21"/>
      <c r="E68" s="2">
        <f t="shared" si="83"/>
        <v>-17399203.864187568</v>
      </c>
      <c r="F68" s="21"/>
      <c r="G68" s="65"/>
      <c r="H68" s="14">
        <f>-H161</f>
        <v>0</v>
      </c>
      <c r="I68" s="14">
        <f t="shared" ref="I68:S68" si="92">-I161</f>
        <v>-17399203.864187568</v>
      </c>
      <c r="J68" s="14">
        <f t="shared" si="92"/>
        <v>0</v>
      </c>
      <c r="K68" s="14">
        <f t="shared" si="92"/>
        <v>0</v>
      </c>
      <c r="L68" s="14">
        <f t="shared" si="92"/>
        <v>0</v>
      </c>
      <c r="M68" s="14">
        <f t="shared" si="92"/>
        <v>0</v>
      </c>
      <c r="N68" s="14">
        <f t="shared" si="92"/>
        <v>0</v>
      </c>
      <c r="O68" s="14">
        <f t="shared" si="92"/>
        <v>0</v>
      </c>
      <c r="P68" s="14">
        <f t="shared" si="92"/>
        <v>0</v>
      </c>
      <c r="Q68" s="14">
        <f t="shared" si="92"/>
        <v>0</v>
      </c>
      <c r="R68" s="14">
        <f t="shared" si="92"/>
        <v>0</v>
      </c>
      <c r="S68" s="14">
        <f t="shared" si="92"/>
        <v>0</v>
      </c>
      <c r="T68" s="14">
        <f t="shared" ref="T68:AA68" si="93">-T161</f>
        <v>0</v>
      </c>
      <c r="U68" s="14">
        <f t="shared" si="93"/>
        <v>0</v>
      </c>
      <c r="V68" s="14">
        <f t="shared" si="93"/>
        <v>0</v>
      </c>
      <c r="W68" s="14">
        <f t="shared" si="93"/>
        <v>0</v>
      </c>
      <c r="X68" s="14">
        <f t="shared" si="93"/>
        <v>0</v>
      </c>
      <c r="Y68" s="14">
        <f t="shared" si="93"/>
        <v>0</v>
      </c>
      <c r="Z68" s="14">
        <f t="shared" si="93"/>
        <v>0</v>
      </c>
      <c r="AA68" s="14">
        <f t="shared" si="93"/>
        <v>0</v>
      </c>
      <c r="AB68" s="14">
        <f t="shared" ref="AB68:AH68" si="94">-AB161</f>
        <v>0</v>
      </c>
      <c r="AC68" s="14">
        <f t="shared" si="94"/>
        <v>0</v>
      </c>
      <c r="AD68" s="14">
        <f t="shared" si="94"/>
        <v>0</v>
      </c>
      <c r="AE68" s="14">
        <f t="shared" si="94"/>
        <v>0</v>
      </c>
      <c r="AF68" s="14">
        <f t="shared" si="94"/>
        <v>0</v>
      </c>
      <c r="AG68" s="14">
        <f t="shared" si="94"/>
        <v>0</v>
      </c>
      <c r="AH68" s="14">
        <f t="shared" si="94"/>
        <v>0</v>
      </c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</row>
    <row r="69" spans="1:1035" ht="14.25">
      <c r="A69" s="3"/>
      <c r="B69" s="3"/>
      <c r="C69" s="121" t="s">
        <v>221</v>
      </c>
      <c r="D69" s="21"/>
      <c r="E69" s="2">
        <f t="shared" si="83"/>
        <v>-7584455.8158963174</v>
      </c>
      <c r="F69" s="21"/>
      <c r="G69" s="65"/>
      <c r="H69" s="14">
        <f>-H218</f>
        <v>0</v>
      </c>
      <c r="I69" s="14">
        <f t="shared" ref="I69:S69" si="95">-I218</f>
        <v>-7584455.8158963174</v>
      </c>
      <c r="J69" s="14">
        <f t="shared" si="95"/>
        <v>0</v>
      </c>
      <c r="K69" s="14">
        <f t="shared" si="95"/>
        <v>0</v>
      </c>
      <c r="L69" s="14">
        <f t="shared" si="95"/>
        <v>0</v>
      </c>
      <c r="M69" s="14">
        <f t="shared" si="95"/>
        <v>0</v>
      </c>
      <c r="N69" s="14">
        <f t="shared" si="95"/>
        <v>0</v>
      </c>
      <c r="O69" s="14">
        <f t="shared" si="95"/>
        <v>0</v>
      </c>
      <c r="P69" s="14">
        <f t="shared" si="95"/>
        <v>0</v>
      </c>
      <c r="Q69" s="14">
        <f t="shared" si="95"/>
        <v>0</v>
      </c>
      <c r="R69" s="14">
        <f t="shared" si="95"/>
        <v>0</v>
      </c>
      <c r="S69" s="14">
        <f t="shared" si="95"/>
        <v>0</v>
      </c>
      <c r="T69" s="14">
        <f t="shared" ref="T69:AA69" si="96">-T218</f>
        <v>0</v>
      </c>
      <c r="U69" s="14">
        <f t="shared" si="96"/>
        <v>0</v>
      </c>
      <c r="V69" s="14">
        <f t="shared" si="96"/>
        <v>0</v>
      </c>
      <c r="W69" s="14">
        <f t="shared" si="96"/>
        <v>0</v>
      </c>
      <c r="X69" s="14">
        <f t="shared" si="96"/>
        <v>0</v>
      </c>
      <c r="Y69" s="14">
        <f t="shared" si="96"/>
        <v>0</v>
      </c>
      <c r="Z69" s="14">
        <f t="shared" si="96"/>
        <v>0</v>
      </c>
      <c r="AA69" s="14">
        <f t="shared" si="96"/>
        <v>0</v>
      </c>
      <c r="AB69" s="14">
        <f t="shared" ref="AB69:AH69" si="97">-AB218</f>
        <v>0</v>
      </c>
      <c r="AC69" s="14">
        <f t="shared" si="97"/>
        <v>0</v>
      </c>
      <c r="AD69" s="14">
        <f t="shared" si="97"/>
        <v>0</v>
      </c>
      <c r="AE69" s="14">
        <f t="shared" si="97"/>
        <v>0</v>
      </c>
      <c r="AF69" s="14">
        <f t="shared" si="97"/>
        <v>0</v>
      </c>
      <c r="AG69" s="14">
        <f t="shared" si="97"/>
        <v>0</v>
      </c>
      <c r="AH69" s="14">
        <f t="shared" si="97"/>
        <v>0</v>
      </c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</row>
    <row r="70" spans="1:1035" ht="14.25">
      <c r="A70" s="3"/>
      <c r="B70" s="3"/>
      <c r="C70" s="121" t="s">
        <v>222</v>
      </c>
      <c r="D70" s="21"/>
      <c r="E70" s="2">
        <f t="shared" si="83"/>
        <v>7584455.8158963174</v>
      </c>
      <c r="F70" s="21"/>
      <c r="G70" s="65"/>
      <c r="H70" s="14">
        <f t="shared" ref="H70:K70" si="98">-H219</f>
        <v>0</v>
      </c>
      <c r="I70" s="14">
        <f t="shared" si="98"/>
        <v>0</v>
      </c>
      <c r="J70" s="14">
        <f t="shared" si="98"/>
        <v>0</v>
      </c>
      <c r="K70" s="14">
        <f t="shared" si="98"/>
        <v>0</v>
      </c>
      <c r="L70" s="14">
        <f>-L219</f>
        <v>7584455.8158963174</v>
      </c>
      <c r="M70" s="14">
        <f t="shared" ref="M70:AH70" si="99">-M219</f>
        <v>0</v>
      </c>
      <c r="N70" s="14">
        <f t="shared" si="99"/>
        <v>0</v>
      </c>
      <c r="O70" s="14">
        <f t="shared" si="99"/>
        <v>0</v>
      </c>
      <c r="P70" s="14">
        <f t="shared" si="99"/>
        <v>0</v>
      </c>
      <c r="Q70" s="14">
        <f t="shared" si="99"/>
        <v>0</v>
      </c>
      <c r="R70" s="14">
        <f t="shared" si="99"/>
        <v>0</v>
      </c>
      <c r="S70" s="14">
        <f t="shared" si="99"/>
        <v>0</v>
      </c>
      <c r="T70" s="14">
        <f t="shared" si="99"/>
        <v>0</v>
      </c>
      <c r="U70" s="14">
        <f t="shared" si="99"/>
        <v>0</v>
      </c>
      <c r="V70" s="14">
        <f t="shared" si="99"/>
        <v>0</v>
      </c>
      <c r="W70" s="14">
        <f t="shared" si="99"/>
        <v>0</v>
      </c>
      <c r="X70" s="14">
        <f t="shared" si="99"/>
        <v>0</v>
      </c>
      <c r="Y70" s="14">
        <f t="shared" si="99"/>
        <v>0</v>
      </c>
      <c r="Z70" s="14">
        <f t="shared" si="99"/>
        <v>0</v>
      </c>
      <c r="AA70" s="14">
        <f t="shared" si="99"/>
        <v>0</v>
      </c>
      <c r="AB70" s="14">
        <f t="shared" si="99"/>
        <v>0</v>
      </c>
      <c r="AC70" s="14">
        <f t="shared" si="99"/>
        <v>0</v>
      </c>
      <c r="AD70" s="14">
        <f t="shared" si="99"/>
        <v>0</v>
      </c>
      <c r="AE70" s="14">
        <f t="shared" si="99"/>
        <v>0</v>
      </c>
      <c r="AF70" s="14">
        <f t="shared" si="99"/>
        <v>0</v>
      </c>
      <c r="AG70" s="14">
        <f t="shared" si="99"/>
        <v>0</v>
      </c>
      <c r="AH70" s="14">
        <f t="shared" si="99"/>
        <v>0</v>
      </c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</row>
    <row r="71" spans="1:1035" ht="14.25">
      <c r="A71" s="3"/>
      <c r="B71" s="3"/>
      <c r="C71" s="121" t="s">
        <v>223</v>
      </c>
      <c r="D71" s="21"/>
      <c r="E71" s="2">
        <f t="shared" ca="1" si="83"/>
        <v>0</v>
      </c>
      <c r="F71" s="21"/>
      <c r="G71" s="14"/>
      <c r="H71" s="14">
        <f t="shared" ref="H71:K71" ca="1" si="100">-H230-H232</f>
        <v>0</v>
      </c>
      <c r="I71" s="14">
        <f t="shared" ca="1" si="100"/>
        <v>0</v>
      </c>
      <c r="J71" s="14">
        <f t="shared" ca="1" si="100"/>
        <v>-108929.60000000001</v>
      </c>
      <c r="K71" s="14">
        <f t="shared" ca="1" si="100"/>
        <v>-111024.4</v>
      </c>
      <c r="L71" s="14">
        <f ca="1">-L230-L232</f>
        <v>-4189.5999999999913</v>
      </c>
      <c r="M71" s="14">
        <f t="shared" ref="M71:AH71" ca="1" si="101">-M230-M232</f>
        <v>-4189.6000000000349</v>
      </c>
      <c r="N71" s="14">
        <f t="shared" ca="1" si="101"/>
        <v>-4189.6000000000204</v>
      </c>
      <c r="O71" s="14">
        <f t="shared" ca="1" si="101"/>
        <v>-4189.5999999999913</v>
      </c>
      <c r="P71" s="14">
        <f t="shared" ca="1" si="101"/>
        <v>-4189.6000000000058</v>
      </c>
      <c r="Q71" s="14">
        <f t="shared" ca="1" si="101"/>
        <v>-4189.5999999999913</v>
      </c>
      <c r="R71" s="14">
        <f t="shared" ca="1" si="101"/>
        <v>-4189.6000000000058</v>
      </c>
      <c r="S71" s="14">
        <f t="shared" ca="1" si="101"/>
        <v>-3142.2000000000116</v>
      </c>
      <c r="T71" s="14">
        <f t="shared" ca="1" si="101"/>
        <v>-2094.7999999999884</v>
      </c>
      <c r="U71" s="14">
        <f t="shared" ca="1" si="101"/>
        <v>-2094.7999999999884</v>
      </c>
      <c r="V71" s="14">
        <f t="shared" ca="1" si="101"/>
        <v>-2094.8000000000029</v>
      </c>
      <c r="W71" s="14">
        <f t="shared" ca="1" si="101"/>
        <v>-2094.8000000000175</v>
      </c>
      <c r="X71" s="14">
        <f t="shared" ca="1" si="101"/>
        <v>-2094.8000000000029</v>
      </c>
      <c r="Y71" s="14">
        <f t="shared" ca="1" si="101"/>
        <v>-2094.7999999999884</v>
      </c>
      <c r="Z71" s="14">
        <f t="shared" ca="1" si="101"/>
        <v>-2094.8000000000175</v>
      </c>
      <c r="AA71" s="14">
        <f t="shared" ca="1" si="101"/>
        <v>-2094.8000000000175</v>
      </c>
      <c r="AB71" s="14">
        <f t="shared" ca="1" si="101"/>
        <v>-2094.8000000000175</v>
      </c>
      <c r="AC71" s="14">
        <f t="shared" ca="1" si="101"/>
        <v>-2094.7999999999884</v>
      </c>
      <c r="AD71" s="14">
        <f t="shared" ca="1" si="101"/>
        <v>-2094.7999999999884</v>
      </c>
      <c r="AE71" s="14">
        <f t="shared" ca="1" si="101"/>
        <v>-2094.8000000000175</v>
      </c>
      <c r="AF71" s="14">
        <f t="shared" ca="1" si="101"/>
        <v>-2094.7999999999884</v>
      </c>
      <c r="AG71" s="14">
        <f t="shared" ca="1" si="101"/>
        <v>-2094.8000000000175</v>
      </c>
      <c r="AH71" s="14">
        <f t="shared" ca="1" si="101"/>
        <v>281750.60000000021</v>
      </c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</row>
    <row r="72" spans="1:1035" ht="15.75" customHeight="1">
      <c r="A72" s="3"/>
      <c r="B72" s="3"/>
      <c r="C72" s="20" t="s">
        <v>224</v>
      </c>
      <c r="D72" s="10"/>
      <c r="E72" s="17">
        <f t="shared" ca="1" si="83"/>
        <v>2779788.1452490808</v>
      </c>
      <c r="F72" s="10"/>
      <c r="G72" s="98"/>
      <c r="H72" s="18">
        <f t="shared" ref="H72:S72" ca="1" si="102">+SUM(H66:H71)</f>
        <v>0</v>
      </c>
      <c r="I72" s="18">
        <f t="shared" ca="1" si="102"/>
        <v>-37922279.079481587</v>
      </c>
      <c r="J72" s="18">
        <f t="shared" ca="1" si="102"/>
        <v>1168265.5347033744</v>
      </c>
      <c r="K72" s="18">
        <f t="shared" ca="1" si="102"/>
        <v>1161123.7347033746</v>
      </c>
      <c r="L72" s="18">
        <f t="shared" ca="1" si="102"/>
        <v>8847367.3505996931</v>
      </c>
      <c r="M72" s="18">
        <f t="shared" ca="1" si="102"/>
        <v>1257864.5347033744</v>
      </c>
      <c r="N72" s="18">
        <f t="shared" ca="1" si="102"/>
        <v>1252817.5347033744</v>
      </c>
      <c r="O72" s="18">
        <f t="shared" ca="1" si="102"/>
        <v>1331086.9514533742</v>
      </c>
      <c r="P72" s="18">
        <f t="shared" ca="1" si="102"/>
        <v>1326039.9514533742</v>
      </c>
      <c r="Q72" s="18">
        <f t="shared" ca="1" si="102"/>
        <v>1320992.9514533742</v>
      </c>
      <c r="R72" s="18">
        <f t="shared" ca="1" si="102"/>
        <v>1315945.9514533742</v>
      </c>
      <c r="S72" s="18">
        <f t="shared" ca="1" si="102"/>
        <v>1314469.8514533744</v>
      </c>
      <c r="T72" s="18">
        <f t="shared" ref="T72:AA72" ca="1" si="103">+SUM(T66:T71)</f>
        <v>1359147.6652033743</v>
      </c>
      <c r="U72" s="18">
        <f t="shared" ca="1" si="103"/>
        <v>1356624.1652033743</v>
      </c>
      <c r="V72" s="18">
        <f t="shared" ca="1" si="103"/>
        <v>1354100.6652033743</v>
      </c>
      <c r="W72" s="18">
        <f t="shared" ca="1" si="103"/>
        <v>1351577.1652033743</v>
      </c>
      <c r="X72" s="18">
        <f t="shared" ca="1" si="103"/>
        <v>1349053.6652033743</v>
      </c>
      <c r="Y72" s="18">
        <f t="shared" ca="1" si="103"/>
        <v>1346530.1652033743</v>
      </c>
      <c r="Z72" s="18">
        <f t="shared" ca="1" si="103"/>
        <v>1344006.6652033743</v>
      </c>
      <c r="AA72" s="18">
        <f t="shared" ca="1" si="103"/>
        <v>1341483.1652033743</v>
      </c>
      <c r="AB72" s="18">
        <f t="shared" ref="AB72:AH72" ca="1" si="104">+SUM(AB66:AB71)</f>
        <v>1338959.6652033743</v>
      </c>
      <c r="AC72" s="18">
        <f t="shared" ca="1" si="104"/>
        <v>1336436.1652033743</v>
      </c>
      <c r="AD72" s="18">
        <f t="shared" ca="1" si="104"/>
        <v>1333912.6652033743</v>
      </c>
      <c r="AE72" s="18">
        <f t="shared" ca="1" si="104"/>
        <v>1331389.1652033743</v>
      </c>
      <c r="AF72" s="18">
        <f t="shared" ca="1" si="104"/>
        <v>1328865.6652033743</v>
      </c>
      <c r="AG72" s="18">
        <f t="shared" ca="1" si="104"/>
        <v>1326342.1652033743</v>
      </c>
      <c r="AH72" s="18">
        <f t="shared" ca="1" si="104"/>
        <v>1607664.0652033747</v>
      </c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</row>
    <row r="73" spans="1:1035" ht="15.75" customHeight="1">
      <c r="A73" s="3"/>
      <c r="B73" s="3"/>
      <c r="C73" s="25" t="s">
        <v>14</v>
      </c>
      <c r="D73" s="3"/>
      <c r="E73" s="2">
        <f t="shared" si="83"/>
        <v>18581916.748945985</v>
      </c>
      <c r="F73" s="3"/>
      <c r="G73" s="65"/>
      <c r="H73" s="14">
        <f>+H189</f>
        <v>0</v>
      </c>
      <c r="I73" s="14">
        <f t="shared" ref="I73:S73" si="105">+I189</f>
        <v>18581916.748945985</v>
      </c>
      <c r="J73" s="14">
        <f t="shared" si="105"/>
        <v>0</v>
      </c>
      <c r="K73" s="14">
        <f t="shared" si="105"/>
        <v>0</v>
      </c>
      <c r="L73" s="14">
        <f t="shared" si="105"/>
        <v>0</v>
      </c>
      <c r="M73" s="14">
        <f t="shared" si="105"/>
        <v>0</v>
      </c>
      <c r="N73" s="14">
        <f t="shared" si="105"/>
        <v>0</v>
      </c>
      <c r="O73" s="14">
        <f t="shared" si="105"/>
        <v>0</v>
      </c>
      <c r="P73" s="14">
        <f t="shared" si="105"/>
        <v>0</v>
      </c>
      <c r="Q73" s="14">
        <f t="shared" si="105"/>
        <v>0</v>
      </c>
      <c r="R73" s="14">
        <f t="shared" si="105"/>
        <v>0</v>
      </c>
      <c r="S73" s="14">
        <f t="shared" si="105"/>
        <v>0</v>
      </c>
      <c r="T73" s="14">
        <f t="shared" ref="T73:AA73" si="106">+T189</f>
        <v>0</v>
      </c>
      <c r="U73" s="14">
        <f t="shared" si="106"/>
        <v>0</v>
      </c>
      <c r="V73" s="14">
        <f t="shared" si="106"/>
        <v>0</v>
      </c>
      <c r="W73" s="14">
        <f t="shared" si="106"/>
        <v>0</v>
      </c>
      <c r="X73" s="14">
        <f t="shared" si="106"/>
        <v>0</v>
      </c>
      <c r="Y73" s="14">
        <f t="shared" si="106"/>
        <v>0</v>
      </c>
      <c r="Z73" s="14">
        <f t="shared" si="106"/>
        <v>0</v>
      </c>
      <c r="AA73" s="14">
        <f t="shared" si="106"/>
        <v>0</v>
      </c>
      <c r="AB73" s="14">
        <f t="shared" ref="AB73:AH73" si="107">+AB189</f>
        <v>0</v>
      </c>
      <c r="AC73" s="14">
        <f t="shared" si="107"/>
        <v>0</v>
      </c>
      <c r="AD73" s="14">
        <f t="shared" si="107"/>
        <v>0</v>
      </c>
      <c r="AE73" s="14">
        <f t="shared" si="107"/>
        <v>0</v>
      </c>
      <c r="AF73" s="14">
        <f t="shared" si="107"/>
        <v>0</v>
      </c>
      <c r="AG73" s="14">
        <f t="shared" si="107"/>
        <v>0</v>
      </c>
      <c r="AH73" s="14">
        <f t="shared" si="107"/>
        <v>0</v>
      </c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</row>
    <row r="74" spans="1:1035" ht="15.75" customHeight="1">
      <c r="A74" s="3"/>
      <c r="B74" s="3"/>
      <c r="C74" s="25" t="s">
        <v>15</v>
      </c>
      <c r="D74" s="3"/>
      <c r="E74" s="2">
        <f t="shared" si="83"/>
        <v>19340362.330535602</v>
      </c>
      <c r="F74" s="3"/>
      <c r="G74" s="65"/>
      <c r="H74" s="14">
        <f>+H173</f>
        <v>0</v>
      </c>
      <c r="I74" s="14">
        <f t="shared" ref="I74:S74" si="108">+I173</f>
        <v>19340362.330535602</v>
      </c>
      <c r="J74" s="14">
        <f t="shared" si="108"/>
        <v>0</v>
      </c>
      <c r="K74" s="14">
        <f t="shared" si="108"/>
        <v>0</v>
      </c>
      <c r="L74" s="14">
        <f t="shared" si="108"/>
        <v>0</v>
      </c>
      <c r="M74" s="14">
        <f t="shared" si="108"/>
        <v>0</v>
      </c>
      <c r="N74" s="14">
        <f t="shared" si="108"/>
        <v>0</v>
      </c>
      <c r="O74" s="14">
        <f t="shared" si="108"/>
        <v>0</v>
      </c>
      <c r="P74" s="14">
        <f t="shared" si="108"/>
        <v>0</v>
      </c>
      <c r="Q74" s="14">
        <f t="shared" si="108"/>
        <v>0</v>
      </c>
      <c r="R74" s="14">
        <f t="shared" si="108"/>
        <v>0</v>
      </c>
      <c r="S74" s="14">
        <f t="shared" si="108"/>
        <v>0</v>
      </c>
      <c r="T74" s="14">
        <f t="shared" ref="T74:AA74" si="109">+T173</f>
        <v>0</v>
      </c>
      <c r="U74" s="14">
        <f t="shared" si="109"/>
        <v>0</v>
      </c>
      <c r="V74" s="14">
        <f t="shared" si="109"/>
        <v>0</v>
      </c>
      <c r="W74" s="14">
        <f t="shared" si="109"/>
        <v>0</v>
      </c>
      <c r="X74" s="14">
        <f t="shared" si="109"/>
        <v>0</v>
      </c>
      <c r="Y74" s="14">
        <f t="shared" si="109"/>
        <v>0</v>
      </c>
      <c r="Z74" s="14">
        <f t="shared" si="109"/>
        <v>0</v>
      </c>
      <c r="AA74" s="14">
        <f t="shared" si="109"/>
        <v>0</v>
      </c>
      <c r="AB74" s="14">
        <f t="shared" ref="AB74:AH74" si="110">+AB173</f>
        <v>0</v>
      </c>
      <c r="AC74" s="14">
        <f t="shared" si="110"/>
        <v>0</v>
      </c>
      <c r="AD74" s="14">
        <f t="shared" si="110"/>
        <v>0</v>
      </c>
      <c r="AE74" s="14">
        <f t="shared" si="110"/>
        <v>0</v>
      </c>
      <c r="AF74" s="14">
        <f t="shared" si="110"/>
        <v>0</v>
      </c>
      <c r="AG74" s="14">
        <f t="shared" si="110"/>
        <v>0</v>
      </c>
      <c r="AH74" s="14">
        <f t="shared" si="110"/>
        <v>0</v>
      </c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</row>
    <row r="75" spans="1:1035" ht="15.75" customHeight="1">
      <c r="A75" s="3"/>
      <c r="B75" s="3"/>
      <c r="C75" s="25" t="s">
        <v>225</v>
      </c>
      <c r="D75" s="3"/>
      <c r="E75" s="2">
        <f t="shared" si="83"/>
        <v>100000</v>
      </c>
      <c r="F75" s="3"/>
      <c r="G75" s="65"/>
      <c r="H75" s="14">
        <f>+H174</f>
        <v>100000</v>
      </c>
      <c r="I75" s="14">
        <f>+I174</f>
        <v>0</v>
      </c>
      <c r="J75" s="14">
        <f t="shared" ref="J75:AH75" si="111">+J174</f>
        <v>0</v>
      </c>
      <c r="K75" s="14">
        <f t="shared" si="111"/>
        <v>0</v>
      </c>
      <c r="L75" s="14">
        <f t="shared" si="111"/>
        <v>0</v>
      </c>
      <c r="M75" s="14">
        <f t="shared" si="111"/>
        <v>0</v>
      </c>
      <c r="N75" s="14">
        <f t="shared" si="111"/>
        <v>0</v>
      </c>
      <c r="O75" s="14">
        <f t="shared" si="111"/>
        <v>0</v>
      </c>
      <c r="P75" s="14">
        <f t="shared" si="111"/>
        <v>0</v>
      </c>
      <c r="Q75" s="14">
        <f t="shared" si="111"/>
        <v>0</v>
      </c>
      <c r="R75" s="14">
        <f t="shared" si="111"/>
        <v>0</v>
      </c>
      <c r="S75" s="14">
        <f t="shared" si="111"/>
        <v>0</v>
      </c>
      <c r="T75" s="14">
        <f t="shared" si="111"/>
        <v>0</v>
      </c>
      <c r="U75" s="14">
        <f t="shared" si="111"/>
        <v>0</v>
      </c>
      <c r="V75" s="14">
        <f t="shared" si="111"/>
        <v>0</v>
      </c>
      <c r="W75" s="14">
        <f t="shared" si="111"/>
        <v>0</v>
      </c>
      <c r="X75" s="14">
        <f t="shared" si="111"/>
        <v>0</v>
      </c>
      <c r="Y75" s="14">
        <f t="shared" si="111"/>
        <v>0</v>
      </c>
      <c r="Z75" s="14">
        <f t="shared" si="111"/>
        <v>0</v>
      </c>
      <c r="AA75" s="14">
        <f t="shared" si="111"/>
        <v>0</v>
      </c>
      <c r="AB75" s="14">
        <f t="shared" si="111"/>
        <v>0</v>
      </c>
      <c r="AC75" s="14">
        <f t="shared" si="111"/>
        <v>0</v>
      </c>
      <c r="AD75" s="14">
        <f t="shared" si="111"/>
        <v>0</v>
      </c>
      <c r="AE75" s="14">
        <f t="shared" si="111"/>
        <v>0</v>
      </c>
      <c r="AF75" s="14">
        <f t="shared" si="111"/>
        <v>0</v>
      </c>
      <c r="AG75" s="14">
        <f t="shared" si="111"/>
        <v>0</v>
      </c>
      <c r="AH75" s="14">
        <f t="shared" si="111"/>
        <v>0</v>
      </c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  <c r="AMK75" s="3"/>
      <c r="AML75" s="3"/>
      <c r="AMM75" s="3"/>
      <c r="AMN75" s="3"/>
      <c r="AMO75" s="3"/>
      <c r="AMP75" s="3"/>
      <c r="AMQ75" s="3"/>
      <c r="AMR75" s="3"/>
      <c r="AMS75" s="3"/>
      <c r="AMT75" s="3"/>
      <c r="AMU75" s="3"/>
    </row>
    <row r="76" spans="1:1035" ht="15.75" customHeight="1">
      <c r="A76" s="3"/>
      <c r="B76" s="3"/>
      <c r="C76" s="25" t="s">
        <v>226</v>
      </c>
      <c r="D76" s="3"/>
      <c r="E76" s="2">
        <f t="shared" si="83"/>
        <v>0</v>
      </c>
      <c r="F76" s="3"/>
      <c r="G76" s="65"/>
      <c r="H76" s="14">
        <f>+H203</f>
        <v>0</v>
      </c>
      <c r="I76" s="14">
        <f t="shared" ref="I76:S76" si="112">+I203</f>
        <v>0</v>
      </c>
      <c r="J76" s="14">
        <f t="shared" si="112"/>
        <v>0</v>
      </c>
      <c r="K76" s="14">
        <f t="shared" si="112"/>
        <v>0</v>
      </c>
      <c r="L76" s="14">
        <f t="shared" si="112"/>
        <v>0</v>
      </c>
      <c r="M76" s="14">
        <f t="shared" si="112"/>
        <v>0</v>
      </c>
      <c r="N76" s="14">
        <f t="shared" si="112"/>
        <v>0</v>
      </c>
      <c r="O76" s="14">
        <f t="shared" si="112"/>
        <v>0</v>
      </c>
      <c r="P76" s="14">
        <f t="shared" si="112"/>
        <v>0</v>
      </c>
      <c r="Q76" s="14">
        <f t="shared" si="112"/>
        <v>0</v>
      </c>
      <c r="R76" s="14">
        <f t="shared" si="112"/>
        <v>0</v>
      </c>
      <c r="S76" s="14">
        <f t="shared" si="112"/>
        <v>0</v>
      </c>
      <c r="T76" s="14">
        <f t="shared" ref="T76:AA76" si="113">+T203</f>
        <v>0</v>
      </c>
      <c r="U76" s="14">
        <f t="shared" si="113"/>
        <v>0</v>
      </c>
      <c r="V76" s="14">
        <f t="shared" si="113"/>
        <v>0</v>
      </c>
      <c r="W76" s="14">
        <f t="shared" si="113"/>
        <v>0</v>
      </c>
      <c r="X76" s="14">
        <f t="shared" si="113"/>
        <v>0</v>
      </c>
      <c r="Y76" s="14">
        <f t="shared" si="113"/>
        <v>0</v>
      </c>
      <c r="Z76" s="14">
        <f t="shared" si="113"/>
        <v>0</v>
      </c>
      <c r="AA76" s="14">
        <f t="shared" si="113"/>
        <v>0</v>
      </c>
      <c r="AB76" s="14">
        <f t="shared" ref="AB76:AH76" si="114">+AB203</f>
        <v>0</v>
      </c>
      <c r="AC76" s="14">
        <f t="shared" si="114"/>
        <v>0</v>
      </c>
      <c r="AD76" s="14">
        <f t="shared" si="114"/>
        <v>0</v>
      </c>
      <c r="AE76" s="14">
        <f t="shared" si="114"/>
        <v>0</v>
      </c>
      <c r="AF76" s="14">
        <f t="shared" si="114"/>
        <v>0</v>
      </c>
      <c r="AG76" s="14">
        <f t="shared" si="114"/>
        <v>0</v>
      </c>
      <c r="AH76" s="14">
        <f t="shared" si="114"/>
        <v>0</v>
      </c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  <c r="AMK76" s="3"/>
      <c r="AML76" s="3"/>
      <c r="AMM76" s="3"/>
      <c r="AMN76" s="3"/>
      <c r="AMO76" s="3"/>
      <c r="AMP76" s="3"/>
      <c r="AMQ76" s="3"/>
      <c r="AMR76" s="3"/>
      <c r="AMS76" s="3"/>
      <c r="AMT76" s="3"/>
      <c r="AMU76" s="3"/>
    </row>
    <row r="77" spans="1:1035" ht="15.75" customHeight="1">
      <c r="A77" s="3"/>
      <c r="B77" s="3"/>
      <c r="C77" s="25" t="s">
        <v>227</v>
      </c>
      <c r="D77" s="3"/>
      <c r="E77" s="2">
        <f t="shared" si="83"/>
        <v>0</v>
      </c>
      <c r="F77" s="3"/>
      <c r="G77" s="6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  <c r="AML77" s="3"/>
      <c r="AMM77" s="3"/>
      <c r="AMN77" s="3"/>
      <c r="AMO77" s="3"/>
      <c r="AMP77" s="3"/>
      <c r="AMQ77" s="3"/>
      <c r="AMR77" s="3"/>
      <c r="AMS77" s="3"/>
      <c r="AMT77" s="3"/>
      <c r="AMU77" s="3"/>
    </row>
    <row r="78" spans="1:1035" ht="15.75" customHeight="1">
      <c r="A78" s="3"/>
      <c r="B78" s="3"/>
      <c r="C78" s="20" t="s">
        <v>228</v>
      </c>
      <c r="D78" s="10"/>
      <c r="E78" s="17">
        <f t="shared" ca="1" si="83"/>
        <v>40802067.224730685</v>
      </c>
      <c r="F78" s="10"/>
      <c r="G78" s="98"/>
      <c r="H78" s="18">
        <f ca="1">+SUM(H72:H77)</f>
        <v>100000</v>
      </c>
      <c r="I78" s="18">
        <f t="shared" ref="I78:S78" ca="1" si="115">+SUM(I72:I77)</f>
        <v>0</v>
      </c>
      <c r="J78" s="18">
        <f t="shared" ca="1" si="115"/>
        <v>1168265.5347033744</v>
      </c>
      <c r="K78" s="18">
        <f t="shared" ca="1" si="115"/>
        <v>1161123.7347033746</v>
      </c>
      <c r="L78" s="18">
        <f t="shared" ca="1" si="115"/>
        <v>8847367.3505996931</v>
      </c>
      <c r="M78" s="18">
        <f t="shared" ca="1" si="115"/>
        <v>1257864.5347033744</v>
      </c>
      <c r="N78" s="18">
        <f t="shared" ca="1" si="115"/>
        <v>1252817.5347033744</v>
      </c>
      <c r="O78" s="18">
        <f t="shared" ca="1" si="115"/>
        <v>1331086.9514533742</v>
      </c>
      <c r="P78" s="18">
        <f t="shared" ca="1" si="115"/>
        <v>1326039.9514533742</v>
      </c>
      <c r="Q78" s="18">
        <f t="shared" ca="1" si="115"/>
        <v>1320992.9514533742</v>
      </c>
      <c r="R78" s="18">
        <f t="shared" ca="1" si="115"/>
        <v>1315945.9514533742</v>
      </c>
      <c r="S78" s="18">
        <f t="shared" ca="1" si="115"/>
        <v>1314469.8514533744</v>
      </c>
      <c r="T78" s="18">
        <f t="shared" ref="T78:AA78" ca="1" si="116">+SUM(T72:T77)</f>
        <v>1359147.6652033743</v>
      </c>
      <c r="U78" s="18">
        <f t="shared" ca="1" si="116"/>
        <v>1356624.1652033743</v>
      </c>
      <c r="V78" s="18">
        <f t="shared" ca="1" si="116"/>
        <v>1354100.6652033743</v>
      </c>
      <c r="W78" s="18">
        <f t="shared" ca="1" si="116"/>
        <v>1351577.1652033743</v>
      </c>
      <c r="X78" s="18">
        <f t="shared" ca="1" si="116"/>
        <v>1349053.6652033743</v>
      </c>
      <c r="Y78" s="18">
        <f t="shared" ca="1" si="116"/>
        <v>1346530.1652033743</v>
      </c>
      <c r="Z78" s="18">
        <f t="shared" ca="1" si="116"/>
        <v>1344006.6652033743</v>
      </c>
      <c r="AA78" s="18">
        <f t="shared" ca="1" si="116"/>
        <v>1341483.1652033743</v>
      </c>
      <c r="AB78" s="18">
        <f t="shared" ref="AB78:AH78" ca="1" si="117">+SUM(AB72:AB77)</f>
        <v>1338959.6652033743</v>
      </c>
      <c r="AC78" s="18">
        <f t="shared" ca="1" si="117"/>
        <v>1336436.1652033743</v>
      </c>
      <c r="AD78" s="18">
        <f t="shared" ca="1" si="117"/>
        <v>1333912.6652033743</v>
      </c>
      <c r="AE78" s="18">
        <f t="shared" ca="1" si="117"/>
        <v>1331389.1652033743</v>
      </c>
      <c r="AF78" s="18">
        <f t="shared" ca="1" si="117"/>
        <v>1328865.6652033743</v>
      </c>
      <c r="AG78" s="18">
        <f t="shared" ca="1" si="117"/>
        <v>1326342.1652033743</v>
      </c>
      <c r="AH78" s="18">
        <f t="shared" ca="1" si="117"/>
        <v>1607664.0652033747</v>
      </c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  <c r="AMU78" s="3"/>
    </row>
    <row r="79" spans="1:1035" ht="15.75" customHeight="1">
      <c r="A79" s="3"/>
      <c r="B79" s="3"/>
      <c r="C79" s="25" t="str">
        <f>+C204</f>
        <v>Rimborso Finanziamento</v>
      </c>
      <c r="D79" s="3"/>
      <c r="E79" s="2">
        <f t="shared" si="83"/>
        <v>0</v>
      </c>
      <c r="F79" s="3"/>
      <c r="G79" s="65"/>
      <c r="H79" s="14">
        <f>+H204</f>
        <v>0</v>
      </c>
      <c r="I79" s="14">
        <f t="shared" ref="I79:S79" si="118">+I204</f>
        <v>0</v>
      </c>
      <c r="J79" s="14">
        <f t="shared" si="118"/>
        <v>0</v>
      </c>
      <c r="K79" s="14">
        <f t="shared" si="118"/>
        <v>0</v>
      </c>
      <c r="L79" s="14">
        <f t="shared" si="118"/>
        <v>0</v>
      </c>
      <c r="M79" s="14">
        <f t="shared" si="118"/>
        <v>0</v>
      </c>
      <c r="N79" s="14">
        <f t="shared" si="118"/>
        <v>0</v>
      </c>
      <c r="O79" s="14">
        <f t="shared" si="118"/>
        <v>0</v>
      </c>
      <c r="P79" s="14">
        <f t="shared" si="118"/>
        <v>0</v>
      </c>
      <c r="Q79" s="14">
        <f t="shared" si="118"/>
        <v>0</v>
      </c>
      <c r="R79" s="14">
        <f t="shared" si="118"/>
        <v>0</v>
      </c>
      <c r="S79" s="14">
        <f t="shared" si="118"/>
        <v>0</v>
      </c>
      <c r="T79" s="14">
        <f t="shared" ref="T79:AA79" si="119">+T204</f>
        <v>0</v>
      </c>
      <c r="U79" s="14">
        <f t="shared" si="119"/>
        <v>0</v>
      </c>
      <c r="V79" s="14">
        <f t="shared" si="119"/>
        <v>0</v>
      </c>
      <c r="W79" s="14">
        <f t="shared" si="119"/>
        <v>0</v>
      </c>
      <c r="X79" s="14">
        <f t="shared" si="119"/>
        <v>0</v>
      </c>
      <c r="Y79" s="14">
        <f t="shared" si="119"/>
        <v>0</v>
      </c>
      <c r="Z79" s="14">
        <f t="shared" si="119"/>
        <v>0</v>
      </c>
      <c r="AA79" s="14">
        <f t="shared" si="119"/>
        <v>0</v>
      </c>
      <c r="AB79" s="14">
        <f t="shared" ref="AB79:AH79" si="120">+AB204</f>
        <v>0</v>
      </c>
      <c r="AC79" s="14">
        <f t="shared" si="120"/>
        <v>0</v>
      </c>
      <c r="AD79" s="14">
        <f t="shared" si="120"/>
        <v>0</v>
      </c>
      <c r="AE79" s="14">
        <f t="shared" si="120"/>
        <v>0</v>
      </c>
      <c r="AF79" s="14">
        <f t="shared" si="120"/>
        <v>0</v>
      </c>
      <c r="AG79" s="14">
        <f t="shared" si="120"/>
        <v>0</v>
      </c>
      <c r="AH79" s="14">
        <f t="shared" si="120"/>
        <v>0</v>
      </c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</row>
    <row r="80" spans="1:1035" ht="15.75" customHeight="1">
      <c r="A80" s="3"/>
      <c r="B80" s="3"/>
      <c r="C80" s="20" t="s">
        <v>229</v>
      </c>
      <c r="D80" s="10"/>
      <c r="E80" s="17">
        <f t="shared" ca="1" si="83"/>
        <v>40802067.224730685</v>
      </c>
      <c r="F80" s="10"/>
      <c r="G80" s="98"/>
      <c r="H80" s="18">
        <f t="shared" ref="H80:S80" ca="1" si="121">SUM(H78:H79)</f>
        <v>100000</v>
      </c>
      <c r="I80" s="18">
        <f t="shared" ca="1" si="121"/>
        <v>0</v>
      </c>
      <c r="J80" s="18">
        <f t="shared" ca="1" si="121"/>
        <v>1168265.5347033744</v>
      </c>
      <c r="K80" s="18">
        <f t="shared" ca="1" si="121"/>
        <v>1161123.7347033746</v>
      </c>
      <c r="L80" s="18">
        <f t="shared" ca="1" si="121"/>
        <v>8847367.3505996931</v>
      </c>
      <c r="M80" s="18">
        <f t="shared" ca="1" si="121"/>
        <v>1257864.5347033744</v>
      </c>
      <c r="N80" s="18">
        <f t="shared" ca="1" si="121"/>
        <v>1252817.5347033744</v>
      </c>
      <c r="O80" s="18">
        <f t="shared" ca="1" si="121"/>
        <v>1331086.9514533742</v>
      </c>
      <c r="P80" s="18">
        <f t="shared" ca="1" si="121"/>
        <v>1326039.9514533742</v>
      </c>
      <c r="Q80" s="18">
        <f t="shared" ca="1" si="121"/>
        <v>1320992.9514533742</v>
      </c>
      <c r="R80" s="18">
        <f t="shared" ca="1" si="121"/>
        <v>1315945.9514533742</v>
      </c>
      <c r="S80" s="18">
        <f t="shared" ca="1" si="121"/>
        <v>1314469.8514533744</v>
      </c>
      <c r="T80" s="18">
        <f t="shared" ref="T80:AA80" ca="1" si="122">SUM(T78:T79)</f>
        <v>1359147.6652033743</v>
      </c>
      <c r="U80" s="18">
        <f t="shared" ca="1" si="122"/>
        <v>1356624.1652033743</v>
      </c>
      <c r="V80" s="18">
        <f t="shared" ca="1" si="122"/>
        <v>1354100.6652033743</v>
      </c>
      <c r="W80" s="18">
        <f t="shared" ca="1" si="122"/>
        <v>1351577.1652033743</v>
      </c>
      <c r="X80" s="18">
        <f t="shared" ca="1" si="122"/>
        <v>1349053.6652033743</v>
      </c>
      <c r="Y80" s="18">
        <f t="shared" ca="1" si="122"/>
        <v>1346530.1652033743</v>
      </c>
      <c r="Z80" s="18">
        <f t="shared" ca="1" si="122"/>
        <v>1344006.6652033743</v>
      </c>
      <c r="AA80" s="18">
        <f t="shared" ca="1" si="122"/>
        <v>1341483.1652033743</v>
      </c>
      <c r="AB80" s="18">
        <f t="shared" ref="AB80:AH80" ca="1" si="123">SUM(AB78:AB79)</f>
        <v>1338959.6652033743</v>
      </c>
      <c r="AC80" s="18">
        <f t="shared" ca="1" si="123"/>
        <v>1336436.1652033743</v>
      </c>
      <c r="AD80" s="18">
        <f t="shared" ca="1" si="123"/>
        <v>1333912.6652033743</v>
      </c>
      <c r="AE80" s="18">
        <f t="shared" ca="1" si="123"/>
        <v>1331389.1652033743</v>
      </c>
      <c r="AF80" s="18">
        <f t="shared" ca="1" si="123"/>
        <v>1328865.6652033743</v>
      </c>
      <c r="AG80" s="18">
        <f t="shared" ca="1" si="123"/>
        <v>1326342.1652033743</v>
      </c>
      <c r="AH80" s="18">
        <f t="shared" ca="1" si="123"/>
        <v>1607664.0652033747</v>
      </c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  <c r="AMU80" s="3"/>
    </row>
    <row r="81" spans="1:1035" ht="15.75" customHeight="1">
      <c r="A81" s="3"/>
      <c r="B81" s="3"/>
      <c r="C81" s="25" t="s">
        <v>230</v>
      </c>
      <c r="D81" s="3"/>
      <c r="E81" s="2">
        <f t="shared" ca="1" si="83"/>
        <v>-40702067.224730685</v>
      </c>
      <c r="F81" s="3"/>
      <c r="G81" s="65"/>
      <c r="H81" s="14"/>
      <c r="I81" s="14">
        <f t="shared" ref="I81:AH81" ca="1" si="124">-I80*(I80&gt;0)*I261</f>
        <v>0</v>
      </c>
      <c r="J81" s="14">
        <f t="shared" ca="1" si="124"/>
        <v>-1168265.5347033744</v>
      </c>
      <c r="K81" s="14">
        <f t="shared" ca="1" si="124"/>
        <v>-1161123.7347033746</v>
      </c>
      <c r="L81" s="14">
        <f t="shared" ca="1" si="124"/>
        <v>-8847367.3505996931</v>
      </c>
      <c r="M81" s="14">
        <f t="shared" ca="1" si="124"/>
        <v>-1257864.5347033744</v>
      </c>
      <c r="N81" s="14">
        <f t="shared" ca="1" si="124"/>
        <v>-1252817.5347033744</v>
      </c>
      <c r="O81" s="14">
        <f t="shared" ca="1" si="124"/>
        <v>-1331086.9514533742</v>
      </c>
      <c r="P81" s="14">
        <f t="shared" ca="1" si="124"/>
        <v>-1326039.9514533742</v>
      </c>
      <c r="Q81" s="14">
        <f t="shared" ca="1" si="124"/>
        <v>-1320992.9514533742</v>
      </c>
      <c r="R81" s="14">
        <f t="shared" ca="1" si="124"/>
        <v>-1315945.9514533742</v>
      </c>
      <c r="S81" s="14">
        <f t="shared" ca="1" si="124"/>
        <v>-1314469.8514533744</v>
      </c>
      <c r="T81" s="14">
        <f t="shared" ca="1" si="124"/>
        <v>-1359147.6652033743</v>
      </c>
      <c r="U81" s="14">
        <f t="shared" ca="1" si="124"/>
        <v>-1356624.1652033743</v>
      </c>
      <c r="V81" s="14">
        <f t="shared" ca="1" si="124"/>
        <v>-1354100.6652033743</v>
      </c>
      <c r="W81" s="14">
        <f t="shared" ca="1" si="124"/>
        <v>-1351577.1652033743</v>
      </c>
      <c r="X81" s="14">
        <f t="shared" ca="1" si="124"/>
        <v>-1349053.6652033743</v>
      </c>
      <c r="Y81" s="14">
        <f t="shared" ca="1" si="124"/>
        <v>-1346530.1652033743</v>
      </c>
      <c r="Z81" s="14">
        <f t="shared" ca="1" si="124"/>
        <v>-1344006.6652033743</v>
      </c>
      <c r="AA81" s="14">
        <f t="shared" ca="1" si="124"/>
        <v>-1341483.1652033743</v>
      </c>
      <c r="AB81" s="14">
        <f t="shared" ca="1" si="124"/>
        <v>-1338959.6652033743</v>
      </c>
      <c r="AC81" s="14">
        <f t="shared" ca="1" si="124"/>
        <v>-1336436.1652033743</v>
      </c>
      <c r="AD81" s="14">
        <f t="shared" ca="1" si="124"/>
        <v>-1333912.6652033743</v>
      </c>
      <c r="AE81" s="14">
        <f t="shared" ca="1" si="124"/>
        <v>-1331389.1652033743</v>
      </c>
      <c r="AF81" s="14">
        <f t="shared" ca="1" si="124"/>
        <v>-1328865.6652033743</v>
      </c>
      <c r="AG81" s="14">
        <f t="shared" ca="1" si="124"/>
        <v>-1326342.1652033743</v>
      </c>
      <c r="AH81" s="14">
        <f t="shared" ca="1" si="124"/>
        <v>-1607664.0652033747</v>
      </c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  <c r="AML81" s="3"/>
      <c r="AMM81" s="3"/>
      <c r="AMN81" s="3"/>
      <c r="AMO81" s="3"/>
      <c r="AMP81" s="3"/>
      <c r="AMQ81" s="3"/>
      <c r="AMR81" s="3"/>
      <c r="AMS81" s="3"/>
      <c r="AMT81" s="3"/>
      <c r="AMU81" s="3"/>
    </row>
    <row r="82" spans="1:1035" ht="15.75" customHeight="1">
      <c r="A82" s="3"/>
      <c r="B82" s="3"/>
      <c r="C82" s="20" t="s">
        <v>231</v>
      </c>
      <c r="D82" s="10"/>
      <c r="E82" s="17">
        <f t="shared" ca="1" si="83"/>
        <v>100000</v>
      </c>
      <c r="F82" s="10"/>
      <c r="G82" s="98"/>
      <c r="H82" s="18">
        <f ca="1">SUM(H80:H81)</f>
        <v>100000</v>
      </c>
      <c r="I82" s="18">
        <f t="shared" ref="I82:S82" ca="1" si="125">SUM(I80:I81)</f>
        <v>0</v>
      </c>
      <c r="J82" s="18">
        <f t="shared" ca="1" si="125"/>
        <v>0</v>
      </c>
      <c r="K82" s="18">
        <f t="shared" ca="1" si="125"/>
        <v>0</v>
      </c>
      <c r="L82" s="18">
        <f t="shared" ca="1" si="125"/>
        <v>0</v>
      </c>
      <c r="M82" s="18">
        <f t="shared" ca="1" si="125"/>
        <v>0</v>
      </c>
      <c r="N82" s="18">
        <f t="shared" ca="1" si="125"/>
        <v>0</v>
      </c>
      <c r="O82" s="18">
        <f t="shared" ca="1" si="125"/>
        <v>0</v>
      </c>
      <c r="P82" s="18">
        <f t="shared" ca="1" si="125"/>
        <v>0</v>
      </c>
      <c r="Q82" s="18">
        <f t="shared" ca="1" si="125"/>
        <v>0</v>
      </c>
      <c r="R82" s="18">
        <f t="shared" ca="1" si="125"/>
        <v>0</v>
      </c>
      <c r="S82" s="18">
        <f t="shared" ca="1" si="125"/>
        <v>0</v>
      </c>
      <c r="T82" s="18">
        <f t="shared" ref="T82:AA82" ca="1" si="126">SUM(T80:T81)</f>
        <v>0</v>
      </c>
      <c r="U82" s="18">
        <f t="shared" ca="1" si="126"/>
        <v>0</v>
      </c>
      <c r="V82" s="18">
        <f t="shared" ca="1" si="126"/>
        <v>0</v>
      </c>
      <c r="W82" s="18">
        <f t="shared" ca="1" si="126"/>
        <v>0</v>
      </c>
      <c r="X82" s="18">
        <f t="shared" ca="1" si="126"/>
        <v>0</v>
      </c>
      <c r="Y82" s="18">
        <f t="shared" ca="1" si="126"/>
        <v>0</v>
      </c>
      <c r="Z82" s="18">
        <f t="shared" ca="1" si="126"/>
        <v>0</v>
      </c>
      <c r="AA82" s="18">
        <f t="shared" ca="1" si="126"/>
        <v>0</v>
      </c>
      <c r="AB82" s="18">
        <f t="shared" ref="AB82:AH82" ca="1" si="127">SUM(AB80:AB81)</f>
        <v>0</v>
      </c>
      <c r="AC82" s="18">
        <f t="shared" ca="1" si="127"/>
        <v>0</v>
      </c>
      <c r="AD82" s="18">
        <f t="shared" ca="1" si="127"/>
        <v>0</v>
      </c>
      <c r="AE82" s="18">
        <f t="shared" ca="1" si="127"/>
        <v>0</v>
      </c>
      <c r="AF82" s="18">
        <f t="shared" ca="1" si="127"/>
        <v>0</v>
      </c>
      <c r="AG82" s="18">
        <f t="shared" ca="1" si="127"/>
        <v>0</v>
      </c>
      <c r="AH82" s="18">
        <f t="shared" ca="1" si="127"/>
        <v>0</v>
      </c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  <c r="AML82" s="3"/>
      <c r="AMM82" s="3"/>
      <c r="AMN82" s="3"/>
      <c r="AMO82" s="3"/>
      <c r="AMP82" s="3"/>
      <c r="AMQ82" s="3"/>
      <c r="AMR82" s="3"/>
      <c r="AMS82" s="3"/>
      <c r="AMT82" s="3"/>
      <c r="AMU82" s="3"/>
    </row>
    <row r="83" spans="1:1035" ht="14.25">
      <c r="A83" s="3"/>
      <c r="B83" s="3"/>
      <c r="C83" s="41"/>
      <c r="D83" s="42"/>
      <c r="E83" s="43"/>
      <c r="F83" s="42"/>
      <c r="G83" s="99"/>
      <c r="H83" s="189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  <c r="AMK83" s="3"/>
      <c r="AML83" s="3"/>
      <c r="AMM83" s="3"/>
      <c r="AMN83" s="3"/>
      <c r="AMO83" s="3"/>
      <c r="AMP83" s="3"/>
      <c r="AMQ83" s="3"/>
      <c r="AMR83" s="3"/>
      <c r="AMS83" s="3"/>
      <c r="AMT83" s="3"/>
      <c r="AMU83" s="3"/>
    </row>
    <row r="84" spans="1:1035" ht="6.75" customHeight="1">
      <c r="A84" s="3"/>
      <c r="B84" s="3"/>
      <c r="C84" s="45"/>
      <c r="D84" s="46"/>
      <c r="E84" s="47"/>
      <c r="F84" s="46"/>
      <c r="G84" s="67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  <c r="AMK84" s="3"/>
      <c r="AML84" s="3"/>
      <c r="AMM84" s="3"/>
      <c r="AMN84" s="3"/>
      <c r="AMO84" s="3"/>
      <c r="AMP84" s="3"/>
      <c r="AMQ84" s="3"/>
      <c r="AMR84" s="3"/>
      <c r="AMS84" s="3"/>
      <c r="AMT84" s="3"/>
      <c r="AMU84" s="3"/>
    </row>
    <row r="85" spans="1:1035" s="5" customFormat="1" ht="14.25">
      <c r="C85" s="49" t="s">
        <v>232</v>
      </c>
      <c r="D85" s="50"/>
      <c r="E85" s="51"/>
      <c r="F85" s="50"/>
      <c r="G85" s="98"/>
      <c r="H85" s="52">
        <f ca="1">+H82+G85</f>
        <v>100000</v>
      </c>
      <c r="I85" s="52">
        <f t="shared" ref="I85:S85" ca="1" si="128">+I82+H85</f>
        <v>100000</v>
      </c>
      <c r="J85" s="52">
        <f t="shared" ca="1" si="128"/>
        <v>100000</v>
      </c>
      <c r="K85" s="52">
        <f t="shared" ca="1" si="128"/>
        <v>100000</v>
      </c>
      <c r="L85" s="52">
        <f t="shared" ca="1" si="128"/>
        <v>100000</v>
      </c>
      <c r="M85" s="52">
        <f t="shared" ca="1" si="128"/>
        <v>100000</v>
      </c>
      <c r="N85" s="52">
        <f t="shared" ca="1" si="128"/>
        <v>100000</v>
      </c>
      <c r="O85" s="52">
        <f t="shared" ca="1" si="128"/>
        <v>100000</v>
      </c>
      <c r="P85" s="52">
        <f t="shared" ca="1" si="128"/>
        <v>100000</v>
      </c>
      <c r="Q85" s="52">
        <f t="shared" ca="1" si="128"/>
        <v>100000</v>
      </c>
      <c r="R85" s="52">
        <f t="shared" ca="1" si="128"/>
        <v>100000</v>
      </c>
      <c r="S85" s="52">
        <f t="shared" ca="1" si="128"/>
        <v>100000</v>
      </c>
      <c r="T85" s="52">
        <f t="shared" ref="T85" ca="1" si="129">+T82+S85</f>
        <v>100000</v>
      </c>
      <c r="U85" s="52">
        <f t="shared" ref="U85" ca="1" si="130">+U82+T85</f>
        <v>100000</v>
      </c>
      <c r="V85" s="52">
        <f t="shared" ref="V85" ca="1" si="131">+V82+U85</f>
        <v>100000</v>
      </c>
      <c r="W85" s="52">
        <f t="shared" ref="W85" ca="1" si="132">+W82+V85</f>
        <v>100000</v>
      </c>
      <c r="X85" s="52">
        <f t="shared" ref="X85" ca="1" si="133">+X82+W85</f>
        <v>100000</v>
      </c>
      <c r="Y85" s="52">
        <f t="shared" ref="Y85" ca="1" si="134">+Y82+X85</f>
        <v>100000</v>
      </c>
      <c r="Z85" s="52">
        <f t="shared" ref="Z85" ca="1" si="135">+Z82+Y85</f>
        <v>100000</v>
      </c>
      <c r="AA85" s="52">
        <f t="shared" ref="AA85" ca="1" si="136">+AA82+Z85</f>
        <v>100000</v>
      </c>
      <c r="AB85" s="52">
        <f t="shared" ref="AB85" ca="1" si="137">+AB82+AA85</f>
        <v>100000</v>
      </c>
      <c r="AC85" s="52">
        <f t="shared" ref="AC85" ca="1" si="138">+AC82+AB85</f>
        <v>100000</v>
      </c>
      <c r="AD85" s="52">
        <f t="shared" ref="AD85" ca="1" si="139">+AD82+AC85</f>
        <v>100000</v>
      </c>
      <c r="AE85" s="52">
        <f t="shared" ref="AE85" ca="1" si="140">+AE82+AD85</f>
        <v>100000</v>
      </c>
      <c r="AF85" s="52">
        <f t="shared" ref="AF85" ca="1" si="141">+AF82+AE85</f>
        <v>100000</v>
      </c>
      <c r="AG85" s="52">
        <f t="shared" ref="AG85" ca="1" si="142">+AG82+AF85</f>
        <v>100000</v>
      </c>
      <c r="AH85" s="52">
        <f t="shared" ref="AH85" ca="1" si="143">+AH82+AG85</f>
        <v>100000</v>
      </c>
      <c r="AI85" s="4"/>
      <c r="AJ85" s="4"/>
    </row>
    <row r="86" spans="1:1035" s="319" customFormat="1" ht="14.25">
      <c r="C86" s="320"/>
      <c r="E86" s="321"/>
      <c r="G86" s="314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06"/>
      <c r="AJ86" s="306"/>
    </row>
    <row r="87" spans="1:1035" s="306" customFormat="1" ht="14.25">
      <c r="A87" s="313"/>
      <c r="B87" s="313"/>
      <c r="C87" s="323"/>
      <c r="D87" s="324"/>
      <c r="E87" s="325"/>
      <c r="F87" s="324"/>
      <c r="G87" s="314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313"/>
      <c r="BB87" s="313"/>
      <c r="BC87" s="313"/>
      <c r="BD87" s="313"/>
      <c r="BE87" s="313"/>
      <c r="BF87" s="313"/>
      <c r="BG87" s="313"/>
      <c r="BH87" s="313"/>
      <c r="BI87" s="313"/>
      <c r="BJ87" s="313"/>
      <c r="BK87" s="313"/>
      <c r="BL87" s="313"/>
      <c r="BM87" s="313"/>
      <c r="BN87" s="313"/>
      <c r="BO87" s="313"/>
      <c r="BP87" s="313"/>
      <c r="BQ87" s="313"/>
      <c r="BR87" s="313"/>
      <c r="BS87" s="313"/>
      <c r="BT87" s="313"/>
      <c r="BU87" s="313"/>
      <c r="BV87" s="313"/>
      <c r="BW87" s="313"/>
      <c r="BX87" s="313"/>
      <c r="BY87" s="313"/>
      <c r="BZ87" s="313"/>
      <c r="CA87" s="313"/>
      <c r="CB87" s="313"/>
      <c r="CC87" s="313"/>
      <c r="CD87" s="313"/>
      <c r="CE87" s="313"/>
      <c r="CF87" s="313"/>
      <c r="CG87" s="313"/>
      <c r="CH87" s="313"/>
      <c r="CI87" s="313"/>
      <c r="CJ87" s="313"/>
      <c r="CK87" s="313"/>
      <c r="CL87" s="313"/>
      <c r="CM87" s="313"/>
      <c r="CN87" s="313"/>
      <c r="CO87" s="313"/>
      <c r="CP87" s="313"/>
      <c r="CQ87" s="313"/>
      <c r="CR87" s="313"/>
      <c r="CS87" s="313"/>
      <c r="CT87" s="313"/>
      <c r="CU87" s="313"/>
      <c r="CV87" s="313"/>
      <c r="CW87" s="313"/>
      <c r="CX87" s="313"/>
      <c r="CY87" s="313"/>
      <c r="CZ87" s="313"/>
      <c r="DA87" s="313"/>
      <c r="DB87" s="313"/>
      <c r="DC87" s="313"/>
      <c r="DD87" s="313"/>
      <c r="DE87" s="313"/>
      <c r="DF87" s="313"/>
      <c r="DG87" s="313"/>
      <c r="DH87" s="313"/>
      <c r="DI87" s="313"/>
      <c r="DJ87" s="313"/>
      <c r="DK87" s="313"/>
      <c r="DL87" s="313"/>
      <c r="DM87" s="313"/>
      <c r="DN87" s="313"/>
      <c r="DO87" s="313"/>
      <c r="DP87" s="313"/>
      <c r="DQ87" s="313"/>
      <c r="DR87" s="313"/>
      <c r="DS87" s="313"/>
      <c r="DT87" s="313"/>
      <c r="DU87" s="313"/>
      <c r="DV87" s="313"/>
      <c r="DW87" s="313"/>
      <c r="DX87" s="313"/>
      <c r="DY87" s="313"/>
      <c r="DZ87" s="313"/>
      <c r="EA87" s="313"/>
      <c r="EB87" s="313"/>
      <c r="EC87" s="313"/>
      <c r="ED87" s="313"/>
      <c r="EE87" s="313"/>
      <c r="EF87" s="313"/>
      <c r="EG87" s="313"/>
      <c r="EH87" s="313"/>
      <c r="EI87" s="313"/>
      <c r="EJ87" s="313"/>
      <c r="EK87" s="313"/>
      <c r="EL87" s="313"/>
      <c r="EM87" s="313"/>
      <c r="EN87" s="313"/>
      <c r="EO87" s="313"/>
      <c r="EP87" s="313"/>
      <c r="EQ87" s="313"/>
      <c r="ER87" s="313"/>
      <c r="ES87" s="313"/>
      <c r="ET87" s="313"/>
      <c r="EU87" s="313"/>
      <c r="EV87" s="313"/>
      <c r="EW87" s="313"/>
      <c r="EX87" s="313"/>
      <c r="EY87" s="313"/>
      <c r="EZ87" s="313"/>
      <c r="FA87" s="313"/>
      <c r="FB87" s="313"/>
      <c r="FC87" s="313"/>
      <c r="FD87" s="313"/>
      <c r="FE87" s="313"/>
      <c r="FF87" s="313"/>
      <c r="FG87" s="313"/>
      <c r="FH87" s="313"/>
      <c r="FI87" s="313"/>
      <c r="FJ87" s="313"/>
      <c r="FK87" s="313"/>
      <c r="FL87" s="313"/>
      <c r="FM87" s="313"/>
      <c r="FN87" s="313"/>
      <c r="FO87" s="313"/>
      <c r="FP87" s="313"/>
      <c r="FQ87" s="313"/>
      <c r="FR87" s="313"/>
      <c r="FS87" s="313"/>
      <c r="FT87" s="313"/>
      <c r="FU87" s="313"/>
      <c r="FV87" s="313"/>
      <c r="FW87" s="313"/>
      <c r="FX87" s="313"/>
      <c r="FY87" s="313"/>
      <c r="FZ87" s="313"/>
      <c r="GA87" s="313"/>
      <c r="GB87" s="313"/>
      <c r="GC87" s="313"/>
      <c r="GD87" s="313"/>
      <c r="GE87" s="313"/>
      <c r="GF87" s="313"/>
      <c r="GG87" s="313"/>
      <c r="GH87" s="313"/>
      <c r="GI87" s="313"/>
      <c r="GJ87" s="313"/>
      <c r="GK87" s="313"/>
      <c r="GL87" s="313"/>
      <c r="GM87" s="313"/>
      <c r="GN87" s="313"/>
      <c r="GO87" s="313"/>
      <c r="GP87" s="313"/>
      <c r="GQ87" s="313"/>
      <c r="GR87" s="313"/>
      <c r="GS87" s="313"/>
      <c r="GT87" s="313"/>
      <c r="GU87" s="313"/>
      <c r="GV87" s="313"/>
      <c r="GW87" s="313"/>
      <c r="GX87" s="313"/>
      <c r="GY87" s="313"/>
      <c r="GZ87" s="313"/>
      <c r="HA87" s="313"/>
      <c r="HB87" s="313"/>
      <c r="HC87" s="313"/>
      <c r="HD87" s="313"/>
      <c r="HE87" s="313"/>
      <c r="HF87" s="313"/>
      <c r="HG87" s="313"/>
      <c r="HH87" s="313"/>
      <c r="HI87" s="313"/>
      <c r="HJ87" s="313"/>
      <c r="HK87" s="313"/>
      <c r="HL87" s="313"/>
      <c r="HM87" s="313"/>
      <c r="HN87" s="313"/>
      <c r="HO87" s="313"/>
      <c r="HP87" s="313"/>
      <c r="HQ87" s="313"/>
      <c r="HR87" s="313"/>
      <c r="HS87" s="313"/>
      <c r="HT87" s="313"/>
      <c r="HU87" s="313"/>
      <c r="HV87" s="313"/>
      <c r="HW87" s="313"/>
      <c r="HX87" s="313"/>
      <c r="HY87" s="313"/>
      <c r="HZ87" s="313"/>
      <c r="IA87" s="313"/>
      <c r="IB87" s="313"/>
      <c r="IC87" s="313"/>
      <c r="ID87" s="313"/>
      <c r="IE87" s="313"/>
      <c r="IF87" s="313"/>
      <c r="IG87" s="313"/>
      <c r="IH87" s="313"/>
      <c r="II87" s="313"/>
      <c r="IJ87" s="313"/>
      <c r="IK87" s="313"/>
      <c r="IL87" s="313"/>
      <c r="IM87" s="313"/>
      <c r="IN87" s="313"/>
      <c r="IO87" s="313"/>
      <c r="IP87" s="313"/>
      <c r="IQ87" s="313"/>
      <c r="IR87" s="313"/>
      <c r="IS87" s="313"/>
      <c r="IT87" s="313"/>
      <c r="IU87" s="313"/>
      <c r="IV87" s="313"/>
      <c r="IW87" s="313"/>
      <c r="IX87" s="313"/>
      <c r="IY87" s="313"/>
      <c r="IZ87" s="313"/>
      <c r="JA87" s="313"/>
      <c r="JB87" s="313"/>
      <c r="JC87" s="313"/>
      <c r="JD87" s="313"/>
      <c r="JE87" s="313"/>
      <c r="JF87" s="313"/>
      <c r="JG87" s="313"/>
      <c r="JH87" s="313"/>
      <c r="JI87" s="313"/>
      <c r="JJ87" s="313"/>
      <c r="JK87" s="313"/>
      <c r="JL87" s="313"/>
      <c r="JM87" s="313"/>
      <c r="JN87" s="313"/>
      <c r="JO87" s="313"/>
      <c r="JP87" s="313"/>
      <c r="JQ87" s="313"/>
      <c r="JR87" s="313"/>
      <c r="JS87" s="313"/>
      <c r="JT87" s="313"/>
      <c r="JU87" s="313"/>
      <c r="JV87" s="313"/>
      <c r="JW87" s="313"/>
      <c r="JX87" s="313"/>
      <c r="JY87" s="313"/>
      <c r="JZ87" s="313"/>
      <c r="KA87" s="313"/>
      <c r="KB87" s="313"/>
      <c r="KC87" s="313"/>
      <c r="KD87" s="313"/>
      <c r="KE87" s="313"/>
      <c r="KF87" s="313"/>
      <c r="KG87" s="313"/>
      <c r="KH87" s="313"/>
      <c r="KI87" s="313"/>
      <c r="KJ87" s="313"/>
      <c r="KK87" s="313"/>
      <c r="KL87" s="313"/>
      <c r="KM87" s="313"/>
      <c r="KN87" s="313"/>
      <c r="KO87" s="313"/>
      <c r="KP87" s="313"/>
      <c r="KQ87" s="313"/>
      <c r="KR87" s="313"/>
      <c r="KS87" s="313"/>
      <c r="KT87" s="313"/>
      <c r="KU87" s="313"/>
      <c r="KV87" s="313"/>
      <c r="KW87" s="313"/>
      <c r="KX87" s="313"/>
      <c r="KY87" s="313"/>
      <c r="KZ87" s="313"/>
      <c r="LA87" s="313"/>
      <c r="LB87" s="313"/>
      <c r="LC87" s="313"/>
      <c r="LD87" s="313"/>
      <c r="LE87" s="313"/>
      <c r="LF87" s="313"/>
      <c r="LG87" s="313"/>
      <c r="LH87" s="313"/>
      <c r="LI87" s="313"/>
      <c r="LJ87" s="313"/>
      <c r="LK87" s="313"/>
      <c r="LL87" s="313"/>
      <c r="LM87" s="313"/>
      <c r="LN87" s="313"/>
      <c r="LO87" s="313"/>
      <c r="LP87" s="313"/>
      <c r="LQ87" s="313"/>
      <c r="LR87" s="313"/>
      <c r="LS87" s="313"/>
      <c r="LT87" s="313"/>
      <c r="LU87" s="313"/>
      <c r="LV87" s="313"/>
      <c r="LW87" s="313"/>
      <c r="LX87" s="313"/>
      <c r="LY87" s="313"/>
      <c r="LZ87" s="313"/>
      <c r="MA87" s="313"/>
      <c r="MB87" s="313"/>
      <c r="MC87" s="313"/>
      <c r="MD87" s="313"/>
      <c r="ME87" s="313"/>
      <c r="MF87" s="313"/>
      <c r="MG87" s="313"/>
      <c r="MH87" s="313"/>
      <c r="MI87" s="313"/>
      <c r="MJ87" s="313"/>
      <c r="MK87" s="313"/>
      <c r="ML87" s="313"/>
      <c r="MM87" s="313"/>
      <c r="MN87" s="313"/>
      <c r="MO87" s="313"/>
      <c r="MP87" s="313"/>
      <c r="MQ87" s="313"/>
      <c r="MR87" s="313"/>
      <c r="MS87" s="313"/>
      <c r="MT87" s="313"/>
      <c r="MU87" s="313"/>
      <c r="MV87" s="313"/>
      <c r="MW87" s="313"/>
      <c r="MX87" s="313"/>
      <c r="MY87" s="313"/>
      <c r="MZ87" s="313"/>
      <c r="NA87" s="313"/>
      <c r="NB87" s="313"/>
      <c r="NC87" s="313"/>
      <c r="ND87" s="313"/>
      <c r="NE87" s="313"/>
      <c r="NF87" s="313"/>
      <c r="NG87" s="313"/>
      <c r="NH87" s="313"/>
      <c r="NI87" s="313"/>
      <c r="NJ87" s="313"/>
      <c r="NK87" s="313"/>
      <c r="NL87" s="313"/>
      <c r="NM87" s="313"/>
      <c r="NN87" s="313"/>
      <c r="NO87" s="313"/>
      <c r="NP87" s="313"/>
      <c r="NQ87" s="313"/>
      <c r="NR87" s="313"/>
      <c r="NS87" s="313"/>
      <c r="NT87" s="313"/>
      <c r="NU87" s="313"/>
      <c r="NV87" s="313"/>
      <c r="NW87" s="313"/>
      <c r="NX87" s="313"/>
      <c r="NY87" s="313"/>
      <c r="NZ87" s="313"/>
      <c r="OA87" s="313"/>
      <c r="OB87" s="313"/>
      <c r="OC87" s="313"/>
      <c r="OD87" s="313"/>
      <c r="OE87" s="313"/>
      <c r="OF87" s="313"/>
      <c r="OG87" s="313"/>
      <c r="OH87" s="313"/>
      <c r="OI87" s="313"/>
      <c r="OJ87" s="313"/>
      <c r="OK87" s="313"/>
      <c r="OL87" s="313"/>
      <c r="OM87" s="313"/>
      <c r="ON87" s="313"/>
      <c r="OO87" s="313"/>
      <c r="OP87" s="313"/>
      <c r="OQ87" s="313"/>
      <c r="OR87" s="313"/>
      <c r="OS87" s="313"/>
      <c r="OT87" s="313"/>
      <c r="OU87" s="313"/>
      <c r="OV87" s="313"/>
      <c r="OW87" s="313"/>
      <c r="OX87" s="313"/>
      <c r="OY87" s="313"/>
      <c r="OZ87" s="313"/>
      <c r="PA87" s="313"/>
      <c r="PB87" s="313"/>
      <c r="PC87" s="313"/>
      <c r="PD87" s="313"/>
      <c r="PE87" s="313"/>
      <c r="PF87" s="313"/>
      <c r="PG87" s="313"/>
      <c r="PH87" s="313"/>
      <c r="PI87" s="313"/>
      <c r="PJ87" s="313"/>
      <c r="PK87" s="313"/>
      <c r="PL87" s="313"/>
      <c r="PM87" s="313"/>
      <c r="PN87" s="313"/>
      <c r="PO87" s="313"/>
      <c r="PP87" s="313"/>
      <c r="PQ87" s="313"/>
      <c r="PR87" s="313"/>
      <c r="PS87" s="313"/>
      <c r="PT87" s="313"/>
      <c r="PU87" s="313"/>
      <c r="PV87" s="313"/>
      <c r="PW87" s="313"/>
      <c r="PX87" s="313"/>
      <c r="PY87" s="313"/>
      <c r="PZ87" s="313"/>
      <c r="QA87" s="313"/>
      <c r="QB87" s="313"/>
      <c r="QC87" s="313"/>
      <c r="QD87" s="313"/>
      <c r="QE87" s="313"/>
      <c r="QF87" s="313"/>
      <c r="QG87" s="313"/>
      <c r="QH87" s="313"/>
      <c r="QI87" s="313"/>
      <c r="QJ87" s="313"/>
      <c r="QK87" s="313"/>
      <c r="QL87" s="313"/>
      <c r="QM87" s="313"/>
      <c r="QN87" s="313"/>
      <c r="QO87" s="313"/>
      <c r="QP87" s="313"/>
      <c r="QQ87" s="313"/>
      <c r="QR87" s="313"/>
      <c r="QS87" s="313"/>
      <c r="QT87" s="313"/>
      <c r="QU87" s="313"/>
      <c r="QV87" s="313"/>
      <c r="QW87" s="313"/>
      <c r="QX87" s="313"/>
      <c r="QY87" s="313"/>
      <c r="QZ87" s="313"/>
      <c r="RA87" s="313"/>
      <c r="RB87" s="313"/>
      <c r="RC87" s="313"/>
      <c r="RD87" s="313"/>
      <c r="RE87" s="313"/>
      <c r="RF87" s="313"/>
      <c r="RG87" s="313"/>
      <c r="RH87" s="313"/>
      <c r="RI87" s="313"/>
      <c r="RJ87" s="313"/>
      <c r="RK87" s="313"/>
      <c r="RL87" s="313"/>
      <c r="RM87" s="313"/>
      <c r="RN87" s="313"/>
      <c r="RO87" s="313"/>
      <c r="RP87" s="313"/>
      <c r="RQ87" s="313"/>
      <c r="RR87" s="313"/>
      <c r="RS87" s="313"/>
      <c r="RT87" s="313"/>
      <c r="RU87" s="313"/>
      <c r="RV87" s="313"/>
      <c r="RW87" s="313"/>
      <c r="RX87" s="313"/>
      <c r="RY87" s="313"/>
      <c r="RZ87" s="313"/>
      <c r="SA87" s="313"/>
      <c r="SB87" s="313"/>
      <c r="SC87" s="313"/>
      <c r="SD87" s="313"/>
      <c r="SE87" s="313"/>
      <c r="SF87" s="313"/>
      <c r="SG87" s="313"/>
      <c r="SH87" s="313"/>
      <c r="SI87" s="313"/>
      <c r="SJ87" s="313"/>
      <c r="SK87" s="313"/>
      <c r="SL87" s="313"/>
      <c r="SM87" s="313"/>
      <c r="SN87" s="313"/>
      <c r="SO87" s="313"/>
      <c r="SP87" s="313"/>
      <c r="SQ87" s="313"/>
      <c r="SR87" s="313"/>
      <c r="SS87" s="313"/>
      <c r="ST87" s="313"/>
      <c r="SU87" s="313"/>
      <c r="SV87" s="313"/>
      <c r="SW87" s="313"/>
      <c r="SX87" s="313"/>
      <c r="SY87" s="313"/>
      <c r="SZ87" s="313"/>
      <c r="TA87" s="313"/>
      <c r="TB87" s="313"/>
      <c r="TC87" s="313"/>
      <c r="TD87" s="313"/>
      <c r="TE87" s="313"/>
      <c r="TF87" s="313"/>
      <c r="TG87" s="313"/>
      <c r="TH87" s="313"/>
      <c r="TI87" s="313"/>
      <c r="TJ87" s="313"/>
      <c r="TK87" s="313"/>
      <c r="TL87" s="313"/>
      <c r="TM87" s="313"/>
      <c r="TN87" s="313"/>
      <c r="TO87" s="313"/>
      <c r="TP87" s="313"/>
      <c r="TQ87" s="313"/>
      <c r="TR87" s="313"/>
      <c r="TS87" s="313"/>
      <c r="TT87" s="313"/>
      <c r="TU87" s="313"/>
      <c r="TV87" s="313"/>
      <c r="TW87" s="313"/>
      <c r="TX87" s="313"/>
      <c r="TY87" s="313"/>
      <c r="TZ87" s="313"/>
      <c r="UA87" s="313"/>
      <c r="UB87" s="313"/>
      <c r="UC87" s="313"/>
      <c r="UD87" s="313"/>
      <c r="UE87" s="313"/>
      <c r="UF87" s="313"/>
      <c r="UG87" s="313"/>
      <c r="UH87" s="313"/>
      <c r="UI87" s="313"/>
      <c r="UJ87" s="313"/>
      <c r="UK87" s="313"/>
      <c r="UL87" s="313"/>
      <c r="UM87" s="313"/>
      <c r="UN87" s="313"/>
      <c r="UO87" s="313"/>
      <c r="UP87" s="313"/>
      <c r="UQ87" s="313"/>
      <c r="UR87" s="313"/>
      <c r="US87" s="313"/>
      <c r="UT87" s="313"/>
      <c r="UU87" s="313"/>
      <c r="UV87" s="313"/>
      <c r="UW87" s="313"/>
      <c r="UX87" s="313"/>
      <c r="UY87" s="313"/>
      <c r="UZ87" s="313"/>
      <c r="VA87" s="313"/>
      <c r="VB87" s="313"/>
      <c r="VC87" s="313"/>
      <c r="VD87" s="313"/>
      <c r="VE87" s="313"/>
      <c r="VF87" s="313"/>
      <c r="VG87" s="313"/>
      <c r="VH87" s="313"/>
      <c r="VI87" s="313"/>
      <c r="VJ87" s="313"/>
      <c r="VK87" s="313"/>
      <c r="VL87" s="313"/>
      <c r="VM87" s="313"/>
      <c r="VN87" s="313"/>
      <c r="VO87" s="313"/>
      <c r="VP87" s="313"/>
      <c r="VQ87" s="313"/>
      <c r="VR87" s="313"/>
      <c r="VS87" s="313"/>
      <c r="VT87" s="313"/>
      <c r="VU87" s="313"/>
      <c r="VV87" s="313"/>
      <c r="VW87" s="313"/>
      <c r="VX87" s="313"/>
      <c r="VY87" s="313"/>
      <c r="VZ87" s="313"/>
      <c r="WA87" s="313"/>
      <c r="WB87" s="313"/>
      <c r="WC87" s="313"/>
      <c r="WD87" s="313"/>
      <c r="WE87" s="313"/>
      <c r="WF87" s="313"/>
      <c r="WG87" s="313"/>
      <c r="WH87" s="313"/>
      <c r="WI87" s="313"/>
      <c r="WJ87" s="313"/>
      <c r="WK87" s="313"/>
      <c r="WL87" s="313"/>
      <c r="WM87" s="313"/>
      <c r="WN87" s="313"/>
      <c r="WO87" s="313"/>
      <c r="WP87" s="313"/>
      <c r="WQ87" s="313"/>
      <c r="WR87" s="313"/>
      <c r="WS87" s="313"/>
      <c r="WT87" s="313"/>
      <c r="WU87" s="313"/>
      <c r="WV87" s="313"/>
      <c r="WW87" s="313"/>
      <c r="WX87" s="313"/>
      <c r="WY87" s="313"/>
      <c r="WZ87" s="313"/>
      <c r="XA87" s="313"/>
      <c r="XB87" s="313"/>
      <c r="XC87" s="313"/>
      <c r="XD87" s="313"/>
      <c r="XE87" s="313"/>
      <c r="XF87" s="313"/>
      <c r="XG87" s="313"/>
      <c r="XH87" s="313"/>
      <c r="XI87" s="313"/>
      <c r="XJ87" s="313"/>
      <c r="XK87" s="313"/>
      <c r="XL87" s="313"/>
      <c r="XM87" s="313"/>
      <c r="XN87" s="313"/>
      <c r="XO87" s="313"/>
      <c r="XP87" s="313"/>
      <c r="XQ87" s="313"/>
      <c r="XR87" s="313"/>
      <c r="XS87" s="313"/>
      <c r="XT87" s="313"/>
      <c r="XU87" s="313"/>
      <c r="XV87" s="313"/>
      <c r="XW87" s="313"/>
      <c r="XX87" s="313"/>
      <c r="XY87" s="313"/>
      <c r="XZ87" s="313"/>
      <c r="YA87" s="313"/>
      <c r="YB87" s="313"/>
      <c r="YC87" s="313"/>
      <c r="YD87" s="313"/>
      <c r="YE87" s="313"/>
      <c r="YF87" s="313"/>
      <c r="YG87" s="313"/>
      <c r="YH87" s="313"/>
      <c r="YI87" s="313"/>
      <c r="YJ87" s="313"/>
      <c r="YK87" s="313"/>
      <c r="YL87" s="313"/>
      <c r="YM87" s="313"/>
      <c r="YN87" s="313"/>
      <c r="YO87" s="313"/>
      <c r="YP87" s="313"/>
      <c r="YQ87" s="313"/>
      <c r="YR87" s="313"/>
      <c r="YS87" s="313"/>
      <c r="YT87" s="313"/>
      <c r="YU87" s="313"/>
      <c r="YV87" s="313"/>
      <c r="YW87" s="313"/>
      <c r="YX87" s="313"/>
      <c r="YY87" s="313"/>
      <c r="YZ87" s="313"/>
      <c r="ZA87" s="313"/>
      <c r="ZB87" s="313"/>
      <c r="ZC87" s="313"/>
      <c r="ZD87" s="313"/>
      <c r="ZE87" s="313"/>
      <c r="ZF87" s="313"/>
      <c r="ZG87" s="313"/>
      <c r="ZH87" s="313"/>
      <c r="ZI87" s="313"/>
      <c r="ZJ87" s="313"/>
      <c r="ZK87" s="313"/>
      <c r="ZL87" s="313"/>
      <c r="ZM87" s="313"/>
      <c r="ZN87" s="313"/>
      <c r="ZO87" s="313"/>
      <c r="ZP87" s="313"/>
      <c r="ZQ87" s="313"/>
      <c r="ZR87" s="313"/>
      <c r="ZS87" s="313"/>
      <c r="ZT87" s="313"/>
      <c r="ZU87" s="313"/>
      <c r="ZV87" s="313"/>
      <c r="ZW87" s="313"/>
      <c r="ZX87" s="313"/>
      <c r="ZY87" s="313"/>
      <c r="ZZ87" s="313"/>
      <c r="AAA87" s="313"/>
      <c r="AAB87" s="313"/>
      <c r="AAC87" s="313"/>
      <c r="AAD87" s="313"/>
      <c r="AAE87" s="313"/>
      <c r="AAF87" s="313"/>
      <c r="AAG87" s="313"/>
      <c r="AAH87" s="313"/>
      <c r="AAI87" s="313"/>
      <c r="AAJ87" s="313"/>
      <c r="AAK87" s="313"/>
      <c r="AAL87" s="313"/>
      <c r="AAM87" s="313"/>
      <c r="AAN87" s="313"/>
      <c r="AAO87" s="313"/>
      <c r="AAP87" s="313"/>
      <c r="AAQ87" s="313"/>
      <c r="AAR87" s="313"/>
      <c r="AAS87" s="313"/>
      <c r="AAT87" s="313"/>
      <c r="AAU87" s="313"/>
      <c r="AAV87" s="313"/>
      <c r="AAW87" s="313"/>
      <c r="AAX87" s="313"/>
      <c r="AAY87" s="313"/>
      <c r="AAZ87" s="313"/>
      <c r="ABA87" s="313"/>
      <c r="ABB87" s="313"/>
      <c r="ABC87" s="313"/>
      <c r="ABD87" s="313"/>
      <c r="ABE87" s="313"/>
      <c r="ABF87" s="313"/>
      <c r="ABG87" s="313"/>
      <c r="ABH87" s="313"/>
      <c r="ABI87" s="313"/>
      <c r="ABJ87" s="313"/>
      <c r="ABK87" s="313"/>
      <c r="ABL87" s="313"/>
      <c r="ABM87" s="313"/>
      <c r="ABN87" s="313"/>
      <c r="ABO87" s="313"/>
      <c r="ABP87" s="313"/>
      <c r="ABQ87" s="313"/>
      <c r="ABR87" s="313"/>
      <c r="ABS87" s="313"/>
      <c r="ABT87" s="313"/>
      <c r="ABU87" s="313"/>
      <c r="ABV87" s="313"/>
      <c r="ABW87" s="313"/>
      <c r="ABX87" s="313"/>
      <c r="ABY87" s="313"/>
      <c r="ABZ87" s="313"/>
      <c r="ACA87" s="313"/>
      <c r="ACB87" s="313"/>
      <c r="ACC87" s="313"/>
      <c r="ACD87" s="313"/>
      <c r="ACE87" s="313"/>
      <c r="ACF87" s="313"/>
      <c r="ACG87" s="313"/>
      <c r="ACH87" s="313"/>
      <c r="ACI87" s="313"/>
      <c r="ACJ87" s="313"/>
      <c r="ACK87" s="313"/>
      <c r="ACL87" s="313"/>
      <c r="ACM87" s="313"/>
      <c r="ACN87" s="313"/>
      <c r="ACO87" s="313"/>
      <c r="ACP87" s="313"/>
      <c r="ACQ87" s="313"/>
      <c r="ACR87" s="313"/>
      <c r="ACS87" s="313"/>
      <c r="ACT87" s="313"/>
      <c r="ACU87" s="313"/>
      <c r="ACV87" s="313"/>
      <c r="ACW87" s="313"/>
      <c r="ACX87" s="313"/>
      <c r="ACY87" s="313"/>
      <c r="ACZ87" s="313"/>
      <c r="ADA87" s="313"/>
      <c r="ADB87" s="313"/>
      <c r="ADC87" s="313"/>
      <c r="ADD87" s="313"/>
      <c r="ADE87" s="313"/>
      <c r="ADF87" s="313"/>
      <c r="ADG87" s="313"/>
      <c r="ADH87" s="313"/>
      <c r="ADI87" s="313"/>
      <c r="ADJ87" s="313"/>
      <c r="ADK87" s="313"/>
      <c r="ADL87" s="313"/>
      <c r="ADM87" s="313"/>
      <c r="ADN87" s="313"/>
      <c r="ADO87" s="313"/>
      <c r="ADP87" s="313"/>
      <c r="ADQ87" s="313"/>
      <c r="ADR87" s="313"/>
      <c r="ADS87" s="313"/>
      <c r="ADT87" s="313"/>
      <c r="ADU87" s="313"/>
      <c r="ADV87" s="313"/>
      <c r="ADW87" s="313"/>
      <c r="ADX87" s="313"/>
      <c r="ADY87" s="313"/>
      <c r="ADZ87" s="313"/>
      <c r="AEA87" s="313"/>
      <c r="AEB87" s="313"/>
      <c r="AEC87" s="313"/>
      <c r="AED87" s="313"/>
      <c r="AEE87" s="313"/>
      <c r="AEF87" s="313"/>
      <c r="AEG87" s="313"/>
      <c r="AEH87" s="313"/>
      <c r="AEI87" s="313"/>
      <c r="AEJ87" s="313"/>
      <c r="AEK87" s="313"/>
      <c r="AEL87" s="313"/>
      <c r="AEM87" s="313"/>
      <c r="AEN87" s="313"/>
      <c r="AEO87" s="313"/>
      <c r="AEP87" s="313"/>
      <c r="AEQ87" s="313"/>
      <c r="AER87" s="313"/>
      <c r="AES87" s="313"/>
      <c r="AET87" s="313"/>
      <c r="AEU87" s="313"/>
      <c r="AEV87" s="313"/>
      <c r="AEW87" s="313"/>
      <c r="AEX87" s="313"/>
      <c r="AEY87" s="313"/>
      <c r="AEZ87" s="313"/>
      <c r="AFA87" s="313"/>
      <c r="AFB87" s="313"/>
      <c r="AFC87" s="313"/>
      <c r="AFD87" s="313"/>
      <c r="AFE87" s="313"/>
      <c r="AFF87" s="313"/>
      <c r="AFG87" s="313"/>
      <c r="AFH87" s="313"/>
      <c r="AFI87" s="313"/>
      <c r="AFJ87" s="313"/>
      <c r="AFK87" s="313"/>
      <c r="AFL87" s="313"/>
      <c r="AFM87" s="313"/>
      <c r="AFN87" s="313"/>
      <c r="AFO87" s="313"/>
      <c r="AFP87" s="313"/>
      <c r="AFQ87" s="313"/>
      <c r="AFR87" s="313"/>
      <c r="AFS87" s="313"/>
      <c r="AFT87" s="313"/>
      <c r="AFU87" s="313"/>
      <c r="AFV87" s="313"/>
      <c r="AFW87" s="313"/>
      <c r="AFX87" s="313"/>
      <c r="AFY87" s="313"/>
      <c r="AFZ87" s="313"/>
      <c r="AGA87" s="313"/>
      <c r="AGB87" s="313"/>
      <c r="AGC87" s="313"/>
      <c r="AGD87" s="313"/>
      <c r="AGE87" s="313"/>
      <c r="AGF87" s="313"/>
      <c r="AGG87" s="313"/>
      <c r="AGH87" s="313"/>
      <c r="AGI87" s="313"/>
      <c r="AGJ87" s="313"/>
      <c r="AGK87" s="313"/>
      <c r="AGL87" s="313"/>
      <c r="AGM87" s="313"/>
      <c r="AGN87" s="313"/>
      <c r="AGO87" s="313"/>
      <c r="AGP87" s="313"/>
      <c r="AGQ87" s="313"/>
      <c r="AGR87" s="313"/>
      <c r="AGS87" s="313"/>
      <c r="AGT87" s="313"/>
      <c r="AGU87" s="313"/>
      <c r="AGV87" s="313"/>
      <c r="AGW87" s="313"/>
      <c r="AGX87" s="313"/>
      <c r="AGY87" s="313"/>
      <c r="AGZ87" s="313"/>
      <c r="AHA87" s="313"/>
      <c r="AHB87" s="313"/>
      <c r="AHC87" s="313"/>
      <c r="AHD87" s="313"/>
      <c r="AHE87" s="313"/>
      <c r="AHF87" s="313"/>
      <c r="AHG87" s="313"/>
      <c r="AHH87" s="313"/>
      <c r="AHI87" s="313"/>
      <c r="AHJ87" s="313"/>
      <c r="AHK87" s="313"/>
      <c r="AHL87" s="313"/>
      <c r="AHM87" s="313"/>
      <c r="AHN87" s="313"/>
      <c r="AHO87" s="313"/>
      <c r="AHP87" s="313"/>
      <c r="AHQ87" s="313"/>
      <c r="AHR87" s="313"/>
      <c r="AHS87" s="313"/>
      <c r="AHT87" s="313"/>
      <c r="AHU87" s="313"/>
      <c r="AHV87" s="313"/>
      <c r="AHW87" s="313"/>
      <c r="AHX87" s="313"/>
      <c r="AHY87" s="313"/>
      <c r="AHZ87" s="313"/>
      <c r="AIA87" s="313"/>
      <c r="AIB87" s="313"/>
      <c r="AIC87" s="313"/>
      <c r="AID87" s="313"/>
      <c r="AIE87" s="313"/>
      <c r="AIF87" s="313"/>
      <c r="AIG87" s="313"/>
      <c r="AIH87" s="313"/>
      <c r="AII87" s="313"/>
      <c r="AIJ87" s="313"/>
      <c r="AIK87" s="313"/>
      <c r="AIL87" s="313"/>
      <c r="AIM87" s="313"/>
      <c r="AIN87" s="313"/>
      <c r="AIO87" s="313"/>
      <c r="AIP87" s="313"/>
      <c r="AIQ87" s="313"/>
      <c r="AIR87" s="313"/>
      <c r="AIS87" s="313"/>
      <c r="AIT87" s="313"/>
      <c r="AIU87" s="313"/>
      <c r="AIV87" s="313"/>
      <c r="AIW87" s="313"/>
      <c r="AIX87" s="313"/>
      <c r="AIY87" s="313"/>
      <c r="AIZ87" s="313"/>
      <c r="AJA87" s="313"/>
      <c r="AJB87" s="313"/>
      <c r="AJC87" s="313"/>
      <c r="AJD87" s="313"/>
      <c r="AJE87" s="313"/>
      <c r="AJF87" s="313"/>
      <c r="AJG87" s="313"/>
      <c r="AJH87" s="313"/>
      <c r="AJI87" s="313"/>
      <c r="AJJ87" s="313"/>
      <c r="AJK87" s="313"/>
      <c r="AJL87" s="313"/>
      <c r="AJM87" s="313"/>
      <c r="AJN87" s="313"/>
      <c r="AJO87" s="313"/>
      <c r="AJP87" s="313"/>
      <c r="AJQ87" s="313"/>
      <c r="AJR87" s="313"/>
      <c r="AJS87" s="313"/>
      <c r="AJT87" s="313"/>
      <c r="AJU87" s="313"/>
      <c r="AJV87" s="313"/>
      <c r="AJW87" s="313"/>
      <c r="AJX87" s="313"/>
      <c r="AJY87" s="313"/>
      <c r="AJZ87" s="313"/>
      <c r="AKA87" s="313"/>
      <c r="AKB87" s="313"/>
      <c r="AKC87" s="313"/>
      <c r="AKD87" s="313"/>
      <c r="AKE87" s="313"/>
      <c r="AKF87" s="313"/>
      <c r="AKG87" s="313"/>
      <c r="AKH87" s="313"/>
      <c r="AKI87" s="313"/>
      <c r="AKJ87" s="313"/>
      <c r="AKK87" s="313"/>
      <c r="AKL87" s="313"/>
      <c r="AKM87" s="313"/>
      <c r="AKN87" s="313"/>
      <c r="AKO87" s="313"/>
      <c r="AKP87" s="313"/>
      <c r="AKQ87" s="313"/>
      <c r="AKR87" s="313"/>
      <c r="AKS87" s="313"/>
      <c r="AKT87" s="313"/>
      <c r="AKU87" s="313"/>
      <c r="AKV87" s="313"/>
      <c r="AKW87" s="313"/>
      <c r="AKX87" s="313"/>
      <c r="AKY87" s="313"/>
      <c r="AKZ87" s="313"/>
      <c r="ALA87" s="313"/>
      <c r="ALB87" s="313"/>
      <c r="ALC87" s="313"/>
      <c r="ALD87" s="313"/>
      <c r="ALE87" s="313"/>
      <c r="ALF87" s="313"/>
      <c r="ALG87" s="313"/>
      <c r="ALH87" s="313"/>
      <c r="ALI87" s="313"/>
      <c r="ALJ87" s="313"/>
      <c r="ALK87" s="313"/>
      <c r="ALL87" s="313"/>
      <c r="ALM87" s="313"/>
      <c r="ALN87" s="313"/>
      <c r="ALO87" s="313"/>
      <c r="ALP87" s="313"/>
      <c r="ALQ87" s="313"/>
      <c r="ALR87" s="313"/>
      <c r="ALS87" s="313"/>
      <c r="ALT87" s="313"/>
      <c r="ALU87" s="313"/>
      <c r="ALV87" s="313"/>
      <c r="ALW87" s="313"/>
      <c r="ALX87" s="313"/>
      <c r="ALY87" s="313"/>
      <c r="ALZ87" s="313"/>
      <c r="AMA87" s="313"/>
      <c r="AMB87" s="313"/>
      <c r="AMC87" s="313"/>
      <c r="AMD87" s="313"/>
      <c r="AME87" s="313"/>
      <c r="AMF87" s="313"/>
      <c r="AMG87" s="313"/>
      <c r="AMH87" s="313"/>
      <c r="AMI87" s="313"/>
      <c r="AMJ87" s="313"/>
      <c r="AMK87" s="313"/>
      <c r="AML87" s="313"/>
      <c r="AMM87" s="313"/>
      <c r="AMN87" s="313"/>
      <c r="AMO87" s="313"/>
      <c r="AMP87" s="313"/>
      <c r="AMQ87" s="313"/>
      <c r="AMR87" s="313"/>
      <c r="AMS87" s="313"/>
      <c r="AMT87" s="313"/>
      <c r="AMU87" s="313"/>
    </row>
    <row r="88" spans="1:1035" s="306" customFormat="1" ht="14.25">
      <c r="A88" s="313"/>
      <c r="B88" s="313"/>
      <c r="C88" s="323"/>
      <c r="D88" s="324"/>
      <c r="E88" s="325"/>
      <c r="F88" s="324"/>
      <c r="G88" s="314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/>
      <c r="BD88" s="313"/>
      <c r="BE88" s="313"/>
      <c r="BF88" s="313"/>
      <c r="BG88" s="313"/>
      <c r="BH88" s="313"/>
      <c r="BI88" s="313"/>
      <c r="BJ88" s="313"/>
      <c r="BK88" s="313"/>
      <c r="BL88" s="313"/>
      <c r="BM88" s="313"/>
      <c r="BN88" s="313"/>
      <c r="BO88" s="313"/>
      <c r="BP88" s="313"/>
      <c r="BQ88" s="313"/>
      <c r="BR88" s="313"/>
      <c r="BS88" s="313"/>
      <c r="BT88" s="313"/>
      <c r="BU88" s="313"/>
      <c r="BV88" s="313"/>
      <c r="BW88" s="313"/>
      <c r="BX88" s="313"/>
      <c r="BY88" s="313"/>
      <c r="BZ88" s="313"/>
      <c r="CA88" s="313"/>
      <c r="CB88" s="313"/>
      <c r="CC88" s="313"/>
      <c r="CD88" s="313"/>
      <c r="CE88" s="313"/>
      <c r="CF88" s="313"/>
      <c r="CG88" s="313"/>
      <c r="CH88" s="313"/>
      <c r="CI88" s="313"/>
      <c r="CJ88" s="313"/>
      <c r="CK88" s="313"/>
      <c r="CL88" s="313"/>
      <c r="CM88" s="313"/>
      <c r="CN88" s="313"/>
      <c r="CO88" s="313"/>
      <c r="CP88" s="313"/>
      <c r="CQ88" s="313"/>
      <c r="CR88" s="313"/>
      <c r="CS88" s="313"/>
      <c r="CT88" s="313"/>
      <c r="CU88" s="313"/>
      <c r="CV88" s="313"/>
      <c r="CW88" s="313"/>
      <c r="CX88" s="313"/>
      <c r="CY88" s="313"/>
      <c r="CZ88" s="313"/>
      <c r="DA88" s="313"/>
      <c r="DB88" s="313"/>
      <c r="DC88" s="313"/>
      <c r="DD88" s="313"/>
      <c r="DE88" s="313"/>
      <c r="DF88" s="313"/>
      <c r="DG88" s="313"/>
      <c r="DH88" s="313"/>
      <c r="DI88" s="313"/>
      <c r="DJ88" s="313"/>
      <c r="DK88" s="313"/>
      <c r="DL88" s="313"/>
      <c r="DM88" s="313"/>
      <c r="DN88" s="313"/>
      <c r="DO88" s="313"/>
      <c r="DP88" s="313"/>
      <c r="DQ88" s="313"/>
      <c r="DR88" s="313"/>
      <c r="DS88" s="313"/>
      <c r="DT88" s="313"/>
      <c r="DU88" s="313"/>
      <c r="DV88" s="313"/>
      <c r="DW88" s="313"/>
      <c r="DX88" s="313"/>
      <c r="DY88" s="313"/>
      <c r="DZ88" s="313"/>
      <c r="EA88" s="313"/>
      <c r="EB88" s="313"/>
      <c r="EC88" s="313"/>
      <c r="ED88" s="313"/>
      <c r="EE88" s="313"/>
      <c r="EF88" s="313"/>
      <c r="EG88" s="313"/>
      <c r="EH88" s="313"/>
      <c r="EI88" s="313"/>
      <c r="EJ88" s="313"/>
      <c r="EK88" s="313"/>
      <c r="EL88" s="313"/>
      <c r="EM88" s="313"/>
      <c r="EN88" s="313"/>
      <c r="EO88" s="313"/>
      <c r="EP88" s="313"/>
      <c r="EQ88" s="313"/>
      <c r="ER88" s="313"/>
      <c r="ES88" s="313"/>
      <c r="ET88" s="313"/>
      <c r="EU88" s="313"/>
      <c r="EV88" s="313"/>
      <c r="EW88" s="313"/>
      <c r="EX88" s="313"/>
      <c r="EY88" s="313"/>
      <c r="EZ88" s="313"/>
      <c r="FA88" s="313"/>
      <c r="FB88" s="313"/>
      <c r="FC88" s="313"/>
      <c r="FD88" s="313"/>
      <c r="FE88" s="313"/>
      <c r="FF88" s="313"/>
      <c r="FG88" s="313"/>
      <c r="FH88" s="313"/>
      <c r="FI88" s="313"/>
      <c r="FJ88" s="313"/>
      <c r="FK88" s="313"/>
      <c r="FL88" s="313"/>
      <c r="FM88" s="313"/>
      <c r="FN88" s="313"/>
      <c r="FO88" s="313"/>
      <c r="FP88" s="313"/>
      <c r="FQ88" s="313"/>
      <c r="FR88" s="313"/>
      <c r="FS88" s="313"/>
      <c r="FT88" s="313"/>
      <c r="FU88" s="313"/>
      <c r="FV88" s="313"/>
      <c r="FW88" s="313"/>
      <c r="FX88" s="313"/>
      <c r="FY88" s="313"/>
      <c r="FZ88" s="313"/>
      <c r="GA88" s="313"/>
      <c r="GB88" s="313"/>
      <c r="GC88" s="313"/>
      <c r="GD88" s="313"/>
      <c r="GE88" s="313"/>
      <c r="GF88" s="313"/>
      <c r="GG88" s="313"/>
      <c r="GH88" s="313"/>
      <c r="GI88" s="313"/>
      <c r="GJ88" s="313"/>
      <c r="GK88" s="313"/>
      <c r="GL88" s="313"/>
      <c r="GM88" s="313"/>
      <c r="GN88" s="313"/>
      <c r="GO88" s="313"/>
      <c r="GP88" s="313"/>
      <c r="GQ88" s="313"/>
      <c r="GR88" s="313"/>
      <c r="GS88" s="313"/>
      <c r="GT88" s="313"/>
      <c r="GU88" s="313"/>
      <c r="GV88" s="313"/>
      <c r="GW88" s="313"/>
      <c r="GX88" s="313"/>
      <c r="GY88" s="313"/>
      <c r="GZ88" s="313"/>
      <c r="HA88" s="313"/>
      <c r="HB88" s="313"/>
      <c r="HC88" s="313"/>
      <c r="HD88" s="313"/>
      <c r="HE88" s="313"/>
      <c r="HF88" s="313"/>
      <c r="HG88" s="313"/>
      <c r="HH88" s="313"/>
      <c r="HI88" s="313"/>
      <c r="HJ88" s="313"/>
      <c r="HK88" s="313"/>
      <c r="HL88" s="313"/>
      <c r="HM88" s="313"/>
      <c r="HN88" s="313"/>
      <c r="HO88" s="313"/>
      <c r="HP88" s="313"/>
      <c r="HQ88" s="313"/>
      <c r="HR88" s="313"/>
      <c r="HS88" s="313"/>
      <c r="HT88" s="313"/>
      <c r="HU88" s="313"/>
      <c r="HV88" s="313"/>
      <c r="HW88" s="313"/>
      <c r="HX88" s="313"/>
      <c r="HY88" s="313"/>
      <c r="HZ88" s="313"/>
      <c r="IA88" s="313"/>
      <c r="IB88" s="313"/>
      <c r="IC88" s="313"/>
      <c r="ID88" s="313"/>
      <c r="IE88" s="313"/>
      <c r="IF88" s="313"/>
      <c r="IG88" s="313"/>
      <c r="IH88" s="313"/>
      <c r="II88" s="313"/>
      <c r="IJ88" s="313"/>
      <c r="IK88" s="313"/>
      <c r="IL88" s="313"/>
      <c r="IM88" s="313"/>
      <c r="IN88" s="313"/>
      <c r="IO88" s="313"/>
      <c r="IP88" s="313"/>
      <c r="IQ88" s="313"/>
      <c r="IR88" s="313"/>
      <c r="IS88" s="313"/>
      <c r="IT88" s="313"/>
      <c r="IU88" s="313"/>
      <c r="IV88" s="313"/>
      <c r="IW88" s="313"/>
      <c r="IX88" s="313"/>
      <c r="IY88" s="313"/>
      <c r="IZ88" s="313"/>
      <c r="JA88" s="313"/>
      <c r="JB88" s="313"/>
      <c r="JC88" s="313"/>
      <c r="JD88" s="313"/>
      <c r="JE88" s="313"/>
      <c r="JF88" s="313"/>
      <c r="JG88" s="313"/>
      <c r="JH88" s="313"/>
      <c r="JI88" s="313"/>
      <c r="JJ88" s="313"/>
      <c r="JK88" s="313"/>
      <c r="JL88" s="313"/>
      <c r="JM88" s="313"/>
      <c r="JN88" s="313"/>
      <c r="JO88" s="313"/>
      <c r="JP88" s="313"/>
      <c r="JQ88" s="313"/>
      <c r="JR88" s="313"/>
      <c r="JS88" s="313"/>
      <c r="JT88" s="313"/>
      <c r="JU88" s="313"/>
      <c r="JV88" s="313"/>
      <c r="JW88" s="313"/>
      <c r="JX88" s="313"/>
      <c r="JY88" s="313"/>
      <c r="JZ88" s="313"/>
      <c r="KA88" s="313"/>
      <c r="KB88" s="313"/>
      <c r="KC88" s="313"/>
      <c r="KD88" s="313"/>
      <c r="KE88" s="313"/>
      <c r="KF88" s="313"/>
      <c r="KG88" s="313"/>
      <c r="KH88" s="313"/>
      <c r="KI88" s="313"/>
      <c r="KJ88" s="313"/>
      <c r="KK88" s="313"/>
      <c r="KL88" s="313"/>
      <c r="KM88" s="313"/>
      <c r="KN88" s="313"/>
      <c r="KO88" s="313"/>
      <c r="KP88" s="313"/>
      <c r="KQ88" s="313"/>
      <c r="KR88" s="313"/>
      <c r="KS88" s="313"/>
      <c r="KT88" s="313"/>
      <c r="KU88" s="313"/>
      <c r="KV88" s="313"/>
      <c r="KW88" s="313"/>
      <c r="KX88" s="313"/>
      <c r="KY88" s="313"/>
      <c r="KZ88" s="313"/>
      <c r="LA88" s="313"/>
      <c r="LB88" s="313"/>
      <c r="LC88" s="313"/>
      <c r="LD88" s="313"/>
      <c r="LE88" s="313"/>
      <c r="LF88" s="313"/>
      <c r="LG88" s="313"/>
      <c r="LH88" s="313"/>
      <c r="LI88" s="313"/>
      <c r="LJ88" s="313"/>
      <c r="LK88" s="313"/>
      <c r="LL88" s="313"/>
      <c r="LM88" s="313"/>
      <c r="LN88" s="313"/>
      <c r="LO88" s="313"/>
      <c r="LP88" s="313"/>
      <c r="LQ88" s="313"/>
      <c r="LR88" s="313"/>
      <c r="LS88" s="313"/>
      <c r="LT88" s="313"/>
      <c r="LU88" s="313"/>
      <c r="LV88" s="313"/>
      <c r="LW88" s="313"/>
      <c r="LX88" s="313"/>
      <c r="LY88" s="313"/>
      <c r="LZ88" s="313"/>
      <c r="MA88" s="313"/>
      <c r="MB88" s="313"/>
      <c r="MC88" s="313"/>
      <c r="MD88" s="313"/>
      <c r="ME88" s="313"/>
      <c r="MF88" s="313"/>
      <c r="MG88" s="313"/>
      <c r="MH88" s="313"/>
      <c r="MI88" s="313"/>
      <c r="MJ88" s="313"/>
      <c r="MK88" s="313"/>
      <c r="ML88" s="313"/>
      <c r="MM88" s="313"/>
      <c r="MN88" s="313"/>
      <c r="MO88" s="313"/>
      <c r="MP88" s="313"/>
      <c r="MQ88" s="313"/>
      <c r="MR88" s="313"/>
      <c r="MS88" s="313"/>
      <c r="MT88" s="313"/>
      <c r="MU88" s="313"/>
      <c r="MV88" s="313"/>
      <c r="MW88" s="313"/>
      <c r="MX88" s="313"/>
      <c r="MY88" s="313"/>
      <c r="MZ88" s="313"/>
      <c r="NA88" s="313"/>
      <c r="NB88" s="313"/>
      <c r="NC88" s="313"/>
      <c r="ND88" s="313"/>
      <c r="NE88" s="313"/>
      <c r="NF88" s="313"/>
      <c r="NG88" s="313"/>
      <c r="NH88" s="313"/>
      <c r="NI88" s="313"/>
      <c r="NJ88" s="313"/>
      <c r="NK88" s="313"/>
      <c r="NL88" s="313"/>
      <c r="NM88" s="313"/>
      <c r="NN88" s="313"/>
      <c r="NO88" s="313"/>
      <c r="NP88" s="313"/>
      <c r="NQ88" s="313"/>
      <c r="NR88" s="313"/>
      <c r="NS88" s="313"/>
      <c r="NT88" s="313"/>
      <c r="NU88" s="313"/>
      <c r="NV88" s="313"/>
      <c r="NW88" s="313"/>
      <c r="NX88" s="313"/>
      <c r="NY88" s="313"/>
      <c r="NZ88" s="313"/>
      <c r="OA88" s="313"/>
      <c r="OB88" s="313"/>
      <c r="OC88" s="313"/>
      <c r="OD88" s="313"/>
      <c r="OE88" s="313"/>
      <c r="OF88" s="313"/>
      <c r="OG88" s="313"/>
      <c r="OH88" s="313"/>
      <c r="OI88" s="313"/>
      <c r="OJ88" s="313"/>
      <c r="OK88" s="313"/>
      <c r="OL88" s="313"/>
      <c r="OM88" s="313"/>
      <c r="ON88" s="313"/>
      <c r="OO88" s="313"/>
      <c r="OP88" s="313"/>
      <c r="OQ88" s="313"/>
      <c r="OR88" s="313"/>
      <c r="OS88" s="313"/>
      <c r="OT88" s="313"/>
      <c r="OU88" s="313"/>
      <c r="OV88" s="313"/>
      <c r="OW88" s="313"/>
      <c r="OX88" s="313"/>
      <c r="OY88" s="313"/>
      <c r="OZ88" s="313"/>
      <c r="PA88" s="313"/>
      <c r="PB88" s="313"/>
      <c r="PC88" s="313"/>
      <c r="PD88" s="313"/>
      <c r="PE88" s="313"/>
      <c r="PF88" s="313"/>
      <c r="PG88" s="313"/>
      <c r="PH88" s="313"/>
      <c r="PI88" s="313"/>
      <c r="PJ88" s="313"/>
      <c r="PK88" s="313"/>
      <c r="PL88" s="313"/>
      <c r="PM88" s="313"/>
      <c r="PN88" s="313"/>
      <c r="PO88" s="313"/>
      <c r="PP88" s="313"/>
      <c r="PQ88" s="313"/>
      <c r="PR88" s="313"/>
      <c r="PS88" s="313"/>
      <c r="PT88" s="313"/>
      <c r="PU88" s="313"/>
      <c r="PV88" s="313"/>
      <c r="PW88" s="313"/>
      <c r="PX88" s="313"/>
      <c r="PY88" s="313"/>
      <c r="PZ88" s="313"/>
      <c r="QA88" s="313"/>
      <c r="QB88" s="313"/>
      <c r="QC88" s="313"/>
      <c r="QD88" s="313"/>
      <c r="QE88" s="313"/>
      <c r="QF88" s="313"/>
      <c r="QG88" s="313"/>
      <c r="QH88" s="313"/>
      <c r="QI88" s="313"/>
      <c r="QJ88" s="313"/>
      <c r="QK88" s="313"/>
      <c r="QL88" s="313"/>
      <c r="QM88" s="313"/>
      <c r="QN88" s="313"/>
      <c r="QO88" s="313"/>
      <c r="QP88" s="313"/>
      <c r="QQ88" s="313"/>
      <c r="QR88" s="313"/>
      <c r="QS88" s="313"/>
      <c r="QT88" s="313"/>
      <c r="QU88" s="313"/>
      <c r="QV88" s="313"/>
      <c r="QW88" s="313"/>
      <c r="QX88" s="313"/>
      <c r="QY88" s="313"/>
      <c r="QZ88" s="313"/>
      <c r="RA88" s="313"/>
      <c r="RB88" s="313"/>
      <c r="RC88" s="313"/>
      <c r="RD88" s="313"/>
      <c r="RE88" s="313"/>
      <c r="RF88" s="313"/>
      <c r="RG88" s="313"/>
      <c r="RH88" s="313"/>
      <c r="RI88" s="313"/>
      <c r="RJ88" s="313"/>
      <c r="RK88" s="313"/>
      <c r="RL88" s="313"/>
      <c r="RM88" s="313"/>
      <c r="RN88" s="313"/>
      <c r="RO88" s="313"/>
      <c r="RP88" s="313"/>
      <c r="RQ88" s="313"/>
      <c r="RR88" s="313"/>
      <c r="RS88" s="313"/>
      <c r="RT88" s="313"/>
      <c r="RU88" s="313"/>
      <c r="RV88" s="313"/>
      <c r="RW88" s="313"/>
      <c r="RX88" s="313"/>
      <c r="RY88" s="313"/>
      <c r="RZ88" s="313"/>
      <c r="SA88" s="313"/>
      <c r="SB88" s="313"/>
      <c r="SC88" s="313"/>
      <c r="SD88" s="313"/>
      <c r="SE88" s="313"/>
      <c r="SF88" s="313"/>
      <c r="SG88" s="313"/>
      <c r="SH88" s="313"/>
      <c r="SI88" s="313"/>
      <c r="SJ88" s="313"/>
      <c r="SK88" s="313"/>
      <c r="SL88" s="313"/>
      <c r="SM88" s="313"/>
      <c r="SN88" s="313"/>
      <c r="SO88" s="313"/>
      <c r="SP88" s="313"/>
      <c r="SQ88" s="313"/>
      <c r="SR88" s="313"/>
      <c r="SS88" s="313"/>
      <c r="ST88" s="313"/>
      <c r="SU88" s="313"/>
      <c r="SV88" s="313"/>
      <c r="SW88" s="313"/>
      <c r="SX88" s="313"/>
      <c r="SY88" s="313"/>
      <c r="SZ88" s="313"/>
      <c r="TA88" s="313"/>
      <c r="TB88" s="313"/>
      <c r="TC88" s="313"/>
      <c r="TD88" s="313"/>
      <c r="TE88" s="313"/>
      <c r="TF88" s="313"/>
      <c r="TG88" s="313"/>
      <c r="TH88" s="313"/>
      <c r="TI88" s="313"/>
      <c r="TJ88" s="313"/>
      <c r="TK88" s="313"/>
      <c r="TL88" s="313"/>
      <c r="TM88" s="313"/>
      <c r="TN88" s="313"/>
      <c r="TO88" s="313"/>
      <c r="TP88" s="313"/>
      <c r="TQ88" s="313"/>
      <c r="TR88" s="313"/>
      <c r="TS88" s="313"/>
      <c r="TT88" s="313"/>
      <c r="TU88" s="313"/>
      <c r="TV88" s="313"/>
      <c r="TW88" s="313"/>
      <c r="TX88" s="313"/>
      <c r="TY88" s="313"/>
      <c r="TZ88" s="313"/>
      <c r="UA88" s="313"/>
      <c r="UB88" s="313"/>
      <c r="UC88" s="313"/>
      <c r="UD88" s="313"/>
      <c r="UE88" s="313"/>
      <c r="UF88" s="313"/>
      <c r="UG88" s="313"/>
      <c r="UH88" s="313"/>
      <c r="UI88" s="313"/>
      <c r="UJ88" s="313"/>
      <c r="UK88" s="313"/>
      <c r="UL88" s="313"/>
      <c r="UM88" s="313"/>
      <c r="UN88" s="313"/>
      <c r="UO88" s="313"/>
      <c r="UP88" s="313"/>
      <c r="UQ88" s="313"/>
      <c r="UR88" s="313"/>
      <c r="US88" s="313"/>
      <c r="UT88" s="313"/>
      <c r="UU88" s="313"/>
      <c r="UV88" s="313"/>
      <c r="UW88" s="313"/>
      <c r="UX88" s="313"/>
      <c r="UY88" s="313"/>
      <c r="UZ88" s="313"/>
      <c r="VA88" s="313"/>
      <c r="VB88" s="313"/>
      <c r="VC88" s="313"/>
      <c r="VD88" s="313"/>
      <c r="VE88" s="313"/>
      <c r="VF88" s="313"/>
      <c r="VG88" s="313"/>
      <c r="VH88" s="313"/>
      <c r="VI88" s="313"/>
      <c r="VJ88" s="313"/>
      <c r="VK88" s="313"/>
      <c r="VL88" s="313"/>
      <c r="VM88" s="313"/>
      <c r="VN88" s="313"/>
      <c r="VO88" s="313"/>
      <c r="VP88" s="313"/>
      <c r="VQ88" s="313"/>
      <c r="VR88" s="313"/>
      <c r="VS88" s="313"/>
      <c r="VT88" s="313"/>
      <c r="VU88" s="313"/>
      <c r="VV88" s="313"/>
      <c r="VW88" s="313"/>
      <c r="VX88" s="313"/>
      <c r="VY88" s="313"/>
      <c r="VZ88" s="313"/>
      <c r="WA88" s="313"/>
      <c r="WB88" s="313"/>
      <c r="WC88" s="313"/>
      <c r="WD88" s="313"/>
      <c r="WE88" s="313"/>
      <c r="WF88" s="313"/>
      <c r="WG88" s="313"/>
      <c r="WH88" s="313"/>
      <c r="WI88" s="313"/>
      <c r="WJ88" s="313"/>
      <c r="WK88" s="313"/>
      <c r="WL88" s="313"/>
      <c r="WM88" s="313"/>
      <c r="WN88" s="313"/>
      <c r="WO88" s="313"/>
      <c r="WP88" s="313"/>
      <c r="WQ88" s="313"/>
      <c r="WR88" s="313"/>
      <c r="WS88" s="313"/>
      <c r="WT88" s="313"/>
      <c r="WU88" s="313"/>
      <c r="WV88" s="313"/>
      <c r="WW88" s="313"/>
      <c r="WX88" s="313"/>
      <c r="WY88" s="313"/>
      <c r="WZ88" s="313"/>
      <c r="XA88" s="313"/>
      <c r="XB88" s="313"/>
      <c r="XC88" s="313"/>
      <c r="XD88" s="313"/>
      <c r="XE88" s="313"/>
      <c r="XF88" s="313"/>
      <c r="XG88" s="313"/>
      <c r="XH88" s="313"/>
      <c r="XI88" s="313"/>
      <c r="XJ88" s="313"/>
      <c r="XK88" s="313"/>
      <c r="XL88" s="313"/>
      <c r="XM88" s="313"/>
      <c r="XN88" s="313"/>
      <c r="XO88" s="313"/>
      <c r="XP88" s="313"/>
      <c r="XQ88" s="313"/>
      <c r="XR88" s="313"/>
      <c r="XS88" s="313"/>
      <c r="XT88" s="313"/>
      <c r="XU88" s="313"/>
      <c r="XV88" s="313"/>
      <c r="XW88" s="313"/>
      <c r="XX88" s="313"/>
      <c r="XY88" s="313"/>
      <c r="XZ88" s="313"/>
      <c r="YA88" s="313"/>
      <c r="YB88" s="313"/>
      <c r="YC88" s="313"/>
      <c r="YD88" s="313"/>
      <c r="YE88" s="313"/>
      <c r="YF88" s="313"/>
      <c r="YG88" s="313"/>
      <c r="YH88" s="313"/>
      <c r="YI88" s="313"/>
      <c r="YJ88" s="313"/>
      <c r="YK88" s="313"/>
      <c r="YL88" s="313"/>
      <c r="YM88" s="313"/>
      <c r="YN88" s="313"/>
      <c r="YO88" s="313"/>
      <c r="YP88" s="313"/>
      <c r="YQ88" s="313"/>
      <c r="YR88" s="313"/>
      <c r="YS88" s="313"/>
      <c r="YT88" s="313"/>
      <c r="YU88" s="313"/>
      <c r="YV88" s="313"/>
      <c r="YW88" s="313"/>
      <c r="YX88" s="313"/>
      <c r="YY88" s="313"/>
      <c r="YZ88" s="313"/>
      <c r="ZA88" s="313"/>
      <c r="ZB88" s="313"/>
      <c r="ZC88" s="313"/>
      <c r="ZD88" s="313"/>
      <c r="ZE88" s="313"/>
      <c r="ZF88" s="313"/>
      <c r="ZG88" s="313"/>
      <c r="ZH88" s="313"/>
      <c r="ZI88" s="313"/>
      <c r="ZJ88" s="313"/>
      <c r="ZK88" s="313"/>
      <c r="ZL88" s="313"/>
      <c r="ZM88" s="313"/>
      <c r="ZN88" s="313"/>
      <c r="ZO88" s="313"/>
      <c r="ZP88" s="313"/>
      <c r="ZQ88" s="313"/>
      <c r="ZR88" s="313"/>
      <c r="ZS88" s="313"/>
      <c r="ZT88" s="313"/>
      <c r="ZU88" s="313"/>
      <c r="ZV88" s="313"/>
      <c r="ZW88" s="313"/>
      <c r="ZX88" s="313"/>
      <c r="ZY88" s="313"/>
      <c r="ZZ88" s="313"/>
      <c r="AAA88" s="313"/>
      <c r="AAB88" s="313"/>
      <c r="AAC88" s="313"/>
      <c r="AAD88" s="313"/>
      <c r="AAE88" s="313"/>
      <c r="AAF88" s="313"/>
      <c r="AAG88" s="313"/>
      <c r="AAH88" s="313"/>
      <c r="AAI88" s="313"/>
      <c r="AAJ88" s="313"/>
      <c r="AAK88" s="313"/>
      <c r="AAL88" s="313"/>
      <c r="AAM88" s="313"/>
      <c r="AAN88" s="313"/>
      <c r="AAO88" s="313"/>
      <c r="AAP88" s="313"/>
      <c r="AAQ88" s="313"/>
      <c r="AAR88" s="313"/>
      <c r="AAS88" s="313"/>
      <c r="AAT88" s="313"/>
      <c r="AAU88" s="313"/>
      <c r="AAV88" s="313"/>
      <c r="AAW88" s="313"/>
      <c r="AAX88" s="313"/>
      <c r="AAY88" s="313"/>
      <c r="AAZ88" s="313"/>
      <c r="ABA88" s="313"/>
      <c r="ABB88" s="313"/>
      <c r="ABC88" s="313"/>
      <c r="ABD88" s="313"/>
      <c r="ABE88" s="313"/>
      <c r="ABF88" s="313"/>
      <c r="ABG88" s="313"/>
      <c r="ABH88" s="313"/>
      <c r="ABI88" s="313"/>
      <c r="ABJ88" s="313"/>
      <c r="ABK88" s="313"/>
      <c r="ABL88" s="313"/>
      <c r="ABM88" s="313"/>
      <c r="ABN88" s="313"/>
      <c r="ABO88" s="313"/>
      <c r="ABP88" s="313"/>
      <c r="ABQ88" s="313"/>
      <c r="ABR88" s="313"/>
      <c r="ABS88" s="313"/>
      <c r="ABT88" s="313"/>
      <c r="ABU88" s="313"/>
      <c r="ABV88" s="313"/>
      <c r="ABW88" s="313"/>
      <c r="ABX88" s="313"/>
      <c r="ABY88" s="313"/>
      <c r="ABZ88" s="313"/>
      <c r="ACA88" s="313"/>
      <c r="ACB88" s="313"/>
      <c r="ACC88" s="313"/>
      <c r="ACD88" s="313"/>
      <c r="ACE88" s="313"/>
      <c r="ACF88" s="313"/>
      <c r="ACG88" s="313"/>
      <c r="ACH88" s="313"/>
      <c r="ACI88" s="313"/>
      <c r="ACJ88" s="313"/>
      <c r="ACK88" s="313"/>
      <c r="ACL88" s="313"/>
      <c r="ACM88" s="313"/>
      <c r="ACN88" s="313"/>
      <c r="ACO88" s="313"/>
      <c r="ACP88" s="313"/>
      <c r="ACQ88" s="313"/>
      <c r="ACR88" s="313"/>
      <c r="ACS88" s="313"/>
      <c r="ACT88" s="313"/>
      <c r="ACU88" s="313"/>
      <c r="ACV88" s="313"/>
      <c r="ACW88" s="313"/>
      <c r="ACX88" s="313"/>
      <c r="ACY88" s="313"/>
      <c r="ACZ88" s="313"/>
      <c r="ADA88" s="313"/>
      <c r="ADB88" s="313"/>
      <c r="ADC88" s="313"/>
      <c r="ADD88" s="313"/>
      <c r="ADE88" s="313"/>
      <c r="ADF88" s="313"/>
      <c r="ADG88" s="313"/>
      <c r="ADH88" s="313"/>
      <c r="ADI88" s="313"/>
      <c r="ADJ88" s="313"/>
      <c r="ADK88" s="313"/>
      <c r="ADL88" s="313"/>
      <c r="ADM88" s="313"/>
      <c r="ADN88" s="313"/>
      <c r="ADO88" s="313"/>
      <c r="ADP88" s="313"/>
      <c r="ADQ88" s="313"/>
      <c r="ADR88" s="313"/>
      <c r="ADS88" s="313"/>
      <c r="ADT88" s="313"/>
      <c r="ADU88" s="313"/>
      <c r="ADV88" s="313"/>
      <c r="ADW88" s="313"/>
      <c r="ADX88" s="313"/>
      <c r="ADY88" s="313"/>
      <c r="ADZ88" s="313"/>
      <c r="AEA88" s="313"/>
      <c r="AEB88" s="313"/>
      <c r="AEC88" s="313"/>
      <c r="AED88" s="313"/>
      <c r="AEE88" s="313"/>
      <c r="AEF88" s="313"/>
      <c r="AEG88" s="313"/>
      <c r="AEH88" s="313"/>
      <c r="AEI88" s="313"/>
      <c r="AEJ88" s="313"/>
      <c r="AEK88" s="313"/>
      <c r="AEL88" s="313"/>
      <c r="AEM88" s="313"/>
      <c r="AEN88" s="313"/>
      <c r="AEO88" s="313"/>
      <c r="AEP88" s="313"/>
      <c r="AEQ88" s="313"/>
      <c r="AER88" s="313"/>
      <c r="AES88" s="313"/>
      <c r="AET88" s="313"/>
      <c r="AEU88" s="313"/>
      <c r="AEV88" s="313"/>
      <c r="AEW88" s="313"/>
      <c r="AEX88" s="313"/>
      <c r="AEY88" s="313"/>
      <c r="AEZ88" s="313"/>
      <c r="AFA88" s="313"/>
      <c r="AFB88" s="313"/>
      <c r="AFC88" s="313"/>
      <c r="AFD88" s="313"/>
      <c r="AFE88" s="313"/>
      <c r="AFF88" s="313"/>
      <c r="AFG88" s="313"/>
      <c r="AFH88" s="313"/>
      <c r="AFI88" s="313"/>
      <c r="AFJ88" s="313"/>
      <c r="AFK88" s="313"/>
      <c r="AFL88" s="313"/>
      <c r="AFM88" s="313"/>
      <c r="AFN88" s="313"/>
      <c r="AFO88" s="313"/>
      <c r="AFP88" s="313"/>
      <c r="AFQ88" s="313"/>
      <c r="AFR88" s="313"/>
      <c r="AFS88" s="313"/>
      <c r="AFT88" s="313"/>
      <c r="AFU88" s="313"/>
      <c r="AFV88" s="313"/>
      <c r="AFW88" s="313"/>
      <c r="AFX88" s="313"/>
      <c r="AFY88" s="313"/>
      <c r="AFZ88" s="313"/>
      <c r="AGA88" s="313"/>
      <c r="AGB88" s="313"/>
      <c r="AGC88" s="313"/>
      <c r="AGD88" s="313"/>
      <c r="AGE88" s="313"/>
      <c r="AGF88" s="313"/>
      <c r="AGG88" s="313"/>
      <c r="AGH88" s="313"/>
      <c r="AGI88" s="313"/>
      <c r="AGJ88" s="313"/>
      <c r="AGK88" s="313"/>
      <c r="AGL88" s="313"/>
      <c r="AGM88" s="313"/>
      <c r="AGN88" s="313"/>
      <c r="AGO88" s="313"/>
      <c r="AGP88" s="313"/>
      <c r="AGQ88" s="313"/>
      <c r="AGR88" s="313"/>
      <c r="AGS88" s="313"/>
      <c r="AGT88" s="313"/>
      <c r="AGU88" s="313"/>
      <c r="AGV88" s="313"/>
      <c r="AGW88" s="313"/>
      <c r="AGX88" s="313"/>
      <c r="AGY88" s="313"/>
      <c r="AGZ88" s="313"/>
      <c r="AHA88" s="313"/>
      <c r="AHB88" s="313"/>
      <c r="AHC88" s="313"/>
      <c r="AHD88" s="313"/>
      <c r="AHE88" s="313"/>
      <c r="AHF88" s="313"/>
      <c r="AHG88" s="313"/>
      <c r="AHH88" s="313"/>
      <c r="AHI88" s="313"/>
      <c r="AHJ88" s="313"/>
      <c r="AHK88" s="313"/>
      <c r="AHL88" s="313"/>
      <c r="AHM88" s="313"/>
      <c r="AHN88" s="313"/>
      <c r="AHO88" s="313"/>
      <c r="AHP88" s="313"/>
      <c r="AHQ88" s="313"/>
      <c r="AHR88" s="313"/>
      <c r="AHS88" s="313"/>
      <c r="AHT88" s="313"/>
      <c r="AHU88" s="313"/>
      <c r="AHV88" s="313"/>
      <c r="AHW88" s="313"/>
      <c r="AHX88" s="313"/>
      <c r="AHY88" s="313"/>
      <c r="AHZ88" s="313"/>
      <c r="AIA88" s="313"/>
      <c r="AIB88" s="313"/>
      <c r="AIC88" s="313"/>
      <c r="AID88" s="313"/>
      <c r="AIE88" s="313"/>
      <c r="AIF88" s="313"/>
      <c r="AIG88" s="313"/>
      <c r="AIH88" s="313"/>
      <c r="AII88" s="313"/>
      <c r="AIJ88" s="313"/>
      <c r="AIK88" s="313"/>
      <c r="AIL88" s="313"/>
      <c r="AIM88" s="313"/>
      <c r="AIN88" s="313"/>
      <c r="AIO88" s="313"/>
      <c r="AIP88" s="313"/>
      <c r="AIQ88" s="313"/>
      <c r="AIR88" s="313"/>
      <c r="AIS88" s="313"/>
      <c r="AIT88" s="313"/>
      <c r="AIU88" s="313"/>
      <c r="AIV88" s="313"/>
      <c r="AIW88" s="313"/>
      <c r="AIX88" s="313"/>
      <c r="AIY88" s="313"/>
      <c r="AIZ88" s="313"/>
      <c r="AJA88" s="313"/>
      <c r="AJB88" s="313"/>
      <c r="AJC88" s="313"/>
      <c r="AJD88" s="313"/>
      <c r="AJE88" s="313"/>
      <c r="AJF88" s="313"/>
      <c r="AJG88" s="313"/>
      <c r="AJH88" s="313"/>
      <c r="AJI88" s="313"/>
      <c r="AJJ88" s="313"/>
      <c r="AJK88" s="313"/>
      <c r="AJL88" s="313"/>
      <c r="AJM88" s="313"/>
      <c r="AJN88" s="313"/>
      <c r="AJO88" s="313"/>
      <c r="AJP88" s="313"/>
      <c r="AJQ88" s="313"/>
      <c r="AJR88" s="313"/>
      <c r="AJS88" s="313"/>
      <c r="AJT88" s="313"/>
      <c r="AJU88" s="313"/>
      <c r="AJV88" s="313"/>
      <c r="AJW88" s="313"/>
      <c r="AJX88" s="313"/>
      <c r="AJY88" s="313"/>
      <c r="AJZ88" s="313"/>
      <c r="AKA88" s="313"/>
      <c r="AKB88" s="313"/>
      <c r="AKC88" s="313"/>
      <c r="AKD88" s="313"/>
      <c r="AKE88" s="313"/>
      <c r="AKF88" s="313"/>
      <c r="AKG88" s="313"/>
      <c r="AKH88" s="313"/>
      <c r="AKI88" s="313"/>
      <c r="AKJ88" s="313"/>
      <c r="AKK88" s="313"/>
      <c r="AKL88" s="313"/>
      <c r="AKM88" s="313"/>
      <c r="AKN88" s="313"/>
      <c r="AKO88" s="313"/>
      <c r="AKP88" s="313"/>
      <c r="AKQ88" s="313"/>
      <c r="AKR88" s="313"/>
      <c r="AKS88" s="313"/>
      <c r="AKT88" s="313"/>
      <c r="AKU88" s="313"/>
      <c r="AKV88" s="313"/>
      <c r="AKW88" s="313"/>
      <c r="AKX88" s="313"/>
      <c r="AKY88" s="313"/>
      <c r="AKZ88" s="313"/>
      <c r="ALA88" s="313"/>
      <c r="ALB88" s="313"/>
      <c r="ALC88" s="313"/>
      <c r="ALD88" s="313"/>
      <c r="ALE88" s="313"/>
      <c r="ALF88" s="313"/>
      <c r="ALG88" s="313"/>
      <c r="ALH88" s="313"/>
      <c r="ALI88" s="313"/>
      <c r="ALJ88" s="313"/>
      <c r="ALK88" s="313"/>
      <c r="ALL88" s="313"/>
      <c r="ALM88" s="313"/>
      <c r="ALN88" s="313"/>
      <c r="ALO88" s="313"/>
      <c r="ALP88" s="313"/>
      <c r="ALQ88" s="313"/>
      <c r="ALR88" s="313"/>
      <c r="ALS88" s="313"/>
      <c r="ALT88" s="313"/>
      <c r="ALU88" s="313"/>
      <c r="ALV88" s="313"/>
      <c r="ALW88" s="313"/>
      <c r="ALX88" s="313"/>
      <c r="ALY88" s="313"/>
      <c r="ALZ88" s="313"/>
      <c r="AMA88" s="313"/>
      <c r="AMB88" s="313"/>
      <c r="AMC88" s="313"/>
      <c r="AMD88" s="313"/>
      <c r="AME88" s="313"/>
      <c r="AMF88" s="313"/>
      <c r="AMG88" s="313"/>
      <c r="AMH88" s="313"/>
      <c r="AMI88" s="313"/>
      <c r="AMJ88" s="313"/>
      <c r="AMK88" s="313"/>
      <c r="AML88" s="313"/>
      <c r="AMM88" s="313"/>
      <c r="AMN88" s="313"/>
      <c r="AMO88" s="313"/>
      <c r="AMP88" s="313"/>
      <c r="AMQ88" s="313"/>
      <c r="AMR88" s="313"/>
      <c r="AMS88" s="313"/>
      <c r="AMT88" s="313"/>
      <c r="AMU88" s="313"/>
    </row>
    <row r="89" spans="1:1035" ht="32.25" customHeight="1">
      <c r="A89" s="54"/>
      <c r="B89" s="54"/>
      <c r="C89" s="54"/>
      <c r="D89" s="55"/>
      <c r="E89" s="56"/>
      <c r="F89" s="55"/>
      <c r="G89" s="100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  <c r="AMK89" s="3"/>
      <c r="AML89" s="3"/>
      <c r="AMM89" s="3"/>
      <c r="AMN89" s="3"/>
      <c r="AMO89" s="3"/>
      <c r="AMP89" s="3"/>
      <c r="AMQ89" s="3"/>
      <c r="AMR89" s="3"/>
      <c r="AMS89" s="3"/>
      <c r="AMT89" s="3"/>
      <c r="AMU89" s="3"/>
    </row>
    <row r="95" spans="1:1035" ht="14.25">
      <c r="A95" s="3"/>
      <c r="B95" s="3"/>
      <c r="C95" s="58"/>
      <c r="D95" s="3"/>
      <c r="E95" s="32"/>
      <c r="F95" s="3"/>
      <c r="G95" s="6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  <c r="AMM95" s="3"/>
      <c r="AMN95" s="3"/>
      <c r="AMO95" s="3"/>
      <c r="AMP95" s="3"/>
      <c r="AMQ95" s="3"/>
      <c r="AMR95" s="3"/>
      <c r="AMS95" s="3"/>
      <c r="AMT95" s="3"/>
      <c r="AMU95" s="3"/>
    </row>
    <row r="96" spans="1:1035" ht="14.25">
      <c r="A96" s="3"/>
      <c r="B96" s="3"/>
      <c r="C96" s="58"/>
      <c r="D96" s="3"/>
      <c r="E96" s="32"/>
      <c r="F96" s="3"/>
      <c r="G96" s="6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  <c r="AMU96" s="3"/>
    </row>
    <row r="97" spans="1:1035" ht="14.25">
      <c r="A97" s="3"/>
      <c r="B97" s="3"/>
      <c r="C97" s="58"/>
      <c r="D97" s="3"/>
      <c r="E97" s="32"/>
      <c r="F97" s="3"/>
      <c r="G97" s="6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  <c r="AMM97" s="3"/>
      <c r="AMN97" s="3"/>
      <c r="AMO97" s="3"/>
      <c r="AMP97" s="3"/>
      <c r="AMQ97" s="3"/>
      <c r="AMR97" s="3"/>
      <c r="AMS97" s="3"/>
      <c r="AMT97" s="3"/>
      <c r="AMU97" s="3"/>
    </row>
    <row r="98" spans="1:1035" ht="14.25">
      <c r="A98" s="3"/>
      <c r="B98" s="3"/>
      <c r="C98" s="34" t="s">
        <v>233</v>
      </c>
      <c r="D98" s="3"/>
      <c r="E98" s="32"/>
      <c r="F98" s="3"/>
      <c r="G98" s="6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  <c r="AMU98" s="3"/>
    </row>
    <row r="99" spans="1:1035" ht="14.25" outlineLevel="1">
      <c r="A99" s="3"/>
      <c r="B99" s="3"/>
      <c r="C99" s="10"/>
      <c r="D99" s="10"/>
      <c r="E99" s="33"/>
      <c r="F99" s="10"/>
      <c r="G99" s="98"/>
      <c r="H99" s="11">
        <f t="shared" ref="H99:AH99" si="144">+H10</f>
        <v>2024</v>
      </c>
      <c r="I99" s="11">
        <f t="shared" si="144"/>
        <v>2025</v>
      </c>
      <c r="J99" s="11">
        <f t="shared" si="144"/>
        <v>2026</v>
      </c>
      <c r="K99" s="11">
        <f t="shared" si="144"/>
        <v>2027</v>
      </c>
      <c r="L99" s="11">
        <f t="shared" si="144"/>
        <v>2028</v>
      </c>
      <c r="M99" s="11">
        <f t="shared" si="144"/>
        <v>2029</v>
      </c>
      <c r="N99" s="11">
        <f t="shared" si="144"/>
        <v>2030</v>
      </c>
      <c r="O99" s="11">
        <f t="shared" si="144"/>
        <v>2031</v>
      </c>
      <c r="P99" s="11">
        <f t="shared" si="144"/>
        <v>2032</v>
      </c>
      <c r="Q99" s="11">
        <f t="shared" si="144"/>
        <v>2033</v>
      </c>
      <c r="R99" s="11">
        <f t="shared" si="144"/>
        <v>2034</v>
      </c>
      <c r="S99" s="11">
        <f t="shared" si="144"/>
        <v>2035</v>
      </c>
      <c r="T99" s="11">
        <f t="shared" si="144"/>
        <v>2036</v>
      </c>
      <c r="U99" s="11">
        <f t="shared" si="144"/>
        <v>2037</v>
      </c>
      <c r="V99" s="11">
        <f t="shared" si="144"/>
        <v>2038</v>
      </c>
      <c r="W99" s="11">
        <f t="shared" si="144"/>
        <v>2039</v>
      </c>
      <c r="X99" s="11">
        <f t="shared" si="144"/>
        <v>2040</v>
      </c>
      <c r="Y99" s="11">
        <f t="shared" si="144"/>
        <v>2041</v>
      </c>
      <c r="Z99" s="11">
        <f t="shared" si="144"/>
        <v>2042</v>
      </c>
      <c r="AA99" s="11">
        <f t="shared" si="144"/>
        <v>2043</v>
      </c>
      <c r="AB99" s="11">
        <f t="shared" si="144"/>
        <v>2044</v>
      </c>
      <c r="AC99" s="11">
        <f t="shared" si="144"/>
        <v>2045</v>
      </c>
      <c r="AD99" s="11">
        <f t="shared" si="144"/>
        <v>2046</v>
      </c>
      <c r="AE99" s="11">
        <f t="shared" si="144"/>
        <v>2047</v>
      </c>
      <c r="AF99" s="11">
        <f t="shared" si="144"/>
        <v>2048</v>
      </c>
      <c r="AG99" s="11">
        <f t="shared" si="144"/>
        <v>2049</v>
      </c>
      <c r="AH99" s="11">
        <f t="shared" si="144"/>
        <v>2050</v>
      </c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  <c r="AML99" s="3"/>
      <c r="AMM99" s="3"/>
      <c r="AMN99" s="3"/>
      <c r="AMO99" s="3"/>
      <c r="AMP99" s="3"/>
      <c r="AMQ99" s="3"/>
      <c r="AMR99" s="3"/>
      <c r="AMS99" s="3"/>
      <c r="AMT99" s="3"/>
      <c r="AMU99" s="3"/>
    </row>
    <row r="100" spans="1:1035" ht="14.25" outlineLevel="1">
      <c r="A100" s="3"/>
      <c r="B100" s="3"/>
      <c r="C100" s="1" t="s">
        <v>234</v>
      </c>
      <c r="D100" s="3"/>
      <c r="E100" s="32"/>
      <c r="F100" s="3"/>
      <c r="G100" s="6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  <c r="AMK100" s="3"/>
      <c r="AML100" s="3"/>
      <c r="AMM100" s="3"/>
      <c r="AMN100" s="3"/>
      <c r="AMO100" s="3"/>
      <c r="AMP100" s="3"/>
      <c r="AMQ100" s="3"/>
      <c r="AMR100" s="3"/>
      <c r="AMS100" s="3"/>
      <c r="AMT100" s="3"/>
      <c r="AMU100" s="3"/>
    </row>
    <row r="101" spans="1:1035" ht="14.25" outlineLevel="1">
      <c r="A101" s="3"/>
      <c r="B101" s="3"/>
      <c r="C101" s="25" t="str">
        <f>+C74</f>
        <v>Contributo Privato</v>
      </c>
      <c r="D101" s="3"/>
      <c r="E101" s="32"/>
      <c r="F101" s="3"/>
      <c r="G101" s="65"/>
      <c r="H101" s="15">
        <f>-H74+-H75</f>
        <v>-100000</v>
      </c>
      <c r="I101" s="15">
        <f t="shared" ref="I101:AH101" si="145">-I74+-I75</f>
        <v>-19340362.330535602</v>
      </c>
      <c r="J101" s="15">
        <f t="shared" si="145"/>
        <v>0</v>
      </c>
      <c r="K101" s="15">
        <f t="shared" si="145"/>
        <v>0</v>
      </c>
      <c r="L101" s="15">
        <f t="shared" si="145"/>
        <v>0</v>
      </c>
      <c r="M101" s="15">
        <f t="shared" si="145"/>
        <v>0</v>
      </c>
      <c r="N101" s="15">
        <f t="shared" si="145"/>
        <v>0</v>
      </c>
      <c r="O101" s="15">
        <f t="shared" si="145"/>
        <v>0</v>
      </c>
      <c r="P101" s="15">
        <f t="shared" si="145"/>
        <v>0</v>
      </c>
      <c r="Q101" s="15">
        <f t="shared" si="145"/>
        <v>0</v>
      </c>
      <c r="R101" s="15">
        <f t="shared" si="145"/>
        <v>0</v>
      </c>
      <c r="S101" s="15">
        <f t="shared" si="145"/>
        <v>0</v>
      </c>
      <c r="T101" s="15">
        <f t="shared" si="145"/>
        <v>0</v>
      </c>
      <c r="U101" s="15">
        <f t="shared" si="145"/>
        <v>0</v>
      </c>
      <c r="V101" s="15">
        <f t="shared" si="145"/>
        <v>0</v>
      </c>
      <c r="W101" s="15">
        <f t="shared" si="145"/>
        <v>0</v>
      </c>
      <c r="X101" s="15">
        <f t="shared" si="145"/>
        <v>0</v>
      </c>
      <c r="Y101" s="15">
        <f t="shared" si="145"/>
        <v>0</v>
      </c>
      <c r="Z101" s="15">
        <f t="shared" si="145"/>
        <v>0</v>
      </c>
      <c r="AA101" s="15">
        <f t="shared" si="145"/>
        <v>0</v>
      </c>
      <c r="AB101" s="15">
        <f t="shared" si="145"/>
        <v>0</v>
      </c>
      <c r="AC101" s="15">
        <f t="shared" si="145"/>
        <v>0</v>
      </c>
      <c r="AD101" s="15">
        <f t="shared" si="145"/>
        <v>0</v>
      </c>
      <c r="AE101" s="15">
        <f t="shared" si="145"/>
        <v>0</v>
      </c>
      <c r="AF101" s="15">
        <f t="shared" si="145"/>
        <v>0</v>
      </c>
      <c r="AG101" s="15">
        <f t="shared" si="145"/>
        <v>0</v>
      </c>
      <c r="AH101" s="15">
        <f t="shared" si="145"/>
        <v>0</v>
      </c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</row>
    <row r="102" spans="1:1035" ht="14.25" outlineLevel="1">
      <c r="A102" s="3"/>
      <c r="B102" s="3"/>
      <c r="C102" s="25" t="str">
        <f>+C78</f>
        <v>Flusso di cassa disp. per il serv. del debito</v>
      </c>
      <c r="D102" s="3"/>
      <c r="E102" s="210"/>
      <c r="F102" s="3"/>
      <c r="G102" s="65"/>
      <c r="H102" s="15">
        <f ca="1">+H80</f>
        <v>100000</v>
      </c>
      <c r="I102" s="15">
        <f t="shared" ref="I102:S102" ca="1" si="146">+I80</f>
        <v>0</v>
      </c>
      <c r="J102" s="15">
        <f ca="1">+J80</f>
        <v>1168265.5347033744</v>
      </c>
      <c r="K102" s="15">
        <f t="shared" ca="1" si="146"/>
        <v>1161123.7347033746</v>
      </c>
      <c r="L102" s="15">
        <f t="shared" ca="1" si="146"/>
        <v>8847367.3505996931</v>
      </c>
      <c r="M102" s="15">
        <f t="shared" ca="1" si="146"/>
        <v>1257864.5347033744</v>
      </c>
      <c r="N102" s="15">
        <f t="shared" ca="1" si="146"/>
        <v>1252817.5347033744</v>
      </c>
      <c r="O102" s="15">
        <f t="shared" ca="1" si="146"/>
        <v>1331086.9514533742</v>
      </c>
      <c r="P102" s="15">
        <f t="shared" ca="1" si="146"/>
        <v>1326039.9514533742</v>
      </c>
      <c r="Q102" s="15">
        <f t="shared" ca="1" si="146"/>
        <v>1320992.9514533742</v>
      </c>
      <c r="R102" s="15">
        <f t="shared" ca="1" si="146"/>
        <v>1315945.9514533742</v>
      </c>
      <c r="S102" s="15">
        <f t="shared" ca="1" si="146"/>
        <v>1314469.8514533744</v>
      </c>
      <c r="T102" s="15">
        <f t="shared" ref="T102:AA102" ca="1" si="147">+T80</f>
        <v>1359147.6652033743</v>
      </c>
      <c r="U102" s="15">
        <f t="shared" ca="1" si="147"/>
        <v>1356624.1652033743</v>
      </c>
      <c r="V102" s="15">
        <f t="shared" ca="1" si="147"/>
        <v>1354100.6652033743</v>
      </c>
      <c r="W102" s="15">
        <f t="shared" ca="1" si="147"/>
        <v>1351577.1652033743</v>
      </c>
      <c r="X102" s="15">
        <f t="shared" ca="1" si="147"/>
        <v>1349053.6652033743</v>
      </c>
      <c r="Y102" s="15">
        <f t="shared" ca="1" si="147"/>
        <v>1346530.1652033743</v>
      </c>
      <c r="Z102" s="15">
        <f t="shared" ca="1" si="147"/>
        <v>1344006.6652033743</v>
      </c>
      <c r="AA102" s="15">
        <f t="shared" ca="1" si="147"/>
        <v>1341483.1652033743</v>
      </c>
      <c r="AB102" s="15">
        <f t="shared" ref="AB102:AH102" ca="1" si="148">+AB80</f>
        <v>1338959.6652033743</v>
      </c>
      <c r="AC102" s="15">
        <f t="shared" ca="1" si="148"/>
        <v>1336436.1652033743</v>
      </c>
      <c r="AD102" s="15">
        <f t="shared" ca="1" si="148"/>
        <v>1333912.6652033743</v>
      </c>
      <c r="AE102" s="15">
        <f t="shared" ca="1" si="148"/>
        <v>1331389.1652033743</v>
      </c>
      <c r="AF102" s="15">
        <f t="shared" ca="1" si="148"/>
        <v>1328865.6652033743</v>
      </c>
      <c r="AG102" s="15">
        <f t="shared" ca="1" si="148"/>
        <v>1326342.1652033743</v>
      </c>
      <c r="AH102" s="15">
        <f t="shared" ca="1" si="148"/>
        <v>1607664.0652033747</v>
      </c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</row>
    <row r="103" spans="1:1035" ht="14.25" outlineLevel="1">
      <c r="A103" s="3"/>
      <c r="B103" s="3"/>
      <c r="C103" s="25" t="s">
        <v>235</v>
      </c>
      <c r="D103" s="3"/>
      <c r="E103" s="210"/>
      <c r="F103" s="3"/>
      <c r="G103" s="65"/>
      <c r="H103" s="15">
        <f t="shared" ref="H103:AH103" si="149">+H51*H259</f>
        <v>0</v>
      </c>
      <c r="I103" s="15">
        <f t="shared" ca="1" si="149"/>
        <v>0</v>
      </c>
      <c r="J103" s="15">
        <f t="shared" ca="1" si="149"/>
        <v>0</v>
      </c>
      <c r="K103" s="15">
        <f t="shared" ca="1" si="149"/>
        <v>0</v>
      </c>
      <c r="L103" s="15">
        <f t="shared" ca="1" si="149"/>
        <v>0</v>
      </c>
      <c r="M103" s="15">
        <f t="shared" ca="1" si="149"/>
        <v>0</v>
      </c>
      <c r="N103" s="15">
        <f t="shared" ca="1" si="149"/>
        <v>0</v>
      </c>
      <c r="O103" s="15">
        <f t="shared" ca="1" si="149"/>
        <v>0</v>
      </c>
      <c r="P103" s="15">
        <f t="shared" ca="1" si="149"/>
        <v>0</v>
      </c>
      <c r="Q103" s="15">
        <f t="shared" ca="1" si="149"/>
        <v>0</v>
      </c>
      <c r="R103" s="15">
        <f t="shared" ca="1" si="149"/>
        <v>0</v>
      </c>
      <c r="S103" s="15">
        <f t="shared" ca="1" si="149"/>
        <v>0</v>
      </c>
      <c r="T103" s="15">
        <f t="shared" ca="1" si="149"/>
        <v>0</v>
      </c>
      <c r="U103" s="15">
        <f t="shared" ca="1" si="149"/>
        <v>0</v>
      </c>
      <c r="V103" s="15">
        <f t="shared" ca="1" si="149"/>
        <v>0</v>
      </c>
      <c r="W103" s="15">
        <f t="shared" ca="1" si="149"/>
        <v>0</v>
      </c>
      <c r="X103" s="15">
        <f t="shared" ca="1" si="149"/>
        <v>0</v>
      </c>
      <c r="Y103" s="15">
        <f t="shared" ca="1" si="149"/>
        <v>0</v>
      </c>
      <c r="Z103" s="15">
        <f t="shared" ca="1" si="149"/>
        <v>0</v>
      </c>
      <c r="AA103" s="15">
        <f t="shared" ca="1" si="149"/>
        <v>0</v>
      </c>
      <c r="AB103" s="15">
        <f t="shared" ca="1" si="149"/>
        <v>0</v>
      </c>
      <c r="AC103" s="15">
        <f t="shared" ca="1" si="149"/>
        <v>0</v>
      </c>
      <c r="AD103" s="15">
        <f t="shared" ca="1" si="149"/>
        <v>0</v>
      </c>
      <c r="AE103" s="15">
        <f t="shared" ca="1" si="149"/>
        <v>0</v>
      </c>
      <c r="AF103" s="15">
        <f t="shared" ca="1" si="149"/>
        <v>0</v>
      </c>
      <c r="AG103" s="15">
        <f t="shared" ca="1" si="149"/>
        <v>0</v>
      </c>
      <c r="AH103" s="15">
        <f t="shared" ca="1" si="149"/>
        <v>99999.999999992549</v>
      </c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  <c r="AMK103" s="3"/>
      <c r="AML103" s="3"/>
      <c r="AMM103" s="3"/>
      <c r="AMN103" s="3"/>
      <c r="AMO103" s="3"/>
      <c r="AMP103" s="3"/>
      <c r="AMQ103" s="3"/>
      <c r="AMR103" s="3"/>
      <c r="AMS103" s="3"/>
      <c r="AMT103" s="3"/>
      <c r="AMU103" s="3"/>
    </row>
    <row r="104" spans="1:1035" s="22" customFormat="1" ht="14.25" outlineLevel="1">
      <c r="A104" s="21"/>
      <c r="B104" s="21"/>
      <c r="C104" s="182" t="s">
        <v>236</v>
      </c>
      <c r="D104" s="21"/>
      <c r="E104" s="185">
        <f ca="1">IRR(H104:AH104)</f>
        <v>8.3832141555701956E-2</v>
      </c>
      <c r="G104" s="104"/>
      <c r="H104" s="19">
        <f ca="1">SUM(H101:H103)</f>
        <v>0</v>
      </c>
      <c r="I104" s="19">
        <f ca="1">SUM(I101:I103)</f>
        <v>-19340362.330535602</v>
      </c>
      <c r="J104" s="19">
        <f t="shared" ref="J104:AH104" ca="1" si="150">SUM(J101:J103)</f>
        <v>1168265.5347033744</v>
      </c>
      <c r="K104" s="19">
        <f t="shared" ca="1" si="150"/>
        <v>1161123.7347033746</v>
      </c>
      <c r="L104" s="19">
        <f t="shared" ca="1" si="150"/>
        <v>8847367.3505996931</v>
      </c>
      <c r="M104" s="19">
        <f t="shared" ca="1" si="150"/>
        <v>1257864.5347033744</v>
      </c>
      <c r="N104" s="19">
        <f t="shared" ca="1" si="150"/>
        <v>1252817.5347033744</v>
      </c>
      <c r="O104" s="19">
        <f t="shared" ca="1" si="150"/>
        <v>1331086.9514533742</v>
      </c>
      <c r="P104" s="19">
        <f t="shared" ca="1" si="150"/>
        <v>1326039.9514533742</v>
      </c>
      <c r="Q104" s="19">
        <f t="shared" ca="1" si="150"/>
        <v>1320992.9514533742</v>
      </c>
      <c r="R104" s="19">
        <f t="shared" ca="1" si="150"/>
        <v>1315945.9514533742</v>
      </c>
      <c r="S104" s="19">
        <f t="shared" ca="1" si="150"/>
        <v>1314469.8514533744</v>
      </c>
      <c r="T104" s="19">
        <f t="shared" ca="1" si="150"/>
        <v>1359147.6652033743</v>
      </c>
      <c r="U104" s="19">
        <f t="shared" ca="1" si="150"/>
        <v>1356624.1652033743</v>
      </c>
      <c r="V104" s="19">
        <f t="shared" ca="1" si="150"/>
        <v>1354100.6652033743</v>
      </c>
      <c r="W104" s="19">
        <f t="shared" ca="1" si="150"/>
        <v>1351577.1652033743</v>
      </c>
      <c r="X104" s="19">
        <f t="shared" ca="1" si="150"/>
        <v>1349053.6652033743</v>
      </c>
      <c r="Y104" s="19">
        <f t="shared" ca="1" si="150"/>
        <v>1346530.1652033743</v>
      </c>
      <c r="Z104" s="19">
        <f t="shared" ca="1" si="150"/>
        <v>1344006.6652033743</v>
      </c>
      <c r="AA104" s="19">
        <f t="shared" ca="1" si="150"/>
        <v>1341483.1652033743</v>
      </c>
      <c r="AB104" s="19">
        <f t="shared" ca="1" si="150"/>
        <v>1338959.6652033743</v>
      </c>
      <c r="AC104" s="19">
        <f t="shared" ca="1" si="150"/>
        <v>1336436.1652033743</v>
      </c>
      <c r="AD104" s="19">
        <f t="shared" ca="1" si="150"/>
        <v>1333912.6652033743</v>
      </c>
      <c r="AE104" s="19">
        <f t="shared" ca="1" si="150"/>
        <v>1331389.1652033743</v>
      </c>
      <c r="AF104" s="19">
        <f t="shared" ca="1" si="150"/>
        <v>1328865.6652033743</v>
      </c>
      <c r="AG104" s="19">
        <f t="shared" ca="1" si="150"/>
        <v>1326342.1652033743</v>
      </c>
      <c r="AH104" s="19">
        <f t="shared" ca="1" si="150"/>
        <v>1707664.0652033673</v>
      </c>
      <c r="AI104" s="4"/>
      <c r="AJ104" s="4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  <c r="IW104" s="21"/>
      <c r="IX104" s="21"/>
      <c r="IY104" s="21"/>
      <c r="IZ104" s="21"/>
      <c r="JA104" s="21"/>
      <c r="JB104" s="21"/>
      <c r="JC104" s="21"/>
      <c r="JD104" s="21"/>
      <c r="JE104" s="21"/>
      <c r="JF104" s="21"/>
      <c r="JG104" s="21"/>
      <c r="JH104" s="21"/>
      <c r="JI104" s="21"/>
      <c r="JJ104" s="21"/>
      <c r="JK104" s="21"/>
      <c r="JL104" s="21"/>
      <c r="JM104" s="21"/>
      <c r="JN104" s="21"/>
      <c r="JO104" s="21"/>
      <c r="JP104" s="21"/>
      <c r="JQ104" s="21"/>
      <c r="JR104" s="21"/>
      <c r="JS104" s="21"/>
      <c r="JT104" s="21"/>
      <c r="JU104" s="21"/>
      <c r="JV104" s="21"/>
      <c r="JW104" s="21"/>
      <c r="JX104" s="21"/>
      <c r="JY104" s="21"/>
      <c r="JZ104" s="21"/>
      <c r="KA104" s="21"/>
      <c r="KB104" s="21"/>
      <c r="KC104" s="21"/>
      <c r="KD104" s="21"/>
      <c r="KE104" s="21"/>
      <c r="KF104" s="21"/>
      <c r="KG104" s="21"/>
      <c r="KH104" s="21"/>
      <c r="KI104" s="21"/>
      <c r="KJ104" s="21"/>
      <c r="KK104" s="21"/>
      <c r="KL104" s="21"/>
      <c r="KM104" s="21"/>
      <c r="KN104" s="21"/>
      <c r="KO104" s="21"/>
      <c r="KP104" s="21"/>
      <c r="KQ104" s="21"/>
      <c r="KR104" s="21"/>
      <c r="KS104" s="21"/>
      <c r="KT104" s="21"/>
      <c r="KU104" s="21"/>
      <c r="KV104" s="21"/>
      <c r="KW104" s="21"/>
      <c r="KX104" s="21"/>
      <c r="KY104" s="21"/>
      <c r="KZ104" s="21"/>
      <c r="LA104" s="21"/>
      <c r="LB104" s="21"/>
      <c r="LC104" s="21"/>
      <c r="LD104" s="21"/>
      <c r="LE104" s="21"/>
      <c r="LF104" s="21"/>
      <c r="LG104" s="21"/>
      <c r="LH104" s="21"/>
      <c r="LI104" s="21"/>
      <c r="LJ104" s="21"/>
      <c r="LK104" s="21"/>
      <c r="LL104" s="21"/>
      <c r="LM104" s="21"/>
      <c r="LN104" s="21"/>
      <c r="LO104" s="21"/>
      <c r="LP104" s="21"/>
      <c r="LQ104" s="21"/>
      <c r="LR104" s="21"/>
      <c r="LS104" s="21"/>
      <c r="LT104" s="21"/>
      <c r="LU104" s="21"/>
      <c r="LV104" s="21"/>
      <c r="LW104" s="21"/>
      <c r="LX104" s="21"/>
      <c r="LY104" s="21"/>
      <c r="LZ104" s="21"/>
      <c r="MA104" s="21"/>
      <c r="MB104" s="21"/>
      <c r="MC104" s="21"/>
      <c r="MD104" s="21"/>
      <c r="ME104" s="21"/>
      <c r="MF104" s="21"/>
      <c r="MG104" s="21"/>
      <c r="MH104" s="21"/>
      <c r="MI104" s="21"/>
      <c r="MJ104" s="21"/>
      <c r="MK104" s="21"/>
      <c r="ML104" s="21"/>
      <c r="MM104" s="21"/>
      <c r="MN104" s="21"/>
      <c r="MO104" s="21"/>
      <c r="MP104" s="21"/>
      <c r="MQ104" s="21"/>
      <c r="MR104" s="21"/>
      <c r="MS104" s="21"/>
      <c r="MT104" s="21"/>
      <c r="MU104" s="21"/>
      <c r="MV104" s="21"/>
      <c r="MW104" s="21"/>
      <c r="MX104" s="21"/>
      <c r="MY104" s="21"/>
      <c r="MZ104" s="21"/>
      <c r="NA104" s="21"/>
      <c r="NB104" s="21"/>
      <c r="NC104" s="21"/>
      <c r="ND104" s="21"/>
      <c r="NE104" s="21"/>
      <c r="NF104" s="21"/>
      <c r="NG104" s="21"/>
      <c r="NH104" s="21"/>
      <c r="NI104" s="21"/>
      <c r="NJ104" s="21"/>
      <c r="NK104" s="21"/>
      <c r="NL104" s="21"/>
      <c r="NM104" s="21"/>
      <c r="NN104" s="21"/>
      <c r="NO104" s="21"/>
      <c r="NP104" s="21"/>
      <c r="NQ104" s="21"/>
      <c r="NR104" s="21"/>
      <c r="NS104" s="21"/>
      <c r="NT104" s="21"/>
      <c r="NU104" s="21"/>
      <c r="NV104" s="21"/>
      <c r="NW104" s="21"/>
      <c r="NX104" s="21"/>
      <c r="NY104" s="21"/>
      <c r="NZ104" s="21"/>
      <c r="OA104" s="21"/>
      <c r="OB104" s="21"/>
      <c r="OC104" s="21"/>
      <c r="OD104" s="21"/>
      <c r="OE104" s="21"/>
      <c r="OF104" s="21"/>
      <c r="OG104" s="21"/>
      <c r="OH104" s="21"/>
      <c r="OI104" s="21"/>
      <c r="OJ104" s="21"/>
      <c r="OK104" s="21"/>
      <c r="OL104" s="21"/>
      <c r="OM104" s="21"/>
      <c r="ON104" s="21"/>
      <c r="OO104" s="21"/>
      <c r="OP104" s="21"/>
      <c r="OQ104" s="21"/>
      <c r="OR104" s="21"/>
      <c r="OS104" s="21"/>
      <c r="OT104" s="21"/>
      <c r="OU104" s="21"/>
      <c r="OV104" s="21"/>
      <c r="OW104" s="21"/>
      <c r="OX104" s="21"/>
      <c r="OY104" s="21"/>
      <c r="OZ104" s="21"/>
      <c r="PA104" s="21"/>
      <c r="PB104" s="21"/>
      <c r="PC104" s="21"/>
      <c r="PD104" s="21"/>
      <c r="PE104" s="21"/>
      <c r="PF104" s="21"/>
      <c r="PG104" s="21"/>
      <c r="PH104" s="21"/>
      <c r="PI104" s="21"/>
      <c r="PJ104" s="21"/>
      <c r="PK104" s="21"/>
      <c r="PL104" s="21"/>
      <c r="PM104" s="21"/>
      <c r="PN104" s="21"/>
      <c r="PO104" s="21"/>
      <c r="PP104" s="21"/>
      <c r="PQ104" s="21"/>
      <c r="PR104" s="21"/>
      <c r="PS104" s="21"/>
      <c r="PT104" s="21"/>
      <c r="PU104" s="21"/>
      <c r="PV104" s="21"/>
      <c r="PW104" s="21"/>
      <c r="PX104" s="21"/>
      <c r="PY104" s="21"/>
      <c r="PZ104" s="21"/>
      <c r="QA104" s="21"/>
      <c r="QB104" s="21"/>
      <c r="QC104" s="21"/>
      <c r="QD104" s="21"/>
      <c r="QE104" s="21"/>
      <c r="QF104" s="21"/>
      <c r="QG104" s="21"/>
      <c r="QH104" s="21"/>
      <c r="QI104" s="21"/>
      <c r="QJ104" s="21"/>
      <c r="QK104" s="21"/>
      <c r="QL104" s="21"/>
      <c r="QM104" s="21"/>
      <c r="QN104" s="21"/>
      <c r="QO104" s="21"/>
      <c r="QP104" s="21"/>
      <c r="QQ104" s="21"/>
      <c r="QR104" s="21"/>
      <c r="QS104" s="21"/>
      <c r="QT104" s="21"/>
      <c r="QU104" s="21"/>
      <c r="QV104" s="21"/>
      <c r="QW104" s="21"/>
      <c r="QX104" s="21"/>
      <c r="QY104" s="21"/>
      <c r="QZ104" s="21"/>
      <c r="RA104" s="21"/>
      <c r="RB104" s="21"/>
      <c r="RC104" s="21"/>
      <c r="RD104" s="21"/>
      <c r="RE104" s="21"/>
      <c r="RF104" s="21"/>
      <c r="RG104" s="21"/>
      <c r="RH104" s="21"/>
      <c r="RI104" s="21"/>
      <c r="RJ104" s="21"/>
      <c r="RK104" s="21"/>
      <c r="RL104" s="21"/>
      <c r="RM104" s="21"/>
      <c r="RN104" s="21"/>
      <c r="RO104" s="21"/>
      <c r="RP104" s="21"/>
      <c r="RQ104" s="21"/>
      <c r="RR104" s="21"/>
      <c r="RS104" s="21"/>
      <c r="RT104" s="21"/>
      <c r="RU104" s="21"/>
      <c r="RV104" s="21"/>
      <c r="RW104" s="21"/>
      <c r="RX104" s="21"/>
      <c r="RY104" s="21"/>
      <c r="RZ104" s="21"/>
      <c r="SA104" s="21"/>
      <c r="SB104" s="21"/>
      <c r="SC104" s="21"/>
      <c r="SD104" s="21"/>
      <c r="SE104" s="21"/>
      <c r="SF104" s="21"/>
      <c r="SG104" s="21"/>
      <c r="SH104" s="21"/>
      <c r="SI104" s="21"/>
      <c r="SJ104" s="21"/>
      <c r="SK104" s="21"/>
      <c r="SL104" s="21"/>
      <c r="SM104" s="21"/>
      <c r="SN104" s="21"/>
      <c r="SO104" s="21"/>
      <c r="SP104" s="21"/>
      <c r="SQ104" s="21"/>
      <c r="SR104" s="21"/>
      <c r="SS104" s="21"/>
      <c r="ST104" s="21"/>
      <c r="SU104" s="21"/>
      <c r="SV104" s="21"/>
      <c r="SW104" s="21"/>
      <c r="SX104" s="21"/>
      <c r="SY104" s="21"/>
      <c r="SZ104" s="21"/>
      <c r="TA104" s="21"/>
      <c r="TB104" s="21"/>
      <c r="TC104" s="21"/>
      <c r="TD104" s="21"/>
      <c r="TE104" s="21"/>
      <c r="TF104" s="21"/>
      <c r="TG104" s="21"/>
      <c r="TH104" s="21"/>
      <c r="TI104" s="21"/>
      <c r="TJ104" s="21"/>
      <c r="TK104" s="21"/>
      <c r="TL104" s="21"/>
      <c r="TM104" s="21"/>
      <c r="TN104" s="21"/>
      <c r="TO104" s="21"/>
      <c r="TP104" s="21"/>
      <c r="TQ104" s="21"/>
      <c r="TR104" s="21"/>
      <c r="TS104" s="21"/>
      <c r="TT104" s="21"/>
      <c r="TU104" s="21"/>
      <c r="TV104" s="21"/>
      <c r="TW104" s="21"/>
      <c r="TX104" s="21"/>
      <c r="TY104" s="21"/>
      <c r="TZ104" s="21"/>
      <c r="UA104" s="21"/>
      <c r="UB104" s="21"/>
      <c r="UC104" s="21"/>
      <c r="UD104" s="21"/>
      <c r="UE104" s="21"/>
      <c r="UF104" s="21"/>
      <c r="UG104" s="21"/>
      <c r="UH104" s="21"/>
      <c r="UI104" s="21"/>
      <c r="UJ104" s="21"/>
      <c r="UK104" s="21"/>
      <c r="UL104" s="21"/>
      <c r="UM104" s="21"/>
      <c r="UN104" s="21"/>
      <c r="UO104" s="21"/>
      <c r="UP104" s="21"/>
      <c r="UQ104" s="21"/>
      <c r="UR104" s="21"/>
      <c r="US104" s="21"/>
      <c r="UT104" s="21"/>
      <c r="UU104" s="21"/>
      <c r="UV104" s="21"/>
      <c r="UW104" s="21"/>
      <c r="UX104" s="21"/>
      <c r="UY104" s="21"/>
      <c r="UZ104" s="21"/>
      <c r="VA104" s="21"/>
      <c r="VB104" s="21"/>
      <c r="VC104" s="21"/>
      <c r="VD104" s="21"/>
      <c r="VE104" s="21"/>
      <c r="VF104" s="21"/>
      <c r="VG104" s="21"/>
      <c r="VH104" s="21"/>
      <c r="VI104" s="21"/>
      <c r="VJ104" s="21"/>
      <c r="VK104" s="21"/>
      <c r="VL104" s="21"/>
      <c r="VM104" s="21"/>
      <c r="VN104" s="21"/>
      <c r="VO104" s="21"/>
      <c r="VP104" s="21"/>
      <c r="VQ104" s="21"/>
      <c r="VR104" s="21"/>
      <c r="VS104" s="21"/>
      <c r="VT104" s="21"/>
      <c r="VU104" s="21"/>
      <c r="VV104" s="21"/>
      <c r="VW104" s="21"/>
      <c r="VX104" s="21"/>
      <c r="VY104" s="21"/>
      <c r="VZ104" s="21"/>
      <c r="WA104" s="21"/>
      <c r="WB104" s="21"/>
      <c r="WC104" s="21"/>
      <c r="WD104" s="21"/>
      <c r="WE104" s="21"/>
      <c r="WF104" s="21"/>
      <c r="WG104" s="21"/>
      <c r="WH104" s="21"/>
      <c r="WI104" s="21"/>
      <c r="WJ104" s="21"/>
      <c r="WK104" s="21"/>
      <c r="WL104" s="21"/>
      <c r="WM104" s="21"/>
      <c r="WN104" s="21"/>
      <c r="WO104" s="21"/>
      <c r="WP104" s="21"/>
      <c r="WQ104" s="21"/>
      <c r="WR104" s="21"/>
      <c r="WS104" s="21"/>
      <c r="WT104" s="21"/>
      <c r="WU104" s="21"/>
      <c r="WV104" s="21"/>
      <c r="WW104" s="21"/>
      <c r="WX104" s="21"/>
      <c r="WY104" s="21"/>
      <c r="WZ104" s="21"/>
      <c r="XA104" s="21"/>
      <c r="XB104" s="21"/>
      <c r="XC104" s="21"/>
      <c r="XD104" s="21"/>
      <c r="XE104" s="21"/>
      <c r="XF104" s="21"/>
      <c r="XG104" s="21"/>
      <c r="XH104" s="21"/>
      <c r="XI104" s="21"/>
      <c r="XJ104" s="21"/>
      <c r="XK104" s="21"/>
      <c r="XL104" s="21"/>
      <c r="XM104" s="21"/>
      <c r="XN104" s="21"/>
      <c r="XO104" s="21"/>
      <c r="XP104" s="21"/>
      <c r="XQ104" s="21"/>
      <c r="XR104" s="21"/>
      <c r="XS104" s="21"/>
      <c r="XT104" s="21"/>
      <c r="XU104" s="21"/>
      <c r="XV104" s="21"/>
      <c r="XW104" s="21"/>
      <c r="XX104" s="21"/>
      <c r="XY104" s="21"/>
      <c r="XZ104" s="21"/>
      <c r="YA104" s="21"/>
      <c r="YB104" s="21"/>
      <c r="YC104" s="21"/>
      <c r="YD104" s="21"/>
      <c r="YE104" s="21"/>
      <c r="YF104" s="21"/>
      <c r="YG104" s="21"/>
      <c r="YH104" s="21"/>
      <c r="YI104" s="21"/>
      <c r="YJ104" s="21"/>
      <c r="YK104" s="21"/>
      <c r="YL104" s="21"/>
      <c r="YM104" s="21"/>
      <c r="YN104" s="21"/>
      <c r="YO104" s="21"/>
      <c r="YP104" s="21"/>
      <c r="YQ104" s="21"/>
      <c r="YR104" s="21"/>
      <c r="YS104" s="21"/>
      <c r="YT104" s="21"/>
      <c r="YU104" s="21"/>
      <c r="YV104" s="21"/>
      <c r="YW104" s="21"/>
      <c r="YX104" s="21"/>
      <c r="YY104" s="21"/>
      <c r="YZ104" s="21"/>
      <c r="ZA104" s="21"/>
      <c r="ZB104" s="21"/>
      <c r="ZC104" s="21"/>
      <c r="ZD104" s="21"/>
      <c r="ZE104" s="21"/>
      <c r="ZF104" s="21"/>
      <c r="ZG104" s="21"/>
      <c r="ZH104" s="21"/>
      <c r="ZI104" s="21"/>
      <c r="ZJ104" s="21"/>
      <c r="ZK104" s="21"/>
      <c r="ZL104" s="21"/>
      <c r="ZM104" s="21"/>
      <c r="ZN104" s="21"/>
      <c r="ZO104" s="21"/>
      <c r="ZP104" s="21"/>
      <c r="ZQ104" s="21"/>
      <c r="ZR104" s="21"/>
      <c r="ZS104" s="21"/>
      <c r="ZT104" s="21"/>
      <c r="ZU104" s="21"/>
      <c r="ZV104" s="21"/>
      <c r="ZW104" s="21"/>
      <c r="ZX104" s="21"/>
      <c r="ZY104" s="21"/>
      <c r="ZZ104" s="21"/>
      <c r="AAA104" s="21"/>
      <c r="AAB104" s="21"/>
      <c r="AAC104" s="21"/>
      <c r="AAD104" s="21"/>
      <c r="AAE104" s="21"/>
      <c r="AAF104" s="21"/>
      <c r="AAG104" s="21"/>
      <c r="AAH104" s="21"/>
      <c r="AAI104" s="21"/>
      <c r="AAJ104" s="21"/>
      <c r="AAK104" s="21"/>
      <c r="AAL104" s="21"/>
      <c r="AAM104" s="21"/>
      <c r="AAN104" s="21"/>
      <c r="AAO104" s="21"/>
      <c r="AAP104" s="21"/>
      <c r="AAQ104" s="21"/>
      <c r="AAR104" s="21"/>
      <c r="AAS104" s="21"/>
      <c r="AAT104" s="21"/>
      <c r="AAU104" s="21"/>
      <c r="AAV104" s="21"/>
      <c r="AAW104" s="21"/>
      <c r="AAX104" s="21"/>
      <c r="AAY104" s="21"/>
      <c r="AAZ104" s="21"/>
      <c r="ABA104" s="21"/>
      <c r="ABB104" s="21"/>
      <c r="ABC104" s="21"/>
      <c r="ABD104" s="21"/>
      <c r="ABE104" s="21"/>
      <c r="ABF104" s="21"/>
      <c r="ABG104" s="21"/>
      <c r="ABH104" s="21"/>
      <c r="ABI104" s="21"/>
      <c r="ABJ104" s="21"/>
      <c r="ABK104" s="21"/>
      <c r="ABL104" s="21"/>
      <c r="ABM104" s="21"/>
      <c r="ABN104" s="21"/>
      <c r="ABO104" s="21"/>
      <c r="ABP104" s="21"/>
      <c r="ABQ104" s="21"/>
      <c r="ABR104" s="21"/>
      <c r="ABS104" s="21"/>
      <c r="ABT104" s="21"/>
      <c r="ABU104" s="21"/>
      <c r="ABV104" s="21"/>
      <c r="ABW104" s="21"/>
      <c r="ABX104" s="21"/>
      <c r="ABY104" s="21"/>
      <c r="ABZ104" s="21"/>
      <c r="ACA104" s="21"/>
      <c r="ACB104" s="21"/>
      <c r="ACC104" s="21"/>
      <c r="ACD104" s="21"/>
      <c r="ACE104" s="21"/>
      <c r="ACF104" s="21"/>
      <c r="ACG104" s="21"/>
      <c r="ACH104" s="21"/>
      <c r="ACI104" s="21"/>
      <c r="ACJ104" s="21"/>
      <c r="ACK104" s="21"/>
      <c r="ACL104" s="21"/>
      <c r="ACM104" s="21"/>
      <c r="ACN104" s="21"/>
      <c r="ACO104" s="21"/>
      <c r="ACP104" s="21"/>
      <c r="ACQ104" s="21"/>
      <c r="ACR104" s="21"/>
      <c r="ACS104" s="21"/>
      <c r="ACT104" s="21"/>
      <c r="ACU104" s="21"/>
      <c r="ACV104" s="21"/>
      <c r="ACW104" s="21"/>
      <c r="ACX104" s="21"/>
      <c r="ACY104" s="21"/>
      <c r="ACZ104" s="21"/>
      <c r="ADA104" s="21"/>
      <c r="ADB104" s="21"/>
      <c r="ADC104" s="21"/>
      <c r="ADD104" s="21"/>
      <c r="ADE104" s="21"/>
      <c r="ADF104" s="21"/>
      <c r="ADG104" s="21"/>
      <c r="ADH104" s="21"/>
      <c r="ADI104" s="21"/>
      <c r="ADJ104" s="21"/>
      <c r="ADK104" s="21"/>
      <c r="ADL104" s="21"/>
      <c r="ADM104" s="21"/>
      <c r="ADN104" s="21"/>
      <c r="ADO104" s="21"/>
      <c r="ADP104" s="21"/>
      <c r="ADQ104" s="21"/>
      <c r="ADR104" s="21"/>
      <c r="ADS104" s="21"/>
      <c r="ADT104" s="21"/>
      <c r="ADU104" s="21"/>
      <c r="ADV104" s="21"/>
      <c r="ADW104" s="21"/>
      <c r="ADX104" s="21"/>
      <c r="ADY104" s="21"/>
      <c r="ADZ104" s="21"/>
      <c r="AEA104" s="21"/>
      <c r="AEB104" s="21"/>
      <c r="AEC104" s="21"/>
      <c r="AED104" s="21"/>
      <c r="AEE104" s="21"/>
      <c r="AEF104" s="21"/>
      <c r="AEG104" s="21"/>
      <c r="AEH104" s="21"/>
      <c r="AEI104" s="21"/>
      <c r="AEJ104" s="21"/>
      <c r="AEK104" s="21"/>
      <c r="AEL104" s="21"/>
      <c r="AEM104" s="21"/>
      <c r="AEN104" s="21"/>
      <c r="AEO104" s="21"/>
      <c r="AEP104" s="21"/>
      <c r="AEQ104" s="21"/>
      <c r="AER104" s="21"/>
      <c r="AES104" s="21"/>
      <c r="AET104" s="21"/>
      <c r="AEU104" s="21"/>
      <c r="AEV104" s="21"/>
      <c r="AEW104" s="21"/>
      <c r="AEX104" s="21"/>
      <c r="AEY104" s="21"/>
      <c r="AEZ104" s="21"/>
      <c r="AFA104" s="21"/>
      <c r="AFB104" s="21"/>
      <c r="AFC104" s="21"/>
      <c r="AFD104" s="21"/>
      <c r="AFE104" s="21"/>
      <c r="AFF104" s="21"/>
      <c r="AFG104" s="21"/>
      <c r="AFH104" s="21"/>
      <c r="AFI104" s="21"/>
      <c r="AFJ104" s="21"/>
      <c r="AFK104" s="21"/>
      <c r="AFL104" s="21"/>
      <c r="AFM104" s="21"/>
      <c r="AFN104" s="21"/>
      <c r="AFO104" s="21"/>
      <c r="AFP104" s="21"/>
      <c r="AFQ104" s="21"/>
      <c r="AFR104" s="21"/>
      <c r="AFS104" s="21"/>
      <c r="AFT104" s="21"/>
      <c r="AFU104" s="21"/>
      <c r="AFV104" s="21"/>
      <c r="AFW104" s="21"/>
      <c r="AFX104" s="21"/>
      <c r="AFY104" s="21"/>
      <c r="AFZ104" s="21"/>
      <c r="AGA104" s="21"/>
      <c r="AGB104" s="21"/>
      <c r="AGC104" s="21"/>
      <c r="AGD104" s="21"/>
      <c r="AGE104" s="21"/>
      <c r="AGF104" s="21"/>
      <c r="AGG104" s="21"/>
      <c r="AGH104" s="21"/>
      <c r="AGI104" s="21"/>
      <c r="AGJ104" s="21"/>
      <c r="AGK104" s="21"/>
      <c r="AGL104" s="21"/>
      <c r="AGM104" s="21"/>
      <c r="AGN104" s="21"/>
      <c r="AGO104" s="21"/>
      <c r="AGP104" s="21"/>
      <c r="AGQ104" s="21"/>
      <c r="AGR104" s="21"/>
      <c r="AGS104" s="21"/>
      <c r="AGT104" s="21"/>
      <c r="AGU104" s="21"/>
      <c r="AGV104" s="21"/>
      <c r="AGW104" s="21"/>
      <c r="AGX104" s="21"/>
      <c r="AGY104" s="21"/>
      <c r="AGZ104" s="21"/>
      <c r="AHA104" s="21"/>
      <c r="AHB104" s="21"/>
      <c r="AHC104" s="21"/>
      <c r="AHD104" s="21"/>
      <c r="AHE104" s="21"/>
      <c r="AHF104" s="21"/>
      <c r="AHG104" s="21"/>
      <c r="AHH104" s="21"/>
      <c r="AHI104" s="21"/>
      <c r="AHJ104" s="21"/>
      <c r="AHK104" s="21"/>
      <c r="AHL104" s="21"/>
      <c r="AHM104" s="21"/>
      <c r="AHN104" s="21"/>
      <c r="AHO104" s="21"/>
      <c r="AHP104" s="21"/>
      <c r="AHQ104" s="21"/>
      <c r="AHR104" s="21"/>
      <c r="AHS104" s="21"/>
      <c r="AHT104" s="21"/>
      <c r="AHU104" s="21"/>
      <c r="AHV104" s="21"/>
      <c r="AHW104" s="21"/>
      <c r="AHX104" s="21"/>
      <c r="AHY104" s="21"/>
      <c r="AHZ104" s="21"/>
      <c r="AIA104" s="21"/>
      <c r="AIB104" s="21"/>
      <c r="AIC104" s="21"/>
      <c r="AID104" s="21"/>
      <c r="AIE104" s="21"/>
      <c r="AIF104" s="21"/>
      <c r="AIG104" s="21"/>
      <c r="AIH104" s="21"/>
      <c r="AII104" s="21"/>
      <c r="AIJ104" s="21"/>
      <c r="AIK104" s="21"/>
      <c r="AIL104" s="21"/>
      <c r="AIM104" s="21"/>
      <c r="AIN104" s="21"/>
      <c r="AIO104" s="21"/>
      <c r="AIP104" s="21"/>
      <c r="AIQ104" s="21"/>
      <c r="AIR104" s="21"/>
      <c r="AIS104" s="21"/>
      <c r="AIT104" s="21"/>
      <c r="AIU104" s="21"/>
      <c r="AIV104" s="21"/>
      <c r="AIW104" s="21"/>
      <c r="AIX104" s="21"/>
      <c r="AIY104" s="21"/>
      <c r="AIZ104" s="21"/>
      <c r="AJA104" s="21"/>
      <c r="AJB104" s="21"/>
      <c r="AJC104" s="21"/>
      <c r="AJD104" s="21"/>
      <c r="AJE104" s="21"/>
      <c r="AJF104" s="21"/>
      <c r="AJG104" s="21"/>
      <c r="AJH104" s="21"/>
      <c r="AJI104" s="21"/>
      <c r="AJJ104" s="21"/>
      <c r="AJK104" s="21"/>
      <c r="AJL104" s="21"/>
      <c r="AJM104" s="21"/>
      <c r="AJN104" s="21"/>
      <c r="AJO104" s="21"/>
      <c r="AJP104" s="21"/>
      <c r="AJQ104" s="21"/>
      <c r="AJR104" s="21"/>
      <c r="AJS104" s="21"/>
      <c r="AJT104" s="21"/>
      <c r="AJU104" s="21"/>
      <c r="AJV104" s="21"/>
      <c r="AJW104" s="21"/>
      <c r="AJX104" s="21"/>
      <c r="AJY104" s="21"/>
      <c r="AJZ104" s="21"/>
      <c r="AKA104" s="21"/>
      <c r="AKB104" s="21"/>
      <c r="AKC104" s="21"/>
      <c r="AKD104" s="21"/>
      <c r="AKE104" s="21"/>
      <c r="AKF104" s="21"/>
      <c r="AKG104" s="21"/>
      <c r="AKH104" s="21"/>
      <c r="AKI104" s="21"/>
      <c r="AKJ104" s="21"/>
      <c r="AKK104" s="21"/>
      <c r="AKL104" s="21"/>
      <c r="AKM104" s="21"/>
      <c r="AKN104" s="21"/>
      <c r="AKO104" s="21"/>
      <c r="AKP104" s="21"/>
      <c r="AKQ104" s="21"/>
      <c r="AKR104" s="21"/>
      <c r="AKS104" s="21"/>
      <c r="AKT104" s="21"/>
      <c r="AKU104" s="21"/>
      <c r="AKV104" s="21"/>
      <c r="AKW104" s="21"/>
      <c r="AKX104" s="21"/>
      <c r="AKY104" s="21"/>
      <c r="AKZ104" s="21"/>
      <c r="ALA104" s="21"/>
      <c r="ALB104" s="21"/>
      <c r="ALC104" s="21"/>
      <c r="ALD104" s="21"/>
      <c r="ALE104" s="21"/>
      <c r="ALF104" s="21"/>
      <c r="ALG104" s="21"/>
      <c r="ALH104" s="21"/>
      <c r="ALI104" s="21"/>
      <c r="ALJ104" s="21"/>
      <c r="ALK104" s="21"/>
      <c r="ALL104" s="21"/>
      <c r="ALM104" s="21"/>
      <c r="ALN104" s="21"/>
      <c r="ALO104" s="21"/>
      <c r="ALP104" s="21"/>
      <c r="ALQ104" s="21"/>
      <c r="ALR104" s="21"/>
      <c r="ALS104" s="21"/>
      <c r="ALT104" s="21"/>
      <c r="ALU104" s="21"/>
      <c r="ALV104" s="21"/>
      <c r="ALW104" s="21"/>
      <c r="ALX104" s="21"/>
      <c r="ALY104" s="21"/>
      <c r="ALZ104" s="21"/>
      <c r="AMA104" s="21"/>
      <c r="AMB104" s="21"/>
      <c r="AMC104" s="21"/>
      <c r="AMD104" s="21"/>
      <c r="AME104" s="21"/>
      <c r="AMF104" s="21"/>
      <c r="AMG104" s="21"/>
      <c r="AMH104" s="21"/>
      <c r="AMI104" s="21"/>
      <c r="AMJ104" s="21"/>
      <c r="AMK104" s="21"/>
      <c r="AML104" s="21"/>
      <c r="AMM104" s="21"/>
      <c r="AMN104" s="21"/>
      <c r="AMO104" s="21"/>
      <c r="AMP104" s="21"/>
      <c r="AMQ104" s="21"/>
      <c r="AMR104" s="21"/>
      <c r="AMS104" s="21"/>
      <c r="AMT104" s="21"/>
      <c r="AMU104" s="21"/>
    </row>
    <row r="105" spans="1:1035" s="22" customFormat="1" ht="14.25" outlineLevel="1">
      <c r="A105" s="21"/>
      <c r="B105" s="21"/>
      <c r="C105" s="183" t="s">
        <v>237</v>
      </c>
      <c r="D105" s="184"/>
      <c r="E105" s="242">
        <f ca="1">NPV(WACC!H26,H104:AH104)</f>
        <v>60188.537888849671</v>
      </c>
      <c r="G105" s="104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4"/>
      <c r="AJ105" s="4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  <c r="IW105" s="21"/>
      <c r="IX105" s="21"/>
      <c r="IY105" s="21"/>
      <c r="IZ105" s="21"/>
      <c r="JA105" s="21"/>
      <c r="JB105" s="21"/>
      <c r="JC105" s="21"/>
      <c r="JD105" s="21"/>
      <c r="JE105" s="21"/>
      <c r="JF105" s="21"/>
      <c r="JG105" s="21"/>
      <c r="JH105" s="21"/>
      <c r="JI105" s="21"/>
      <c r="JJ105" s="21"/>
      <c r="JK105" s="21"/>
      <c r="JL105" s="21"/>
      <c r="JM105" s="21"/>
      <c r="JN105" s="21"/>
      <c r="JO105" s="21"/>
      <c r="JP105" s="21"/>
      <c r="JQ105" s="21"/>
      <c r="JR105" s="21"/>
      <c r="JS105" s="21"/>
      <c r="JT105" s="21"/>
      <c r="JU105" s="21"/>
      <c r="JV105" s="21"/>
      <c r="JW105" s="21"/>
      <c r="JX105" s="21"/>
      <c r="JY105" s="21"/>
      <c r="JZ105" s="21"/>
      <c r="KA105" s="21"/>
      <c r="KB105" s="21"/>
      <c r="KC105" s="21"/>
      <c r="KD105" s="21"/>
      <c r="KE105" s="21"/>
      <c r="KF105" s="21"/>
      <c r="KG105" s="21"/>
      <c r="KH105" s="21"/>
      <c r="KI105" s="21"/>
      <c r="KJ105" s="21"/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21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21"/>
      <c r="LP105" s="21"/>
      <c r="LQ105" s="21"/>
      <c r="LR105" s="21"/>
      <c r="LS105" s="21"/>
      <c r="LT105" s="21"/>
      <c r="LU105" s="21"/>
      <c r="LV105" s="21"/>
      <c r="LW105" s="21"/>
      <c r="LX105" s="21"/>
      <c r="LY105" s="21"/>
      <c r="LZ105" s="21"/>
      <c r="MA105" s="21"/>
      <c r="MB105" s="21"/>
      <c r="MC105" s="21"/>
      <c r="MD105" s="21"/>
      <c r="ME105" s="21"/>
      <c r="MF105" s="21"/>
      <c r="MG105" s="21"/>
      <c r="MH105" s="21"/>
      <c r="MI105" s="21"/>
      <c r="MJ105" s="21"/>
      <c r="MK105" s="21"/>
      <c r="ML105" s="21"/>
      <c r="MM105" s="21"/>
      <c r="MN105" s="21"/>
      <c r="MO105" s="21"/>
      <c r="MP105" s="21"/>
      <c r="MQ105" s="21"/>
      <c r="MR105" s="21"/>
      <c r="MS105" s="21"/>
      <c r="MT105" s="21"/>
      <c r="MU105" s="21"/>
      <c r="MV105" s="21"/>
      <c r="MW105" s="21"/>
      <c r="MX105" s="21"/>
      <c r="MY105" s="21"/>
      <c r="MZ105" s="21"/>
      <c r="NA105" s="21"/>
      <c r="NB105" s="21"/>
      <c r="NC105" s="21"/>
      <c r="ND105" s="21"/>
      <c r="NE105" s="21"/>
      <c r="NF105" s="21"/>
      <c r="NG105" s="21"/>
      <c r="NH105" s="21"/>
      <c r="NI105" s="21"/>
      <c r="NJ105" s="21"/>
      <c r="NK105" s="21"/>
      <c r="NL105" s="21"/>
      <c r="NM105" s="21"/>
      <c r="NN105" s="21"/>
      <c r="NO105" s="21"/>
      <c r="NP105" s="21"/>
      <c r="NQ105" s="21"/>
      <c r="NR105" s="21"/>
      <c r="NS105" s="21"/>
      <c r="NT105" s="21"/>
      <c r="NU105" s="21"/>
      <c r="NV105" s="21"/>
      <c r="NW105" s="21"/>
      <c r="NX105" s="21"/>
      <c r="NY105" s="21"/>
      <c r="NZ105" s="21"/>
      <c r="OA105" s="21"/>
      <c r="OB105" s="21"/>
      <c r="OC105" s="21"/>
      <c r="OD105" s="21"/>
      <c r="OE105" s="21"/>
      <c r="OF105" s="21"/>
      <c r="OG105" s="21"/>
      <c r="OH105" s="21"/>
      <c r="OI105" s="21"/>
      <c r="OJ105" s="21"/>
      <c r="OK105" s="21"/>
      <c r="OL105" s="21"/>
      <c r="OM105" s="21"/>
      <c r="ON105" s="21"/>
      <c r="OO105" s="21"/>
      <c r="OP105" s="21"/>
      <c r="OQ105" s="21"/>
      <c r="OR105" s="21"/>
      <c r="OS105" s="21"/>
      <c r="OT105" s="21"/>
      <c r="OU105" s="21"/>
      <c r="OV105" s="21"/>
      <c r="OW105" s="21"/>
      <c r="OX105" s="21"/>
      <c r="OY105" s="21"/>
      <c r="OZ105" s="21"/>
      <c r="PA105" s="21"/>
      <c r="PB105" s="21"/>
      <c r="PC105" s="21"/>
      <c r="PD105" s="21"/>
      <c r="PE105" s="21"/>
      <c r="PF105" s="21"/>
      <c r="PG105" s="21"/>
      <c r="PH105" s="21"/>
      <c r="PI105" s="21"/>
      <c r="PJ105" s="21"/>
      <c r="PK105" s="21"/>
      <c r="PL105" s="21"/>
      <c r="PM105" s="21"/>
      <c r="PN105" s="21"/>
      <c r="PO105" s="21"/>
      <c r="PP105" s="21"/>
      <c r="PQ105" s="21"/>
      <c r="PR105" s="21"/>
      <c r="PS105" s="21"/>
      <c r="PT105" s="21"/>
      <c r="PU105" s="21"/>
      <c r="PV105" s="21"/>
      <c r="PW105" s="21"/>
      <c r="PX105" s="21"/>
      <c r="PY105" s="21"/>
      <c r="PZ105" s="21"/>
      <c r="QA105" s="21"/>
      <c r="QB105" s="21"/>
      <c r="QC105" s="21"/>
      <c r="QD105" s="21"/>
      <c r="QE105" s="21"/>
      <c r="QF105" s="21"/>
      <c r="QG105" s="21"/>
      <c r="QH105" s="21"/>
      <c r="QI105" s="21"/>
      <c r="QJ105" s="21"/>
      <c r="QK105" s="21"/>
      <c r="QL105" s="21"/>
      <c r="QM105" s="21"/>
      <c r="QN105" s="21"/>
      <c r="QO105" s="21"/>
      <c r="QP105" s="21"/>
      <c r="QQ105" s="21"/>
      <c r="QR105" s="21"/>
      <c r="QS105" s="21"/>
      <c r="QT105" s="21"/>
      <c r="QU105" s="21"/>
      <c r="QV105" s="21"/>
      <c r="QW105" s="21"/>
      <c r="QX105" s="21"/>
      <c r="QY105" s="21"/>
      <c r="QZ105" s="21"/>
      <c r="RA105" s="21"/>
      <c r="RB105" s="21"/>
      <c r="RC105" s="21"/>
      <c r="RD105" s="21"/>
      <c r="RE105" s="21"/>
      <c r="RF105" s="21"/>
      <c r="RG105" s="21"/>
      <c r="RH105" s="21"/>
      <c r="RI105" s="21"/>
      <c r="RJ105" s="21"/>
      <c r="RK105" s="21"/>
      <c r="RL105" s="21"/>
      <c r="RM105" s="21"/>
      <c r="RN105" s="21"/>
      <c r="RO105" s="21"/>
      <c r="RP105" s="21"/>
      <c r="RQ105" s="21"/>
      <c r="RR105" s="21"/>
      <c r="RS105" s="21"/>
      <c r="RT105" s="21"/>
      <c r="RU105" s="21"/>
      <c r="RV105" s="21"/>
      <c r="RW105" s="21"/>
      <c r="RX105" s="21"/>
      <c r="RY105" s="21"/>
      <c r="RZ105" s="21"/>
      <c r="SA105" s="21"/>
      <c r="SB105" s="21"/>
      <c r="SC105" s="21"/>
      <c r="SD105" s="21"/>
      <c r="SE105" s="21"/>
      <c r="SF105" s="21"/>
      <c r="SG105" s="21"/>
      <c r="SH105" s="21"/>
      <c r="SI105" s="21"/>
      <c r="SJ105" s="21"/>
      <c r="SK105" s="21"/>
      <c r="SL105" s="21"/>
      <c r="SM105" s="21"/>
      <c r="SN105" s="21"/>
      <c r="SO105" s="21"/>
      <c r="SP105" s="21"/>
      <c r="SQ105" s="21"/>
      <c r="SR105" s="21"/>
      <c r="SS105" s="21"/>
      <c r="ST105" s="21"/>
      <c r="SU105" s="21"/>
      <c r="SV105" s="21"/>
      <c r="SW105" s="21"/>
      <c r="SX105" s="21"/>
      <c r="SY105" s="21"/>
      <c r="SZ105" s="21"/>
      <c r="TA105" s="21"/>
      <c r="TB105" s="21"/>
      <c r="TC105" s="21"/>
      <c r="TD105" s="21"/>
      <c r="TE105" s="21"/>
      <c r="TF105" s="21"/>
      <c r="TG105" s="21"/>
      <c r="TH105" s="21"/>
      <c r="TI105" s="21"/>
      <c r="TJ105" s="21"/>
      <c r="TK105" s="21"/>
      <c r="TL105" s="21"/>
      <c r="TM105" s="21"/>
      <c r="TN105" s="21"/>
      <c r="TO105" s="21"/>
      <c r="TP105" s="21"/>
      <c r="TQ105" s="21"/>
      <c r="TR105" s="21"/>
      <c r="TS105" s="21"/>
      <c r="TT105" s="21"/>
      <c r="TU105" s="21"/>
      <c r="TV105" s="21"/>
      <c r="TW105" s="21"/>
      <c r="TX105" s="21"/>
      <c r="TY105" s="21"/>
      <c r="TZ105" s="21"/>
      <c r="UA105" s="21"/>
      <c r="UB105" s="21"/>
      <c r="UC105" s="21"/>
      <c r="UD105" s="21"/>
      <c r="UE105" s="21"/>
      <c r="UF105" s="21"/>
      <c r="UG105" s="21"/>
      <c r="UH105" s="21"/>
      <c r="UI105" s="21"/>
      <c r="UJ105" s="21"/>
      <c r="UK105" s="21"/>
      <c r="UL105" s="21"/>
      <c r="UM105" s="21"/>
      <c r="UN105" s="21"/>
      <c r="UO105" s="21"/>
      <c r="UP105" s="21"/>
      <c r="UQ105" s="21"/>
      <c r="UR105" s="21"/>
      <c r="US105" s="21"/>
      <c r="UT105" s="21"/>
      <c r="UU105" s="21"/>
      <c r="UV105" s="21"/>
      <c r="UW105" s="21"/>
      <c r="UX105" s="21"/>
      <c r="UY105" s="21"/>
      <c r="UZ105" s="21"/>
      <c r="VA105" s="21"/>
      <c r="VB105" s="21"/>
      <c r="VC105" s="21"/>
      <c r="VD105" s="21"/>
      <c r="VE105" s="21"/>
      <c r="VF105" s="21"/>
      <c r="VG105" s="21"/>
      <c r="VH105" s="21"/>
      <c r="VI105" s="21"/>
      <c r="VJ105" s="21"/>
      <c r="VK105" s="21"/>
      <c r="VL105" s="21"/>
      <c r="VM105" s="21"/>
      <c r="VN105" s="21"/>
      <c r="VO105" s="21"/>
      <c r="VP105" s="21"/>
      <c r="VQ105" s="21"/>
      <c r="VR105" s="21"/>
      <c r="VS105" s="21"/>
      <c r="VT105" s="21"/>
      <c r="VU105" s="21"/>
      <c r="VV105" s="21"/>
      <c r="VW105" s="21"/>
      <c r="VX105" s="21"/>
      <c r="VY105" s="21"/>
      <c r="VZ105" s="21"/>
      <c r="WA105" s="21"/>
      <c r="WB105" s="21"/>
      <c r="WC105" s="21"/>
      <c r="WD105" s="21"/>
      <c r="WE105" s="21"/>
      <c r="WF105" s="21"/>
      <c r="WG105" s="21"/>
      <c r="WH105" s="21"/>
      <c r="WI105" s="21"/>
      <c r="WJ105" s="21"/>
      <c r="WK105" s="21"/>
      <c r="WL105" s="21"/>
      <c r="WM105" s="21"/>
      <c r="WN105" s="21"/>
      <c r="WO105" s="21"/>
      <c r="WP105" s="21"/>
      <c r="WQ105" s="21"/>
      <c r="WR105" s="21"/>
      <c r="WS105" s="21"/>
      <c r="WT105" s="21"/>
      <c r="WU105" s="21"/>
      <c r="WV105" s="21"/>
      <c r="WW105" s="21"/>
      <c r="WX105" s="21"/>
      <c r="WY105" s="21"/>
      <c r="WZ105" s="21"/>
      <c r="XA105" s="21"/>
      <c r="XB105" s="21"/>
      <c r="XC105" s="21"/>
      <c r="XD105" s="21"/>
      <c r="XE105" s="21"/>
      <c r="XF105" s="21"/>
      <c r="XG105" s="21"/>
      <c r="XH105" s="21"/>
      <c r="XI105" s="21"/>
      <c r="XJ105" s="21"/>
      <c r="XK105" s="21"/>
      <c r="XL105" s="21"/>
      <c r="XM105" s="21"/>
      <c r="XN105" s="21"/>
      <c r="XO105" s="21"/>
      <c r="XP105" s="21"/>
      <c r="XQ105" s="21"/>
      <c r="XR105" s="21"/>
      <c r="XS105" s="21"/>
      <c r="XT105" s="21"/>
      <c r="XU105" s="21"/>
      <c r="XV105" s="21"/>
      <c r="XW105" s="21"/>
      <c r="XX105" s="21"/>
      <c r="XY105" s="21"/>
      <c r="XZ105" s="21"/>
      <c r="YA105" s="21"/>
      <c r="YB105" s="21"/>
      <c r="YC105" s="21"/>
      <c r="YD105" s="21"/>
      <c r="YE105" s="21"/>
      <c r="YF105" s="21"/>
      <c r="YG105" s="21"/>
      <c r="YH105" s="21"/>
      <c r="YI105" s="21"/>
      <c r="YJ105" s="21"/>
      <c r="YK105" s="21"/>
      <c r="YL105" s="21"/>
      <c r="YM105" s="21"/>
      <c r="YN105" s="21"/>
      <c r="YO105" s="21"/>
      <c r="YP105" s="21"/>
      <c r="YQ105" s="21"/>
      <c r="YR105" s="21"/>
      <c r="YS105" s="21"/>
      <c r="YT105" s="21"/>
      <c r="YU105" s="21"/>
      <c r="YV105" s="21"/>
      <c r="YW105" s="21"/>
      <c r="YX105" s="21"/>
      <c r="YY105" s="21"/>
      <c r="YZ105" s="21"/>
      <c r="ZA105" s="21"/>
      <c r="ZB105" s="21"/>
      <c r="ZC105" s="21"/>
      <c r="ZD105" s="21"/>
      <c r="ZE105" s="21"/>
      <c r="ZF105" s="21"/>
      <c r="ZG105" s="21"/>
      <c r="ZH105" s="21"/>
      <c r="ZI105" s="21"/>
      <c r="ZJ105" s="21"/>
      <c r="ZK105" s="21"/>
      <c r="ZL105" s="21"/>
      <c r="ZM105" s="21"/>
      <c r="ZN105" s="21"/>
      <c r="ZO105" s="21"/>
      <c r="ZP105" s="21"/>
      <c r="ZQ105" s="21"/>
      <c r="ZR105" s="21"/>
      <c r="ZS105" s="21"/>
      <c r="ZT105" s="21"/>
      <c r="ZU105" s="21"/>
      <c r="ZV105" s="21"/>
      <c r="ZW105" s="21"/>
      <c r="ZX105" s="21"/>
      <c r="ZY105" s="21"/>
      <c r="ZZ105" s="21"/>
      <c r="AAA105" s="21"/>
      <c r="AAB105" s="21"/>
      <c r="AAC105" s="21"/>
      <c r="AAD105" s="21"/>
      <c r="AAE105" s="21"/>
      <c r="AAF105" s="21"/>
      <c r="AAG105" s="21"/>
      <c r="AAH105" s="21"/>
      <c r="AAI105" s="21"/>
      <c r="AAJ105" s="21"/>
      <c r="AAK105" s="21"/>
      <c r="AAL105" s="21"/>
      <c r="AAM105" s="21"/>
      <c r="AAN105" s="21"/>
      <c r="AAO105" s="21"/>
      <c r="AAP105" s="21"/>
      <c r="AAQ105" s="21"/>
      <c r="AAR105" s="21"/>
      <c r="AAS105" s="21"/>
      <c r="AAT105" s="21"/>
      <c r="AAU105" s="21"/>
      <c r="AAV105" s="21"/>
      <c r="AAW105" s="21"/>
      <c r="AAX105" s="21"/>
      <c r="AAY105" s="21"/>
      <c r="AAZ105" s="21"/>
      <c r="ABA105" s="21"/>
      <c r="ABB105" s="21"/>
      <c r="ABC105" s="21"/>
      <c r="ABD105" s="21"/>
      <c r="ABE105" s="21"/>
      <c r="ABF105" s="21"/>
      <c r="ABG105" s="21"/>
      <c r="ABH105" s="21"/>
      <c r="ABI105" s="21"/>
      <c r="ABJ105" s="21"/>
      <c r="ABK105" s="21"/>
      <c r="ABL105" s="21"/>
      <c r="ABM105" s="21"/>
      <c r="ABN105" s="21"/>
      <c r="ABO105" s="21"/>
      <c r="ABP105" s="21"/>
      <c r="ABQ105" s="21"/>
      <c r="ABR105" s="21"/>
      <c r="ABS105" s="21"/>
      <c r="ABT105" s="21"/>
      <c r="ABU105" s="21"/>
      <c r="ABV105" s="21"/>
      <c r="ABW105" s="21"/>
      <c r="ABX105" s="21"/>
      <c r="ABY105" s="21"/>
      <c r="ABZ105" s="21"/>
      <c r="ACA105" s="21"/>
      <c r="ACB105" s="21"/>
      <c r="ACC105" s="21"/>
      <c r="ACD105" s="21"/>
      <c r="ACE105" s="21"/>
      <c r="ACF105" s="21"/>
      <c r="ACG105" s="21"/>
      <c r="ACH105" s="21"/>
      <c r="ACI105" s="21"/>
      <c r="ACJ105" s="21"/>
      <c r="ACK105" s="21"/>
      <c r="ACL105" s="21"/>
      <c r="ACM105" s="21"/>
      <c r="ACN105" s="21"/>
      <c r="ACO105" s="21"/>
      <c r="ACP105" s="21"/>
      <c r="ACQ105" s="21"/>
      <c r="ACR105" s="21"/>
      <c r="ACS105" s="21"/>
      <c r="ACT105" s="21"/>
      <c r="ACU105" s="21"/>
      <c r="ACV105" s="21"/>
      <c r="ACW105" s="21"/>
      <c r="ACX105" s="21"/>
      <c r="ACY105" s="21"/>
      <c r="ACZ105" s="21"/>
      <c r="ADA105" s="21"/>
      <c r="ADB105" s="21"/>
      <c r="ADC105" s="21"/>
      <c r="ADD105" s="21"/>
      <c r="ADE105" s="21"/>
      <c r="ADF105" s="21"/>
      <c r="ADG105" s="21"/>
      <c r="ADH105" s="21"/>
      <c r="ADI105" s="21"/>
      <c r="ADJ105" s="21"/>
      <c r="ADK105" s="21"/>
      <c r="ADL105" s="21"/>
      <c r="ADM105" s="21"/>
      <c r="ADN105" s="21"/>
      <c r="ADO105" s="21"/>
      <c r="ADP105" s="21"/>
      <c r="ADQ105" s="21"/>
      <c r="ADR105" s="21"/>
      <c r="ADS105" s="21"/>
      <c r="ADT105" s="21"/>
      <c r="ADU105" s="21"/>
      <c r="ADV105" s="21"/>
      <c r="ADW105" s="21"/>
      <c r="ADX105" s="21"/>
      <c r="ADY105" s="21"/>
      <c r="ADZ105" s="21"/>
      <c r="AEA105" s="21"/>
      <c r="AEB105" s="21"/>
      <c r="AEC105" s="21"/>
      <c r="AED105" s="21"/>
      <c r="AEE105" s="21"/>
      <c r="AEF105" s="21"/>
      <c r="AEG105" s="21"/>
      <c r="AEH105" s="21"/>
      <c r="AEI105" s="21"/>
      <c r="AEJ105" s="21"/>
      <c r="AEK105" s="21"/>
      <c r="AEL105" s="21"/>
      <c r="AEM105" s="21"/>
      <c r="AEN105" s="21"/>
      <c r="AEO105" s="21"/>
      <c r="AEP105" s="21"/>
      <c r="AEQ105" s="21"/>
      <c r="AER105" s="21"/>
      <c r="AES105" s="21"/>
      <c r="AET105" s="21"/>
      <c r="AEU105" s="21"/>
      <c r="AEV105" s="21"/>
      <c r="AEW105" s="21"/>
      <c r="AEX105" s="21"/>
      <c r="AEY105" s="21"/>
      <c r="AEZ105" s="21"/>
      <c r="AFA105" s="21"/>
      <c r="AFB105" s="21"/>
      <c r="AFC105" s="21"/>
      <c r="AFD105" s="21"/>
      <c r="AFE105" s="21"/>
      <c r="AFF105" s="21"/>
      <c r="AFG105" s="21"/>
      <c r="AFH105" s="21"/>
      <c r="AFI105" s="21"/>
      <c r="AFJ105" s="21"/>
      <c r="AFK105" s="21"/>
      <c r="AFL105" s="21"/>
      <c r="AFM105" s="21"/>
      <c r="AFN105" s="21"/>
      <c r="AFO105" s="21"/>
      <c r="AFP105" s="21"/>
      <c r="AFQ105" s="21"/>
      <c r="AFR105" s="21"/>
      <c r="AFS105" s="21"/>
      <c r="AFT105" s="21"/>
      <c r="AFU105" s="21"/>
      <c r="AFV105" s="21"/>
      <c r="AFW105" s="21"/>
      <c r="AFX105" s="21"/>
      <c r="AFY105" s="21"/>
      <c r="AFZ105" s="21"/>
      <c r="AGA105" s="21"/>
      <c r="AGB105" s="21"/>
      <c r="AGC105" s="21"/>
      <c r="AGD105" s="21"/>
      <c r="AGE105" s="21"/>
      <c r="AGF105" s="21"/>
      <c r="AGG105" s="21"/>
      <c r="AGH105" s="21"/>
      <c r="AGI105" s="21"/>
      <c r="AGJ105" s="21"/>
      <c r="AGK105" s="21"/>
      <c r="AGL105" s="21"/>
      <c r="AGM105" s="21"/>
      <c r="AGN105" s="21"/>
      <c r="AGO105" s="21"/>
      <c r="AGP105" s="21"/>
      <c r="AGQ105" s="21"/>
      <c r="AGR105" s="21"/>
      <c r="AGS105" s="21"/>
      <c r="AGT105" s="21"/>
      <c r="AGU105" s="21"/>
      <c r="AGV105" s="21"/>
      <c r="AGW105" s="21"/>
      <c r="AGX105" s="21"/>
      <c r="AGY105" s="21"/>
      <c r="AGZ105" s="21"/>
      <c r="AHA105" s="21"/>
      <c r="AHB105" s="21"/>
      <c r="AHC105" s="21"/>
      <c r="AHD105" s="21"/>
      <c r="AHE105" s="21"/>
      <c r="AHF105" s="21"/>
      <c r="AHG105" s="21"/>
      <c r="AHH105" s="21"/>
      <c r="AHI105" s="21"/>
      <c r="AHJ105" s="21"/>
      <c r="AHK105" s="21"/>
      <c r="AHL105" s="21"/>
      <c r="AHM105" s="21"/>
      <c r="AHN105" s="21"/>
      <c r="AHO105" s="21"/>
      <c r="AHP105" s="21"/>
      <c r="AHQ105" s="21"/>
      <c r="AHR105" s="21"/>
      <c r="AHS105" s="21"/>
      <c r="AHT105" s="21"/>
      <c r="AHU105" s="21"/>
      <c r="AHV105" s="21"/>
      <c r="AHW105" s="21"/>
      <c r="AHX105" s="21"/>
      <c r="AHY105" s="21"/>
      <c r="AHZ105" s="21"/>
      <c r="AIA105" s="21"/>
      <c r="AIB105" s="21"/>
      <c r="AIC105" s="21"/>
      <c r="AID105" s="21"/>
      <c r="AIE105" s="21"/>
      <c r="AIF105" s="21"/>
      <c r="AIG105" s="21"/>
      <c r="AIH105" s="21"/>
      <c r="AII105" s="21"/>
      <c r="AIJ105" s="21"/>
      <c r="AIK105" s="21"/>
      <c r="AIL105" s="21"/>
      <c r="AIM105" s="21"/>
      <c r="AIN105" s="21"/>
      <c r="AIO105" s="21"/>
      <c r="AIP105" s="21"/>
      <c r="AIQ105" s="21"/>
      <c r="AIR105" s="21"/>
      <c r="AIS105" s="21"/>
      <c r="AIT105" s="21"/>
      <c r="AIU105" s="21"/>
      <c r="AIV105" s="21"/>
      <c r="AIW105" s="21"/>
      <c r="AIX105" s="21"/>
      <c r="AIY105" s="21"/>
      <c r="AIZ105" s="21"/>
      <c r="AJA105" s="21"/>
      <c r="AJB105" s="21"/>
      <c r="AJC105" s="21"/>
      <c r="AJD105" s="21"/>
      <c r="AJE105" s="21"/>
      <c r="AJF105" s="21"/>
      <c r="AJG105" s="21"/>
      <c r="AJH105" s="21"/>
      <c r="AJI105" s="21"/>
      <c r="AJJ105" s="21"/>
      <c r="AJK105" s="21"/>
      <c r="AJL105" s="21"/>
      <c r="AJM105" s="21"/>
      <c r="AJN105" s="21"/>
      <c r="AJO105" s="21"/>
      <c r="AJP105" s="21"/>
      <c r="AJQ105" s="21"/>
      <c r="AJR105" s="21"/>
      <c r="AJS105" s="21"/>
      <c r="AJT105" s="21"/>
      <c r="AJU105" s="21"/>
      <c r="AJV105" s="21"/>
      <c r="AJW105" s="21"/>
      <c r="AJX105" s="21"/>
      <c r="AJY105" s="21"/>
      <c r="AJZ105" s="21"/>
      <c r="AKA105" s="21"/>
      <c r="AKB105" s="21"/>
      <c r="AKC105" s="21"/>
      <c r="AKD105" s="21"/>
      <c r="AKE105" s="21"/>
      <c r="AKF105" s="21"/>
      <c r="AKG105" s="21"/>
      <c r="AKH105" s="21"/>
      <c r="AKI105" s="21"/>
      <c r="AKJ105" s="21"/>
      <c r="AKK105" s="21"/>
      <c r="AKL105" s="21"/>
      <c r="AKM105" s="21"/>
      <c r="AKN105" s="21"/>
      <c r="AKO105" s="21"/>
      <c r="AKP105" s="21"/>
      <c r="AKQ105" s="21"/>
      <c r="AKR105" s="21"/>
      <c r="AKS105" s="21"/>
      <c r="AKT105" s="21"/>
      <c r="AKU105" s="21"/>
      <c r="AKV105" s="21"/>
      <c r="AKW105" s="21"/>
      <c r="AKX105" s="21"/>
      <c r="AKY105" s="21"/>
      <c r="AKZ105" s="21"/>
      <c r="ALA105" s="21"/>
      <c r="ALB105" s="21"/>
      <c r="ALC105" s="21"/>
      <c r="ALD105" s="21"/>
      <c r="ALE105" s="21"/>
      <c r="ALF105" s="21"/>
      <c r="ALG105" s="21"/>
      <c r="ALH105" s="21"/>
      <c r="ALI105" s="21"/>
      <c r="ALJ105" s="21"/>
      <c r="ALK105" s="21"/>
      <c r="ALL105" s="21"/>
      <c r="ALM105" s="21"/>
      <c r="ALN105" s="21"/>
      <c r="ALO105" s="21"/>
      <c r="ALP105" s="21"/>
      <c r="ALQ105" s="21"/>
      <c r="ALR105" s="21"/>
      <c r="ALS105" s="21"/>
      <c r="ALT105" s="21"/>
      <c r="ALU105" s="21"/>
      <c r="ALV105" s="21"/>
      <c r="ALW105" s="21"/>
      <c r="ALX105" s="21"/>
      <c r="ALY105" s="21"/>
      <c r="ALZ105" s="21"/>
      <c r="AMA105" s="21"/>
      <c r="AMB105" s="21"/>
      <c r="AMC105" s="21"/>
      <c r="AMD105" s="21"/>
      <c r="AME105" s="21"/>
      <c r="AMF105" s="21"/>
      <c r="AMG105" s="21"/>
      <c r="AMH105" s="21"/>
      <c r="AMI105" s="21"/>
      <c r="AMJ105" s="21"/>
      <c r="AMK105" s="21"/>
      <c r="AML105" s="21"/>
      <c r="AMM105" s="21"/>
      <c r="AMN105" s="21"/>
      <c r="AMO105" s="21"/>
      <c r="AMP105" s="21"/>
      <c r="AMQ105" s="21"/>
      <c r="AMR105" s="21"/>
      <c r="AMS105" s="21"/>
      <c r="AMT105" s="21"/>
      <c r="AMU105" s="21"/>
    </row>
    <row r="106" spans="1:1035" s="22" customFormat="1" ht="14.25" outlineLevel="1">
      <c r="A106" s="21"/>
      <c r="B106" s="21"/>
      <c r="C106" s="21"/>
      <c r="D106" s="21"/>
      <c r="E106" s="242"/>
      <c r="F106" s="211"/>
      <c r="G106" s="104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4"/>
      <c r="AJ106" s="4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  <c r="IW106" s="21"/>
      <c r="IX106" s="21"/>
      <c r="IY106" s="21"/>
      <c r="IZ106" s="21"/>
      <c r="JA106" s="21"/>
      <c r="JB106" s="21"/>
      <c r="JC106" s="21"/>
      <c r="JD106" s="21"/>
      <c r="JE106" s="21"/>
      <c r="JF106" s="21"/>
      <c r="JG106" s="21"/>
      <c r="JH106" s="21"/>
      <c r="JI106" s="21"/>
      <c r="JJ106" s="21"/>
      <c r="JK106" s="21"/>
      <c r="JL106" s="21"/>
      <c r="JM106" s="21"/>
      <c r="JN106" s="21"/>
      <c r="JO106" s="21"/>
      <c r="JP106" s="21"/>
      <c r="JQ106" s="21"/>
      <c r="JR106" s="21"/>
      <c r="JS106" s="21"/>
      <c r="JT106" s="21"/>
      <c r="JU106" s="21"/>
      <c r="JV106" s="21"/>
      <c r="JW106" s="21"/>
      <c r="JX106" s="21"/>
      <c r="JY106" s="21"/>
      <c r="JZ106" s="21"/>
      <c r="KA106" s="21"/>
      <c r="KB106" s="21"/>
      <c r="KC106" s="21"/>
      <c r="KD106" s="21"/>
      <c r="KE106" s="21"/>
      <c r="KF106" s="21"/>
      <c r="KG106" s="21"/>
      <c r="KH106" s="21"/>
      <c r="KI106" s="21"/>
      <c r="KJ106" s="21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  <c r="KY106" s="21"/>
      <c r="KZ106" s="21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1"/>
      <c r="LN106" s="21"/>
      <c r="LO106" s="21"/>
      <c r="LP106" s="21"/>
      <c r="LQ106" s="21"/>
      <c r="LR106" s="21"/>
      <c r="LS106" s="21"/>
      <c r="LT106" s="21"/>
      <c r="LU106" s="21"/>
      <c r="LV106" s="21"/>
      <c r="LW106" s="21"/>
      <c r="LX106" s="21"/>
      <c r="LY106" s="21"/>
      <c r="LZ106" s="21"/>
      <c r="MA106" s="21"/>
      <c r="MB106" s="21"/>
      <c r="MC106" s="21"/>
      <c r="MD106" s="21"/>
      <c r="ME106" s="21"/>
      <c r="MF106" s="21"/>
      <c r="MG106" s="21"/>
      <c r="MH106" s="21"/>
      <c r="MI106" s="21"/>
      <c r="MJ106" s="21"/>
      <c r="MK106" s="21"/>
      <c r="ML106" s="21"/>
      <c r="MM106" s="21"/>
      <c r="MN106" s="21"/>
      <c r="MO106" s="21"/>
      <c r="MP106" s="21"/>
      <c r="MQ106" s="21"/>
      <c r="MR106" s="21"/>
      <c r="MS106" s="21"/>
      <c r="MT106" s="21"/>
      <c r="MU106" s="21"/>
      <c r="MV106" s="21"/>
      <c r="MW106" s="21"/>
      <c r="MX106" s="21"/>
      <c r="MY106" s="21"/>
      <c r="MZ106" s="21"/>
      <c r="NA106" s="21"/>
      <c r="NB106" s="21"/>
      <c r="NC106" s="21"/>
      <c r="ND106" s="21"/>
      <c r="NE106" s="21"/>
      <c r="NF106" s="21"/>
      <c r="NG106" s="21"/>
      <c r="NH106" s="21"/>
      <c r="NI106" s="21"/>
      <c r="NJ106" s="21"/>
      <c r="NK106" s="21"/>
      <c r="NL106" s="21"/>
      <c r="NM106" s="21"/>
      <c r="NN106" s="21"/>
      <c r="NO106" s="21"/>
      <c r="NP106" s="21"/>
      <c r="NQ106" s="21"/>
      <c r="NR106" s="21"/>
      <c r="NS106" s="21"/>
      <c r="NT106" s="21"/>
      <c r="NU106" s="21"/>
      <c r="NV106" s="21"/>
      <c r="NW106" s="21"/>
      <c r="NX106" s="21"/>
      <c r="NY106" s="21"/>
      <c r="NZ106" s="21"/>
      <c r="OA106" s="21"/>
      <c r="OB106" s="21"/>
      <c r="OC106" s="21"/>
      <c r="OD106" s="21"/>
      <c r="OE106" s="21"/>
      <c r="OF106" s="21"/>
      <c r="OG106" s="21"/>
      <c r="OH106" s="21"/>
      <c r="OI106" s="21"/>
      <c r="OJ106" s="21"/>
      <c r="OK106" s="21"/>
      <c r="OL106" s="21"/>
      <c r="OM106" s="21"/>
      <c r="ON106" s="21"/>
      <c r="OO106" s="21"/>
      <c r="OP106" s="21"/>
      <c r="OQ106" s="21"/>
      <c r="OR106" s="21"/>
      <c r="OS106" s="21"/>
      <c r="OT106" s="21"/>
      <c r="OU106" s="21"/>
      <c r="OV106" s="21"/>
      <c r="OW106" s="21"/>
      <c r="OX106" s="21"/>
      <c r="OY106" s="21"/>
      <c r="OZ106" s="21"/>
      <c r="PA106" s="21"/>
      <c r="PB106" s="21"/>
      <c r="PC106" s="21"/>
      <c r="PD106" s="21"/>
      <c r="PE106" s="21"/>
      <c r="PF106" s="21"/>
      <c r="PG106" s="21"/>
      <c r="PH106" s="21"/>
      <c r="PI106" s="21"/>
      <c r="PJ106" s="21"/>
      <c r="PK106" s="21"/>
      <c r="PL106" s="21"/>
      <c r="PM106" s="21"/>
      <c r="PN106" s="21"/>
      <c r="PO106" s="21"/>
      <c r="PP106" s="21"/>
      <c r="PQ106" s="21"/>
      <c r="PR106" s="21"/>
      <c r="PS106" s="21"/>
      <c r="PT106" s="21"/>
      <c r="PU106" s="21"/>
      <c r="PV106" s="21"/>
      <c r="PW106" s="21"/>
      <c r="PX106" s="21"/>
      <c r="PY106" s="21"/>
      <c r="PZ106" s="21"/>
      <c r="QA106" s="21"/>
      <c r="QB106" s="21"/>
      <c r="QC106" s="21"/>
      <c r="QD106" s="21"/>
      <c r="QE106" s="21"/>
      <c r="QF106" s="21"/>
      <c r="QG106" s="21"/>
      <c r="QH106" s="21"/>
      <c r="QI106" s="21"/>
      <c r="QJ106" s="21"/>
      <c r="QK106" s="21"/>
      <c r="QL106" s="21"/>
      <c r="QM106" s="21"/>
      <c r="QN106" s="21"/>
      <c r="QO106" s="21"/>
      <c r="QP106" s="21"/>
      <c r="QQ106" s="21"/>
      <c r="QR106" s="21"/>
      <c r="QS106" s="21"/>
      <c r="QT106" s="21"/>
      <c r="QU106" s="21"/>
      <c r="QV106" s="21"/>
      <c r="QW106" s="21"/>
      <c r="QX106" s="21"/>
      <c r="QY106" s="21"/>
      <c r="QZ106" s="21"/>
      <c r="RA106" s="21"/>
      <c r="RB106" s="21"/>
      <c r="RC106" s="21"/>
      <c r="RD106" s="21"/>
      <c r="RE106" s="21"/>
      <c r="RF106" s="21"/>
      <c r="RG106" s="21"/>
      <c r="RH106" s="21"/>
      <c r="RI106" s="21"/>
      <c r="RJ106" s="21"/>
      <c r="RK106" s="21"/>
      <c r="RL106" s="21"/>
      <c r="RM106" s="21"/>
      <c r="RN106" s="21"/>
      <c r="RO106" s="21"/>
      <c r="RP106" s="21"/>
      <c r="RQ106" s="21"/>
      <c r="RR106" s="21"/>
      <c r="RS106" s="21"/>
      <c r="RT106" s="21"/>
      <c r="RU106" s="21"/>
      <c r="RV106" s="21"/>
      <c r="RW106" s="21"/>
      <c r="RX106" s="21"/>
      <c r="RY106" s="21"/>
      <c r="RZ106" s="21"/>
      <c r="SA106" s="21"/>
      <c r="SB106" s="21"/>
      <c r="SC106" s="21"/>
      <c r="SD106" s="21"/>
      <c r="SE106" s="21"/>
      <c r="SF106" s="21"/>
      <c r="SG106" s="21"/>
      <c r="SH106" s="21"/>
      <c r="SI106" s="21"/>
      <c r="SJ106" s="21"/>
      <c r="SK106" s="21"/>
      <c r="SL106" s="21"/>
      <c r="SM106" s="21"/>
      <c r="SN106" s="21"/>
      <c r="SO106" s="21"/>
      <c r="SP106" s="21"/>
      <c r="SQ106" s="21"/>
      <c r="SR106" s="21"/>
      <c r="SS106" s="21"/>
      <c r="ST106" s="21"/>
      <c r="SU106" s="21"/>
      <c r="SV106" s="21"/>
      <c r="SW106" s="21"/>
      <c r="SX106" s="21"/>
      <c r="SY106" s="21"/>
      <c r="SZ106" s="21"/>
      <c r="TA106" s="21"/>
      <c r="TB106" s="21"/>
      <c r="TC106" s="21"/>
      <c r="TD106" s="21"/>
      <c r="TE106" s="21"/>
      <c r="TF106" s="21"/>
      <c r="TG106" s="21"/>
      <c r="TH106" s="21"/>
      <c r="TI106" s="21"/>
      <c r="TJ106" s="21"/>
      <c r="TK106" s="21"/>
      <c r="TL106" s="21"/>
      <c r="TM106" s="21"/>
      <c r="TN106" s="21"/>
      <c r="TO106" s="21"/>
      <c r="TP106" s="21"/>
      <c r="TQ106" s="21"/>
      <c r="TR106" s="21"/>
      <c r="TS106" s="21"/>
      <c r="TT106" s="21"/>
      <c r="TU106" s="21"/>
      <c r="TV106" s="21"/>
      <c r="TW106" s="21"/>
      <c r="TX106" s="21"/>
      <c r="TY106" s="21"/>
      <c r="TZ106" s="21"/>
      <c r="UA106" s="21"/>
      <c r="UB106" s="21"/>
      <c r="UC106" s="21"/>
      <c r="UD106" s="21"/>
      <c r="UE106" s="21"/>
      <c r="UF106" s="21"/>
      <c r="UG106" s="21"/>
      <c r="UH106" s="21"/>
      <c r="UI106" s="21"/>
      <c r="UJ106" s="21"/>
      <c r="UK106" s="21"/>
      <c r="UL106" s="21"/>
      <c r="UM106" s="21"/>
      <c r="UN106" s="21"/>
      <c r="UO106" s="21"/>
      <c r="UP106" s="21"/>
      <c r="UQ106" s="21"/>
      <c r="UR106" s="21"/>
      <c r="US106" s="21"/>
      <c r="UT106" s="21"/>
      <c r="UU106" s="21"/>
      <c r="UV106" s="21"/>
      <c r="UW106" s="21"/>
      <c r="UX106" s="21"/>
      <c r="UY106" s="21"/>
      <c r="UZ106" s="21"/>
      <c r="VA106" s="21"/>
      <c r="VB106" s="21"/>
      <c r="VC106" s="21"/>
      <c r="VD106" s="21"/>
      <c r="VE106" s="21"/>
      <c r="VF106" s="21"/>
      <c r="VG106" s="21"/>
      <c r="VH106" s="21"/>
      <c r="VI106" s="21"/>
      <c r="VJ106" s="21"/>
      <c r="VK106" s="21"/>
      <c r="VL106" s="21"/>
      <c r="VM106" s="21"/>
      <c r="VN106" s="21"/>
      <c r="VO106" s="21"/>
      <c r="VP106" s="21"/>
      <c r="VQ106" s="21"/>
      <c r="VR106" s="21"/>
      <c r="VS106" s="21"/>
      <c r="VT106" s="21"/>
      <c r="VU106" s="21"/>
      <c r="VV106" s="21"/>
      <c r="VW106" s="21"/>
      <c r="VX106" s="21"/>
      <c r="VY106" s="21"/>
      <c r="VZ106" s="21"/>
      <c r="WA106" s="21"/>
      <c r="WB106" s="21"/>
      <c r="WC106" s="21"/>
      <c r="WD106" s="21"/>
      <c r="WE106" s="21"/>
      <c r="WF106" s="21"/>
      <c r="WG106" s="21"/>
      <c r="WH106" s="21"/>
      <c r="WI106" s="21"/>
      <c r="WJ106" s="21"/>
      <c r="WK106" s="21"/>
      <c r="WL106" s="21"/>
      <c r="WM106" s="21"/>
      <c r="WN106" s="21"/>
      <c r="WO106" s="21"/>
      <c r="WP106" s="21"/>
      <c r="WQ106" s="21"/>
      <c r="WR106" s="21"/>
      <c r="WS106" s="21"/>
      <c r="WT106" s="21"/>
      <c r="WU106" s="21"/>
      <c r="WV106" s="21"/>
      <c r="WW106" s="21"/>
      <c r="WX106" s="21"/>
      <c r="WY106" s="21"/>
      <c r="WZ106" s="21"/>
      <c r="XA106" s="21"/>
      <c r="XB106" s="21"/>
      <c r="XC106" s="21"/>
      <c r="XD106" s="21"/>
      <c r="XE106" s="21"/>
      <c r="XF106" s="21"/>
      <c r="XG106" s="21"/>
      <c r="XH106" s="21"/>
      <c r="XI106" s="21"/>
      <c r="XJ106" s="21"/>
      <c r="XK106" s="21"/>
      <c r="XL106" s="21"/>
      <c r="XM106" s="21"/>
      <c r="XN106" s="21"/>
      <c r="XO106" s="21"/>
      <c r="XP106" s="21"/>
      <c r="XQ106" s="21"/>
      <c r="XR106" s="21"/>
      <c r="XS106" s="21"/>
      <c r="XT106" s="21"/>
      <c r="XU106" s="21"/>
      <c r="XV106" s="21"/>
      <c r="XW106" s="21"/>
      <c r="XX106" s="21"/>
      <c r="XY106" s="21"/>
      <c r="XZ106" s="21"/>
      <c r="YA106" s="21"/>
      <c r="YB106" s="21"/>
      <c r="YC106" s="21"/>
      <c r="YD106" s="21"/>
      <c r="YE106" s="21"/>
      <c r="YF106" s="21"/>
      <c r="YG106" s="21"/>
      <c r="YH106" s="21"/>
      <c r="YI106" s="21"/>
      <c r="YJ106" s="21"/>
      <c r="YK106" s="21"/>
      <c r="YL106" s="21"/>
      <c r="YM106" s="21"/>
      <c r="YN106" s="21"/>
      <c r="YO106" s="21"/>
      <c r="YP106" s="21"/>
      <c r="YQ106" s="21"/>
      <c r="YR106" s="21"/>
      <c r="YS106" s="21"/>
      <c r="YT106" s="21"/>
      <c r="YU106" s="21"/>
      <c r="YV106" s="21"/>
      <c r="YW106" s="21"/>
      <c r="YX106" s="21"/>
      <c r="YY106" s="21"/>
      <c r="YZ106" s="21"/>
      <c r="ZA106" s="21"/>
      <c r="ZB106" s="21"/>
      <c r="ZC106" s="21"/>
      <c r="ZD106" s="21"/>
      <c r="ZE106" s="21"/>
      <c r="ZF106" s="21"/>
      <c r="ZG106" s="21"/>
      <c r="ZH106" s="21"/>
      <c r="ZI106" s="21"/>
      <c r="ZJ106" s="21"/>
      <c r="ZK106" s="21"/>
      <c r="ZL106" s="21"/>
      <c r="ZM106" s="21"/>
      <c r="ZN106" s="21"/>
      <c r="ZO106" s="21"/>
      <c r="ZP106" s="21"/>
      <c r="ZQ106" s="21"/>
      <c r="ZR106" s="21"/>
      <c r="ZS106" s="21"/>
      <c r="ZT106" s="21"/>
      <c r="ZU106" s="21"/>
      <c r="ZV106" s="21"/>
      <c r="ZW106" s="21"/>
      <c r="ZX106" s="21"/>
      <c r="ZY106" s="21"/>
      <c r="ZZ106" s="21"/>
      <c r="AAA106" s="21"/>
      <c r="AAB106" s="21"/>
      <c r="AAC106" s="21"/>
      <c r="AAD106" s="21"/>
      <c r="AAE106" s="21"/>
      <c r="AAF106" s="21"/>
      <c r="AAG106" s="21"/>
      <c r="AAH106" s="21"/>
      <c r="AAI106" s="21"/>
      <c r="AAJ106" s="21"/>
      <c r="AAK106" s="21"/>
      <c r="AAL106" s="21"/>
      <c r="AAM106" s="21"/>
      <c r="AAN106" s="21"/>
      <c r="AAO106" s="21"/>
      <c r="AAP106" s="21"/>
      <c r="AAQ106" s="21"/>
      <c r="AAR106" s="21"/>
      <c r="AAS106" s="21"/>
      <c r="AAT106" s="21"/>
      <c r="AAU106" s="21"/>
      <c r="AAV106" s="21"/>
      <c r="AAW106" s="21"/>
      <c r="AAX106" s="21"/>
      <c r="AAY106" s="21"/>
      <c r="AAZ106" s="21"/>
      <c r="ABA106" s="21"/>
      <c r="ABB106" s="21"/>
      <c r="ABC106" s="21"/>
      <c r="ABD106" s="21"/>
      <c r="ABE106" s="21"/>
      <c r="ABF106" s="21"/>
      <c r="ABG106" s="21"/>
      <c r="ABH106" s="21"/>
      <c r="ABI106" s="21"/>
      <c r="ABJ106" s="21"/>
      <c r="ABK106" s="21"/>
      <c r="ABL106" s="21"/>
      <c r="ABM106" s="21"/>
      <c r="ABN106" s="21"/>
      <c r="ABO106" s="21"/>
      <c r="ABP106" s="21"/>
      <c r="ABQ106" s="21"/>
      <c r="ABR106" s="21"/>
      <c r="ABS106" s="21"/>
      <c r="ABT106" s="21"/>
      <c r="ABU106" s="21"/>
      <c r="ABV106" s="21"/>
      <c r="ABW106" s="21"/>
      <c r="ABX106" s="21"/>
      <c r="ABY106" s="21"/>
      <c r="ABZ106" s="21"/>
      <c r="ACA106" s="21"/>
      <c r="ACB106" s="21"/>
      <c r="ACC106" s="21"/>
      <c r="ACD106" s="21"/>
      <c r="ACE106" s="21"/>
      <c r="ACF106" s="21"/>
      <c r="ACG106" s="21"/>
      <c r="ACH106" s="21"/>
      <c r="ACI106" s="21"/>
      <c r="ACJ106" s="21"/>
      <c r="ACK106" s="21"/>
      <c r="ACL106" s="21"/>
      <c r="ACM106" s="21"/>
      <c r="ACN106" s="21"/>
      <c r="ACO106" s="21"/>
      <c r="ACP106" s="21"/>
      <c r="ACQ106" s="21"/>
      <c r="ACR106" s="21"/>
      <c r="ACS106" s="21"/>
      <c r="ACT106" s="21"/>
      <c r="ACU106" s="21"/>
      <c r="ACV106" s="21"/>
      <c r="ACW106" s="21"/>
      <c r="ACX106" s="21"/>
      <c r="ACY106" s="21"/>
      <c r="ACZ106" s="21"/>
      <c r="ADA106" s="21"/>
      <c r="ADB106" s="21"/>
      <c r="ADC106" s="21"/>
      <c r="ADD106" s="21"/>
      <c r="ADE106" s="21"/>
      <c r="ADF106" s="21"/>
      <c r="ADG106" s="21"/>
      <c r="ADH106" s="21"/>
      <c r="ADI106" s="21"/>
      <c r="ADJ106" s="21"/>
      <c r="ADK106" s="21"/>
      <c r="ADL106" s="21"/>
      <c r="ADM106" s="21"/>
      <c r="ADN106" s="21"/>
      <c r="ADO106" s="21"/>
      <c r="ADP106" s="21"/>
      <c r="ADQ106" s="21"/>
      <c r="ADR106" s="21"/>
      <c r="ADS106" s="21"/>
      <c r="ADT106" s="21"/>
      <c r="ADU106" s="21"/>
      <c r="ADV106" s="21"/>
      <c r="ADW106" s="21"/>
      <c r="ADX106" s="21"/>
      <c r="ADY106" s="21"/>
      <c r="ADZ106" s="21"/>
      <c r="AEA106" s="21"/>
      <c r="AEB106" s="21"/>
      <c r="AEC106" s="21"/>
      <c r="AED106" s="21"/>
      <c r="AEE106" s="21"/>
      <c r="AEF106" s="21"/>
      <c r="AEG106" s="21"/>
      <c r="AEH106" s="21"/>
      <c r="AEI106" s="21"/>
      <c r="AEJ106" s="21"/>
      <c r="AEK106" s="21"/>
      <c r="AEL106" s="21"/>
      <c r="AEM106" s="21"/>
      <c r="AEN106" s="21"/>
      <c r="AEO106" s="21"/>
      <c r="AEP106" s="21"/>
      <c r="AEQ106" s="21"/>
      <c r="AER106" s="21"/>
      <c r="AES106" s="21"/>
      <c r="AET106" s="21"/>
      <c r="AEU106" s="21"/>
      <c r="AEV106" s="21"/>
      <c r="AEW106" s="21"/>
      <c r="AEX106" s="21"/>
      <c r="AEY106" s="21"/>
      <c r="AEZ106" s="21"/>
      <c r="AFA106" s="21"/>
      <c r="AFB106" s="21"/>
      <c r="AFC106" s="21"/>
      <c r="AFD106" s="21"/>
      <c r="AFE106" s="21"/>
      <c r="AFF106" s="21"/>
      <c r="AFG106" s="21"/>
      <c r="AFH106" s="21"/>
      <c r="AFI106" s="21"/>
      <c r="AFJ106" s="21"/>
      <c r="AFK106" s="21"/>
      <c r="AFL106" s="21"/>
      <c r="AFM106" s="21"/>
      <c r="AFN106" s="21"/>
      <c r="AFO106" s="21"/>
      <c r="AFP106" s="21"/>
      <c r="AFQ106" s="21"/>
      <c r="AFR106" s="21"/>
      <c r="AFS106" s="21"/>
      <c r="AFT106" s="21"/>
      <c r="AFU106" s="21"/>
      <c r="AFV106" s="21"/>
      <c r="AFW106" s="21"/>
      <c r="AFX106" s="21"/>
      <c r="AFY106" s="21"/>
      <c r="AFZ106" s="21"/>
      <c r="AGA106" s="21"/>
      <c r="AGB106" s="21"/>
      <c r="AGC106" s="21"/>
      <c r="AGD106" s="21"/>
      <c r="AGE106" s="21"/>
      <c r="AGF106" s="21"/>
      <c r="AGG106" s="21"/>
      <c r="AGH106" s="21"/>
      <c r="AGI106" s="21"/>
      <c r="AGJ106" s="21"/>
      <c r="AGK106" s="21"/>
      <c r="AGL106" s="21"/>
      <c r="AGM106" s="21"/>
      <c r="AGN106" s="21"/>
      <c r="AGO106" s="21"/>
      <c r="AGP106" s="21"/>
      <c r="AGQ106" s="21"/>
      <c r="AGR106" s="21"/>
      <c r="AGS106" s="21"/>
      <c r="AGT106" s="21"/>
      <c r="AGU106" s="21"/>
      <c r="AGV106" s="21"/>
      <c r="AGW106" s="21"/>
      <c r="AGX106" s="21"/>
      <c r="AGY106" s="21"/>
      <c r="AGZ106" s="21"/>
      <c r="AHA106" s="21"/>
      <c r="AHB106" s="21"/>
      <c r="AHC106" s="21"/>
      <c r="AHD106" s="21"/>
      <c r="AHE106" s="21"/>
      <c r="AHF106" s="21"/>
      <c r="AHG106" s="21"/>
      <c r="AHH106" s="21"/>
      <c r="AHI106" s="21"/>
      <c r="AHJ106" s="21"/>
      <c r="AHK106" s="21"/>
      <c r="AHL106" s="21"/>
      <c r="AHM106" s="21"/>
      <c r="AHN106" s="21"/>
      <c r="AHO106" s="21"/>
      <c r="AHP106" s="21"/>
      <c r="AHQ106" s="21"/>
      <c r="AHR106" s="21"/>
      <c r="AHS106" s="21"/>
      <c r="AHT106" s="21"/>
      <c r="AHU106" s="21"/>
      <c r="AHV106" s="21"/>
      <c r="AHW106" s="21"/>
      <c r="AHX106" s="21"/>
      <c r="AHY106" s="21"/>
      <c r="AHZ106" s="21"/>
      <c r="AIA106" s="21"/>
      <c r="AIB106" s="21"/>
      <c r="AIC106" s="21"/>
      <c r="AID106" s="21"/>
      <c r="AIE106" s="21"/>
      <c r="AIF106" s="21"/>
      <c r="AIG106" s="21"/>
      <c r="AIH106" s="21"/>
      <c r="AII106" s="21"/>
      <c r="AIJ106" s="21"/>
      <c r="AIK106" s="21"/>
      <c r="AIL106" s="21"/>
      <c r="AIM106" s="21"/>
      <c r="AIN106" s="21"/>
      <c r="AIO106" s="21"/>
      <c r="AIP106" s="21"/>
      <c r="AIQ106" s="21"/>
      <c r="AIR106" s="21"/>
      <c r="AIS106" s="21"/>
      <c r="AIT106" s="21"/>
      <c r="AIU106" s="21"/>
      <c r="AIV106" s="21"/>
      <c r="AIW106" s="21"/>
      <c r="AIX106" s="21"/>
      <c r="AIY106" s="21"/>
      <c r="AIZ106" s="21"/>
      <c r="AJA106" s="21"/>
      <c r="AJB106" s="21"/>
      <c r="AJC106" s="21"/>
      <c r="AJD106" s="21"/>
      <c r="AJE106" s="21"/>
      <c r="AJF106" s="21"/>
      <c r="AJG106" s="21"/>
      <c r="AJH106" s="21"/>
      <c r="AJI106" s="21"/>
      <c r="AJJ106" s="21"/>
      <c r="AJK106" s="21"/>
      <c r="AJL106" s="21"/>
      <c r="AJM106" s="21"/>
      <c r="AJN106" s="21"/>
      <c r="AJO106" s="21"/>
      <c r="AJP106" s="21"/>
      <c r="AJQ106" s="21"/>
      <c r="AJR106" s="21"/>
      <c r="AJS106" s="21"/>
      <c r="AJT106" s="21"/>
      <c r="AJU106" s="21"/>
      <c r="AJV106" s="21"/>
      <c r="AJW106" s="21"/>
      <c r="AJX106" s="21"/>
      <c r="AJY106" s="21"/>
      <c r="AJZ106" s="21"/>
      <c r="AKA106" s="21"/>
      <c r="AKB106" s="21"/>
      <c r="AKC106" s="21"/>
      <c r="AKD106" s="21"/>
      <c r="AKE106" s="21"/>
      <c r="AKF106" s="21"/>
      <c r="AKG106" s="21"/>
      <c r="AKH106" s="21"/>
      <c r="AKI106" s="21"/>
      <c r="AKJ106" s="21"/>
      <c r="AKK106" s="21"/>
      <c r="AKL106" s="21"/>
      <c r="AKM106" s="21"/>
      <c r="AKN106" s="21"/>
      <c r="AKO106" s="21"/>
      <c r="AKP106" s="21"/>
      <c r="AKQ106" s="21"/>
      <c r="AKR106" s="21"/>
      <c r="AKS106" s="21"/>
      <c r="AKT106" s="21"/>
      <c r="AKU106" s="21"/>
      <c r="AKV106" s="21"/>
      <c r="AKW106" s="21"/>
      <c r="AKX106" s="21"/>
      <c r="AKY106" s="21"/>
      <c r="AKZ106" s="21"/>
      <c r="ALA106" s="21"/>
      <c r="ALB106" s="21"/>
      <c r="ALC106" s="21"/>
      <c r="ALD106" s="21"/>
      <c r="ALE106" s="21"/>
      <c r="ALF106" s="21"/>
      <c r="ALG106" s="21"/>
      <c r="ALH106" s="21"/>
      <c r="ALI106" s="21"/>
      <c r="ALJ106" s="21"/>
      <c r="ALK106" s="21"/>
      <c r="ALL106" s="21"/>
      <c r="ALM106" s="21"/>
      <c r="ALN106" s="21"/>
      <c r="ALO106" s="21"/>
      <c r="ALP106" s="21"/>
      <c r="ALQ106" s="21"/>
      <c r="ALR106" s="21"/>
      <c r="ALS106" s="21"/>
      <c r="ALT106" s="21"/>
      <c r="ALU106" s="21"/>
      <c r="ALV106" s="21"/>
      <c r="ALW106" s="21"/>
      <c r="ALX106" s="21"/>
      <c r="ALY106" s="21"/>
      <c r="ALZ106" s="21"/>
      <c r="AMA106" s="21"/>
      <c r="AMB106" s="21"/>
      <c r="AMC106" s="21"/>
      <c r="AMD106" s="21"/>
      <c r="AME106" s="21"/>
      <c r="AMF106" s="21"/>
      <c r="AMG106" s="21"/>
      <c r="AMH106" s="21"/>
      <c r="AMI106" s="21"/>
      <c r="AMJ106" s="21"/>
      <c r="AMK106" s="21"/>
      <c r="AML106" s="21"/>
      <c r="AMM106" s="21"/>
      <c r="AMN106" s="21"/>
      <c r="AMO106" s="21"/>
      <c r="AMP106" s="21"/>
      <c r="AMQ106" s="21"/>
      <c r="AMR106" s="21"/>
      <c r="AMS106" s="21"/>
      <c r="AMT106" s="21"/>
      <c r="AMU106" s="21"/>
    </row>
    <row r="107" spans="1:1035" s="22" customFormat="1" ht="14.25" outlineLevel="1">
      <c r="A107" s="21"/>
      <c r="B107" s="21"/>
      <c r="C107" s="21" t="s">
        <v>238</v>
      </c>
      <c r="D107" s="21"/>
      <c r="E107" s="36"/>
      <c r="G107" s="104"/>
      <c r="AI107" s="4"/>
      <c r="AJ107" s="4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21"/>
      <c r="MF107" s="21"/>
      <c r="MG107" s="21"/>
      <c r="MH107" s="21"/>
      <c r="MI107" s="21"/>
      <c r="MJ107" s="21"/>
      <c r="MK107" s="21"/>
      <c r="ML107" s="21"/>
      <c r="MM107" s="21"/>
      <c r="MN107" s="21"/>
      <c r="MO107" s="21"/>
      <c r="MP107" s="21"/>
      <c r="MQ107" s="21"/>
      <c r="MR107" s="21"/>
      <c r="MS107" s="21"/>
      <c r="MT107" s="21"/>
      <c r="MU107" s="21"/>
      <c r="MV107" s="21"/>
      <c r="MW107" s="21"/>
      <c r="MX107" s="21"/>
      <c r="MY107" s="21"/>
      <c r="MZ107" s="21"/>
      <c r="NA107" s="21"/>
      <c r="NB107" s="21"/>
      <c r="NC107" s="21"/>
      <c r="ND107" s="21"/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21"/>
      <c r="NT107" s="21"/>
      <c r="NU107" s="21"/>
      <c r="NV107" s="21"/>
      <c r="NW107" s="21"/>
      <c r="NX107" s="21"/>
      <c r="NY107" s="21"/>
      <c r="NZ107" s="21"/>
      <c r="OA107" s="21"/>
      <c r="OB107" s="21"/>
      <c r="OC107" s="21"/>
      <c r="OD107" s="21"/>
      <c r="OE107" s="21"/>
      <c r="OF107" s="21"/>
      <c r="OG107" s="21"/>
      <c r="OH107" s="21"/>
      <c r="OI107" s="21"/>
      <c r="OJ107" s="21"/>
      <c r="OK107" s="21"/>
      <c r="OL107" s="21"/>
      <c r="OM107" s="21"/>
      <c r="ON107" s="21"/>
      <c r="OO107" s="21"/>
      <c r="OP107" s="21"/>
      <c r="OQ107" s="21"/>
      <c r="OR107" s="21"/>
      <c r="OS107" s="21"/>
      <c r="OT107" s="21"/>
      <c r="OU107" s="21"/>
      <c r="OV107" s="21"/>
      <c r="OW107" s="21"/>
      <c r="OX107" s="21"/>
      <c r="OY107" s="21"/>
      <c r="OZ107" s="21"/>
      <c r="PA107" s="21"/>
      <c r="PB107" s="21"/>
      <c r="PC107" s="21"/>
      <c r="PD107" s="21"/>
      <c r="PE107" s="21"/>
      <c r="PF107" s="21"/>
      <c r="PG107" s="21"/>
      <c r="PH107" s="21"/>
      <c r="PI107" s="21"/>
      <c r="PJ107" s="21"/>
      <c r="PK107" s="21"/>
      <c r="PL107" s="21"/>
      <c r="PM107" s="21"/>
      <c r="PN107" s="21"/>
      <c r="PO107" s="21"/>
      <c r="PP107" s="21"/>
      <c r="PQ107" s="21"/>
      <c r="PR107" s="21"/>
      <c r="PS107" s="21"/>
      <c r="PT107" s="21"/>
      <c r="PU107" s="21"/>
      <c r="PV107" s="21"/>
      <c r="PW107" s="21"/>
      <c r="PX107" s="21"/>
      <c r="PY107" s="21"/>
      <c r="PZ107" s="21"/>
      <c r="QA107" s="21"/>
      <c r="QB107" s="21"/>
      <c r="QC107" s="21"/>
      <c r="QD107" s="21"/>
      <c r="QE107" s="21"/>
      <c r="QF107" s="21"/>
      <c r="QG107" s="21"/>
      <c r="QH107" s="21"/>
      <c r="QI107" s="21"/>
      <c r="QJ107" s="21"/>
      <c r="QK107" s="21"/>
      <c r="QL107" s="21"/>
      <c r="QM107" s="21"/>
      <c r="QN107" s="21"/>
      <c r="QO107" s="21"/>
      <c r="QP107" s="21"/>
      <c r="QQ107" s="21"/>
      <c r="QR107" s="21"/>
      <c r="QS107" s="21"/>
      <c r="QT107" s="21"/>
      <c r="QU107" s="21"/>
      <c r="QV107" s="21"/>
      <c r="QW107" s="21"/>
      <c r="QX107" s="21"/>
      <c r="QY107" s="21"/>
      <c r="QZ107" s="21"/>
      <c r="RA107" s="21"/>
      <c r="RB107" s="21"/>
      <c r="RC107" s="21"/>
      <c r="RD107" s="21"/>
      <c r="RE107" s="21"/>
      <c r="RF107" s="21"/>
      <c r="RG107" s="21"/>
      <c r="RH107" s="21"/>
      <c r="RI107" s="21"/>
      <c r="RJ107" s="21"/>
      <c r="RK107" s="21"/>
      <c r="RL107" s="21"/>
      <c r="RM107" s="21"/>
      <c r="RN107" s="21"/>
      <c r="RO107" s="21"/>
      <c r="RP107" s="21"/>
      <c r="RQ107" s="21"/>
      <c r="RR107" s="21"/>
      <c r="RS107" s="21"/>
      <c r="RT107" s="21"/>
      <c r="RU107" s="21"/>
      <c r="RV107" s="21"/>
      <c r="RW107" s="21"/>
      <c r="RX107" s="21"/>
      <c r="RY107" s="21"/>
      <c r="RZ107" s="21"/>
      <c r="SA107" s="21"/>
      <c r="SB107" s="21"/>
      <c r="SC107" s="21"/>
      <c r="SD107" s="21"/>
      <c r="SE107" s="21"/>
      <c r="SF107" s="21"/>
      <c r="SG107" s="21"/>
      <c r="SH107" s="21"/>
      <c r="SI107" s="21"/>
      <c r="SJ107" s="21"/>
      <c r="SK107" s="21"/>
      <c r="SL107" s="21"/>
      <c r="SM107" s="21"/>
      <c r="SN107" s="21"/>
      <c r="SO107" s="21"/>
      <c r="SP107" s="21"/>
      <c r="SQ107" s="21"/>
      <c r="SR107" s="21"/>
      <c r="SS107" s="21"/>
      <c r="ST107" s="21"/>
      <c r="SU107" s="21"/>
      <c r="SV107" s="21"/>
      <c r="SW107" s="21"/>
      <c r="SX107" s="21"/>
      <c r="SY107" s="21"/>
      <c r="SZ107" s="21"/>
      <c r="TA107" s="21"/>
      <c r="TB107" s="21"/>
      <c r="TC107" s="21"/>
      <c r="TD107" s="21"/>
      <c r="TE107" s="21"/>
      <c r="TF107" s="21"/>
      <c r="TG107" s="21"/>
      <c r="TH107" s="21"/>
      <c r="TI107" s="21"/>
      <c r="TJ107" s="21"/>
      <c r="TK107" s="21"/>
      <c r="TL107" s="21"/>
      <c r="TM107" s="21"/>
      <c r="TN107" s="21"/>
      <c r="TO107" s="21"/>
      <c r="TP107" s="21"/>
      <c r="TQ107" s="21"/>
      <c r="TR107" s="21"/>
      <c r="TS107" s="21"/>
      <c r="TT107" s="21"/>
      <c r="TU107" s="21"/>
      <c r="TV107" s="21"/>
      <c r="TW107" s="21"/>
      <c r="TX107" s="21"/>
      <c r="TY107" s="21"/>
      <c r="TZ107" s="21"/>
      <c r="UA107" s="21"/>
      <c r="UB107" s="21"/>
      <c r="UC107" s="21"/>
      <c r="UD107" s="21"/>
      <c r="UE107" s="21"/>
      <c r="UF107" s="21"/>
      <c r="UG107" s="21"/>
      <c r="UH107" s="21"/>
      <c r="UI107" s="21"/>
      <c r="UJ107" s="21"/>
      <c r="UK107" s="21"/>
      <c r="UL107" s="21"/>
      <c r="UM107" s="21"/>
      <c r="UN107" s="21"/>
      <c r="UO107" s="21"/>
      <c r="UP107" s="21"/>
      <c r="UQ107" s="21"/>
      <c r="UR107" s="21"/>
      <c r="US107" s="21"/>
      <c r="UT107" s="21"/>
      <c r="UU107" s="21"/>
      <c r="UV107" s="21"/>
      <c r="UW107" s="21"/>
      <c r="UX107" s="21"/>
      <c r="UY107" s="21"/>
      <c r="UZ107" s="21"/>
      <c r="VA107" s="21"/>
      <c r="VB107" s="21"/>
      <c r="VC107" s="21"/>
      <c r="VD107" s="21"/>
      <c r="VE107" s="21"/>
      <c r="VF107" s="21"/>
      <c r="VG107" s="21"/>
      <c r="VH107" s="21"/>
      <c r="VI107" s="21"/>
      <c r="VJ107" s="21"/>
      <c r="VK107" s="21"/>
      <c r="VL107" s="21"/>
      <c r="VM107" s="21"/>
      <c r="VN107" s="21"/>
      <c r="VO107" s="21"/>
      <c r="VP107" s="21"/>
      <c r="VQ107" s="21"/>
      <c r="VR107" s="21"/>
      <c r="VS107" s="21"/>
      <c r="VT107" s="21"/>
      <c r="VU107" s="21"/>
      <c r="VV107" s="21"/>
      <c r="VW107" s="21"/>
      <c r="VX107" s="21"/>
      <c r="VY107" s="21"/>
      <c r="VZ107" s="21"/>
      <c r="WA107" s="21"/>
      <c r="WB107" s="21"/>
      <c r="WC107" s="21"/>
      <c r="WD107" s="21"/>
      <c r="WE107" s="21"/>
      <c r="WF107" s="21"/>
      <c r="WG107" s="21"/>
      <c r="WH107" s="21"/>
      <c r="WI107" s="21"/>
      <c r="WJ107" s="21"/>
      <c r="WK107" s="21"/>
      <c r="WL107" s="21"/>
      <c r="WM107" s="21"/>
      <c r="WN107" s="21"/>
      <c r="WO107" s="21"/>
      <c r="WP107" s="21"/>
      <c r="WQ107" s="21"/>
      <c r="WR107" s="21"/>
      <c r="WS107" s="21"/>
      <c r="WT107" s="21"/>
      <c r="WU107" s="21"/>
      <c r="WV107" s="21"/>
      <c r="WW107" s="21"/>
      <c r="WX107" s="21"/>
      <c r="WY107" s="21"/>
      <c r="WZ107" s="21"/>
      <c r="XA107" s="21"/>
      <c r="XB107" s="21"/>
      <c r="XC107" s="21"/>
      <c r="XD107" s="21"/>
      <c r="XE107" s="21"/>
      <c r="XF107" s="21"/>
      <c r="XG107" s="21"/>
      <c r="XH107" s="21"/>
      <c r="XI107" s="21"/>
      <c r="XJ107" s="21"/>
      <c r="XK107" s="21"/>
      <c r="XL107" s="21"/>
      <c r="XM107" s="21"/>
      <c r="XN107" s="21"/>
      <c r="XO107" s="21"/>
      <c r="XP107" s="21"/>
      <c r="XQ107" s="21"/>
      <c r="XR107" s="21"/>
      <c r="XS107" s="21"/>
      <c r="XT107" s="21"/>
      <c r="XU107" s="21"/>
      <c r="XV107" s="21"/>
      <c r="XW107" s="21"/>
      <c r="XX107" s="21"/>
      <c r="XY107" s="21"/>
      <c r="XZ107" s="21"/>
      <c r="YA107" s="21"/>
      <c r="YB107" s="21"/>
      <c r="YC107" s="21"/>
      <c r="YD107" s="21"/>
      <c r="YE107" s="21"/>
      <c r="YF107" s="21"/>
      <c r="YG107" s="21"/>
      <c r="YH107" s="21"/>
      <c r="YI107" s="21"/>
      <c r="YJ107" s="21"/>
      <c r="YK107" s="21"/>
      <c r="YL107" s="21"/>
      <c r="YM107" s="21"/>
      <c r="YN107" s="21"/>
      <c r="YO107" s="21"/>
      <c r="YP107" s="21"/>
      <c r="YQ107" s="21"/>
      <c r="YR107" s="21"/>
      <c r="YS107" s="21"/>
      <c r="YT107" s="21"/>
      <c r="YU107" s="21"/>
      <c r="YV107" s="21"/>
      <c r="YW107" s="21"/>
      <c r="YX107" s="21"/>
      <c r="YY107" s="21"/>
      <c r="YZ107" s="21"/>
      <c r="ZA107" s="21"/>
      <c r="ZB107" s="21"/>
      <c r="ZC107" s="21"/>
      <c r="ZD107" s="21"/>
      <c r="ZE107" s="21"/>
      <c r="ZF107" s="21"/>
      <c r="ZG107" s="21"/>
      <c r="ZH107" s="21"/>
      <c r="ZI107" s="21"/>
      <c r="ZJ107" s="21"/>
      <c r="ZK107" s="21"/>
      <c r="ZL107" s="21"/>
      <c r="ZM107" s="21"/>
      <c r="ZN107" s="21"/>
      <c r="ZO107" s="21"/>
      <c r="ZP107" s="21"/>
      <c r="ZQ107" s="21"/>
      <c r="ZR107" s="21"/>
      <c r="ZS107" s="21"/>
      <c r="ZT107" s="21"/>
      <c r="ZU107" s="21"/>
      <c r="ZV107" s="21"/>
      <c r="ZW107" s="21"/>
      <c r="ZX107" s="21"/>
      <c r="ZY107" s="21"/>
      <c r="ZZ107" s="21"/>
      <c r="AAA107" s="21"/>
      <c r="AAB107" s="21"/>
      <c r="AAC107" s="21"/>
      <c r="AAD107" s="21"/>
      <c r="AAE107" s="21"/>
      <c r="AAF107" s="21"/>
      <c r="AAG107" s="21"/>
      <c r="AAH107" s="21"/>
      <c r="AAI107" s="21"/>
      <c r="AAJ107" s="21"/>
      <c r="AAK107" s="21"/>
      <c r="AAL107" s="21"/>
      <c r="AAM107" s="21"/>
      <c r="AAN107" s="21"/>
      <c r="AAO107" s="21"/>
      <c r="AAP107" s="21"/>
      <c r="AAQ107" s="21"/>
      <c r="AAR107" s="21"/>
      <c r="AAS107" s="21"/>
      <c r="AAT107" s="21"/>
      <c r="AAU107" s="21"/>
      <c r="AAV107" s="21"/>
      <c r="AAW107" s="21"/>
      <c r="AAX107" s="21"/>
      <c r="AAY107" s="21"/>
      <c r="AAZ107" s="21"/>
      <c r="ABA107" s="21"/>
      <c r="ABB107" s="21"/>
      <c r="ABC107" s="21"/>
      <c r="ABD107" s="21"/>
      <c r="ABE107" s="21"/>
      <c r="ABF107" s="21"/>
      <c r="ABG107" s="21"/>
      <c r="ABH107" s="21"/>
      <c r="ABI107" s="21"/>
      <c r="ABJ107" s="21"/>
      <c r="ABK107" s="21"/>
      <c r="ABL107" s="21"/>
      <c r="ABM107" s="21"/>
      <c r="ABN107" s="21"/>
      <c r="ABO107" s="21"/>
      <c r="ABP107" s="21"/>
      <c r="ABQ107" s="21"/>
      <c r="ABR107" s="21"/>
      <c r="ABS107" s="21"/>
      <c r="ABT107" s="21"/>
      <c r="ABU107" s="21"/>
      <c r="ABV107" s="21"/>
      <c r="ABW107" s="21"/>
      <c r="ABX107" s="21"/>
      <c r="ABY107" s="21"/>
      <c r="ABZ107" s="21"/>
      <c r="ACA107" s="21"/>
      <c r="ACB107" s="21"/>
      <c r="ACC107" s="21"/>
      <c r="ACD107" s="21"/>
      <c r="ACE107" s="21"/>
      <c r="ACF107" s="21"/>
      <c r="ACG107" s="21"/>
      <c r="ACH107" s="21"/>
      <c r="ACI107" s="21"/>
      <c r="ACJ107" s="21"/>
      <c r="ACK107" s="21"/>
      <c r="ACL107" s="21"/>
      <c r="ACM107" s="21"/>
      <c r="ACN107" s="21"/>
      <c r="ACO107" s="21"/>
      <c r="ACP107" s="21"/>
      <c r="ACQ107" s="21"/>
      <c r="ACR107" s="21"/>
      <c r="ACS107" s="21"/>
      <c r="ACT107" s="21"/>
      <c r="ACU107" s="21"/>
      <c r="ACV107" s="21"/>
      <c r="ACW107" s="21"/>
      <c r="ACX107" s="21"/>
      <c r="ACY107" s="21"/>
      <c r="ACZ107" s="21"/>
      <c r="ADA107" s="21"/>
      <c r="ADB107" s="21"/>
      <c r="ADC107" s="21"/>
      <c r="ADD107" s="21"/>
      <c r="ADE107" s="21"/>
      <c r="ADF107" s="21"/>
      <c r="ADG107" s="21"/>
      <c r="ADH107" s="21"/>
      <c r="ADI107" s="21"/>
      <c r="ADJ107" s="21"/>
      <c r="ADK107" s="21"/>
      <c r="ADL107" s="21"/>
      <c r="ADM107" s="21"/>
      <c r="ADN107" s="21"/>
      <c r="ADO107" s="21"/>
      <c r="ADP107" s="21"/>
      <c r="ADQ107" s="21"/>
      <c r="ADR107" s="21"/>
      <c r="ADS107" s="21"/>
      <c r="ADT107" s="21"/>
      <c r="ADU107" s="21"/>
      <c r="ADV107" s="21"/>
      <c r="ADW107" s="21"/>
      <c r="ADX107" s="21"/>
      <c r="ADY107" s="21"/>
      <c r="ADZ107" s="21"/>
      <c r="AEA107" s="21"/>
      <c r="AEB107" s="21"/>
      <c r="AEC107" s="21"/>
      <c r="AED107" s="21"/>
      <c r="AEE107" s="21"/>
      <c r="AEF107" s="21"/>
      <c r="AEG107" s="21"/>
      <c r="AEH107" s="21"/>
      <c r="AEI107" s="21"/>
      <c r="AEJ107" s="21"/>
      <c r="AEK107" s="21"/>
      <c r="AEL107" s="21"/>
      <c r="AEM107" s="21"/>
      <c r="AEN107" s="21"/>
      <c r="AEO107" s="21"/>
      <c r="AEP107" s="21"/>
      <c r="AEQ107" s="21"/>
      <c r="AER107" s="21"/>
      <c r="AES107" s="21"/>
      <c r="AET107" s="21"/>
      <c r="AEU107" s="21"/>
      <c r="AEV107" s="21"/>
      <c r="AEW107" s="21"/>
      <c r="AEX107" s="21"/>
      <c r="AEY107" s="21"/>
      <c r="AEZ107" s="21"/>
      <c r="AFA107" s="21"/>
      <c r="AFB107" s="21"/>
      <c r="AFC107" s="21"/>
      <c r="AFD107" s="21"/>
      <c r="AFE107" s="21"/>
      <c r="AFF107" s="21"/>
      <c r="AFG107" s="21"/>
      <c r="AFH107" s="21"/>
      <c r="AFI107" s="21"/>
      <c r="AFJ107" s="21"/>
      <c r="AFK107" s="21"/>
      <c r="AFL107" s="21"/>
      <c r="AFM107" s="21"/>
      <c r="AFN107" s="21"/>
      <c r="AFO107" s="21"/>
      <c r="AFP107" s="21"/>
      <c r="AFQ107" s="21"/>
      <c r="AFR107" s="21"/>
      <c r="AFS107" s="21"/>
      <c r="AFT107" s="21"/>
      <c r="AFU107" s="21"/>
      <c r="AFV107" s="21"/>
      <c r="AFW107" s="21"/>
      <c r="AFX107" s="21"/>
      <c r="AFY107" s="21"/>
      <c r="AFZ107" s="21"/>
      <c r="AGA107" s="21"/>
      <c r="AGB107" s="21"/>
      <c r="AGC107" s="21"/>
      <c r="AGD107" s="21"/>
      <c r="AGE107" s="21"/>
      <c r="AGF107" s="21"/>
      <c r="AGG107" s="21"/>
      <c r="AGH107" s="21"/>
      <c r="AGI107" s="21"/>
      <c r="AGJ107" s="21"/>
      <c r="AGK107" s="21"/>
      <c r="AGL107" s="21"/>
      <c r="AGM107" s="21"/>
      <c r="AGN107" s="21"/>
      <c r="AGO107" s="21"/>
      <c r="AGP107" s="21"/>
      <c r="AGQ107" s="21"/>
      <c r="AGR107" s="21"/>
      <c r="AGS107" s="21"/>
      <c r="AGT107" s="21"/>
      <c r="AGU107" s="21"/>
      <c r="AGV107" s="21"/>
      <c r="AGW107" s="21"/>
      <c r="AGX107" s="21"/>
      <c r="AGY107" s="21"/>
      <c r="AGZ107" s="21"/>
      <c r="AHA107" s="21"/>
      <c r="AHB107" s="21"/>
      <c r="AHC107" s="21"/>
      <c r="AHD107" s="21"/>
      <c r="AHE107" s="21"/>
      <c r="AHF107" s="21"/>
      <c r="AHG107" s="21"/>
      <c r="AHH107" s="21"/>
      <c r="AHI107" s="21"/>
      <c r="AHJ107" s="21"/>
      <c r="AHK107" s="21"/>
      <c r="AHL107" s="21"/>
      <c r="AHM107" s="21"/>
      <c r="AHN107" s="21"/>
      <c r="AHO107" s="21"/>
      <c r="AHP107" s="21"/>
      <c r="AHQ107" s="21"/>
      <c r="AHR107" s="21"/>
      <c r="AHS107" s="21"/>
      <c r="AHT107" s="21"/>
      <c r="AHU107" s="21"/>
      <c r="AHV107" s="21"/>
      <c r="AHW107" s="21"/>
      <c r="AHX107" s="21"/>
      <c r="AHY107" s="21"/>
      <c r="AHZ107" s="21"/>
      <c r="AIA107" s="21"/>
      <c r="AIB107" s="21"/>
      <c r="AIC107" s="21"/>
      <c r="AID107" s="21"/>
      <c r="AIE107" s="21"/>
      <c r="AIF107" s="21"/>
      <c r="AIG107" s="21"/>
      <c r="AIH107" s="21"/>
      <c r="AII107" s="21"/>
      <c r="AIJ107" s="21"/>
      <c r="AIK107" s="21"/>
      <c r="AIL107" s="21"/>
      <c r="AIM107" s="21"/>
      <c r="AIN107" s="21"/>
      <c r="AIO107" s="21"/>
      <c r="AIP107" s="21"/>
      <c r="AIQ107" s="21"/>
      <c r="AIR107" s="21"/>
      <c r="AIS107" s="21"/>
      <c r="AIT107" s="21"/>
      <c r="AIU107" s="21"/>
      <c r="AIV107" s="21"/>
      <c r="AIW107" s="21"/>
      <c r="AIX107" s="21"/>
      <c r="AIY107" s="21"/>
      <c r="AIZ107" s="21"/>
      <c r="AJA107" s="21"/>
      <c r="AJB107" s="21"/>
      <c r="AJC107" s="21"/>
      <c r="AJD107" s="21"/>
      <c r="AJE107" s="21"/>
      <c r="AJF107" s="21"/>
      <c r="AJG107" s="21"/>
      <c r="AJH107" s="21"/>
      <c r="AJI107" s="21"/>
      <c r="AJJ107" s="21"/>
      <c r="AJK107" s="21"/>
      <c r="AJL107" s="21"/>
      <c r="AJM107" s="21"/>
      <c r="AJN107" s="21"/>
      <c r="AJO107" s="21"/>
      <c r="AJP107" s="21"/>
      <c r="AJQ107" s="21"/>
      <c r="AJR107" s="21"/>
      <c r="AJS107" s="21"/>
      <c r="AJT107" s="21"/>
      <c r="AJU107" s="21"/>
      <c r="AJV107" s="21"/>
      <c r="AJW107" s="21"/>
      <c r="AJX107" s="21"/>
      <c r="AJY107" s="21"/>
      <c r="AJZ107" s="21"/>
      <c r="AKA107" s="21"/>
      <c r="AKB107" s="21"/>
      <c r="AKC107" s="21"/>
      <c r="AKD107" s="21"/>
      <c r="AKE107" s="21"/>
      <c r="AKF107" s="21"/>
      <c r="AKG107" s="21"/>
      <c r="AKH107" s="21"/>
      <c r="AKI107" s="21"/>
      <c r="AKJ107" s="21"/>
      <c r="AKK107" s="21"/>
      <c r="AKL107" s="21"/>
      <c r="AKM107" s="21"/>
      <c r="AKN107" s="21"/>
      <c r="AKO107" s="21"/>
      <c r="AKP107" s="21"/>
      <c r="AKQ107" s="21"/>
      <c r="AKR107" s="21"/>
      <c r="AKS107" s="21"/>
      <c r="AKT107" s="21"/>
      <c r="AKU107" s="21"/>
      <c r="AKV107" s="21"/>
      <c r="AKW107" s="21"/>
      <c r="AKX107" s="21"/>
      <c r="AKY107" s="21"/>
      <c r="AKZ107" s="21"/>
      <c r="ALA107" s="21"/>
      <c r="ALB107" s="21"/>
      <c r="ALC107" s="21"/>
      <c r="ALD107" s="21"/>
      <c r="ALE107" s="21"/>
      <c r="ALF107" s="21"/>
      <c r="ALG107" s="21"/>
      <c r="ALH107" s="21"/>
      <c r="ALI107" s="21"/>
      <c r="ALJ107" s="21"/>
      <c r="ALK107" s="21"/>
      <c r="ALL107" s="21"/>
      <c r="ALM107" s="21"/>
      <c r="ALN107" s="21"/>
      <c r="ALO107" s="21"/>
      <c r="ALP107" s="21"/>
      <c r="ALQ107" s="21"/>
      <c r="ALR107" s="21"/>
      <c r="ALS107" s="21"/>
      <c r="ALT107" s="21"/>
      <c r="ALU107" s="21"/>
      <c r="ALV107" s="21"/>
      <c r="ALW107" s="21"/>
      <c r="ALX107" s="21"/>
      <c r="ALY107" s="21"/>
      <c r="ALZ107" s="21"/>
      <c r="AMA107" s="21"/>
      <c r="AMB107" s="21"/>
      <c r="AMC107" s="21"/>
      <c r="AMD107" s="21"/>
      <c r="AME107" s="21"/>
      <c r="AMF107" s="21"/>
      <c r="AMG107" s="21"/>
      <c r="AMH107" s="21"/>
      <c r="AMI107" s="21"/>
      <c r="AMJ107" s="21"/>
      <c r="AMK107" s="21"/>
      <c r="AML107" s="21"/>
      <c r="AMM107" s="21"/>
      <c r="AMN107" s="21"/>
      <c r="AMO107" s="21"/>
      <c r="AMP107" s="21"/>
      <c r="AMQ107" s="21"/>
      <c r="AMR107" s="21"/>
      <c r="AMS107" s="21"/>
      <c r="AMT107" s="21"/>
      <c r="AMU107" s="21"/>
    </row>
    <row r="108" spans="1:1035" ht="14.25" outlineLevel="1">
      <c r="A108" s="3"/>
      <c r="B108" s="3"/>
      <c r="C108" s="25" t="s">
        <v>235</v>
      </c>
      <c r="D108" s="3"/>
      <c r="E108" s="210"/>
      <c r="F108" s="3"/>
      <c r="G108" s="65"/>
      <c r="H108" s="15">
        <f t="shared" ref="H108:AH108" si="151">+H51*H259</f>
        <v>0</v>
      </c>
      <c r="I108" s="15">
        <f t="shared" ca="1" si="151"/>
        <v>0</v>
      </c>
      <c r="J108" s="15">
        <f t="shared" ca="1" si="151"/>
        <v>0</v>
      </c>
      <c r="K108" s="15">
        <f t="shared" ca="1" si="151"/>
        <v>0</v>
      </c>
      <c r="L108" s="15">
        <f t="shared" ca="1" si="151"/>
        <v>0</v>
      </c>
      <c r="M108" s="15">
        <f t="shared" ca="1" si="151"/>
        <v>0</v>
      </c>
      <c r="N108" s="15">
        <f t="shared" ca="1" si="151"/>
        <v>0</v>
      </c>
      <c r="O108" s="15">
        <f t="shared" ca="1" si="151"/>
        <v>0</v>
      </c>
      <c r="P108" s="15">
        <f t="shared" ca="1" si="151"/>
        <v>0</v>
      </c>
      <c r="Q108" s="15">
        <f t="shared" ca="1" si="151"/>
        <v>0</v>
      </c>
      <c r="R108" s="15">
        <f t="shared" ca="1" si="151"/>
        <v>0</v>
      </c>
      <c r="S108" s="15">
        <f t="shared" ca="1" si="151"/>
        <v>0</v>
      </c>
      <c r="T108" s="15">
        <f t="shared" ca="1" si="151"/>
        <v>0</v>
      </c>
      <c r="U108" s="15">
        <f t="shared" ca="1" si="151"/>
        <v>0</v>
      </c>
      <c r="V108" s="15">
        <f t="shared" ca="1" si="151"/>
        <v>0</v>
      </c>
      <c r="W108" s="15">
        <f t="shared" ca="1" si="151"/>
        <v>0</v>
      </c>
      <c r="X108" s="15">
        <f t="shared" ca="1" si="151"/>
        <v>0</v>
      </c>
      <c r="Y108" s="15">
        <f t="shared" ca="1" si="151"/>
        <v>0</v>
      </c>
      <c r="Z108" s="15">
        <f t="shared" ca="1" si="151"/>
        <v>0</v>
      </c>
      <c r="AA108" s="15">
        <f t="shared" ca="1" si="151"/>
        <v>0</v>
      </c>
      <c r="AB108" s="15">
        <f t="shared" ca="1" si="151"/>
        <v>0</v>
      </c>
      <c r="AC108" s="15">
        <f t="shared" ca="1" si="151"/>
        <v>0</v>
      </c>
      <c r="AD108" s="15">
        <f t="shared" ca="1" si="151"/>
        <v>0</v>
      </c>
      <c r="AE108" s="15">
        <f t="shared" ca="1" si="151"/>
        <v>0</v>
      </c>
      <c r="AF108" s="15">
        <f t="shared" ca="1" si="151"/>
        <v>0</v>
      </c>
      <c r="AG108" s="15">
        <f t="shared" ca="1" si="151"/>
        <v>0</v>
      </c>
      <c r="AH108" s="15">
        <f t="shared" ca="1" si="151"/>
        <v>99999.999999992549</v>
      </c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  <c r="AMK108" s="3"/>
      <c r="AML108" s="3"/>
      <c r="AMM108" s="3"/>
      <c r="AMN108" s="3"/>
      <c r="AMO108" s="3"/>
      <c r="AMP108" s="3"/>
      <c r="AMQ108" s="3"/>
      <c r="AMR108" s="3"/>
      <c r="AMS108" s="3"/>
      <c r="AMT108" s="3"/>
      <c r="AMU108" s="3"/>
    </row>
    <row r="109" spans="1:1035" ht="14.25" outlineLevel="1">
      <c r="A109" s="3"/>
      <c r="B109" s="3"/>
      <c r="C109" s="182" t="s">
        <v>236</v>
      </c>
      <c r="D109" s="3"/>
      <c r="E109" s="185">
        <f ca="1">IRR(H109:AH109)</f>
        <v>8.3832141555701956E-2</v>
      </c>
      <c r="G109" s="65"/>
      <c r="H109" s="19">
        <f t="shared" ref="H109:AH109" ca="1" si="152">+H72+H73+H108</f>
        <v>0</v>
      </c>
      <c r="I109" s="19">
        <f t="shared" ca="1" si="152"/>
        <v>-19340362.330535602</v>
      </c>
      <c r="J109" s="19">
        <f t="shared" ca="1" si="152"/>
        <v>1168265.5347033744</v>
      </c>
      <c r="K109" s="19">
        <f t="shared" ca="1" si="152"/>
        <v>1161123.7347033746</v>
      </c>
      <c r="L109" s="19">
        <f t="shared" ca="1" si="152"/>
        <v>8847367.3505996931</v>
      </c>
      <c r="M109" s="19">
        <f t="shared" ca="1" si="152"/>
        <v>1257864.5347033744</v>
      </c>
      <c r="N109" s="19">
        <f t="shared" ca="1" si="152"/>
        <v>1252817.5347033744</v>
      </c>
      <c r="O109" s="19">
        <f t="shared" ca="1" si="152"/>
        <v>1331086.9514533742</v>
      </c>
      <c r="P109" s="19">
        <f t="shared" ca="1" si="152"/>
        <v>1326039.9514533742</v>
      </c>
      <c r="Q109" s="19">
        <f t="shared" ca="1" si="152"/>
        <v>1320992.9514533742</v>
      </c>
      <c r="R109" s="19">
        <f t="shared" ca="1" si="152"/>
        <v>1315945.9514533742</v>
      </c>
      <c r="S109" s="19">
        <f t="shared" ca="1" si="152"/>
        <v>1314469.8514533744</v>
      </c>
      <c r="T109" s="19">
        <f t="shared" ca="1" si="152"/>
        <v>1359147.6652033743</v>
      </c>
      <c r="U109" s="19">
        <f t="shared" ca="1" si="152"/>
        <v>1356624.1652033743</v>
      </c>
      <c r="V109" s="19">
        <f t="shared" ca="1" si="152"/>
        <v>1354100.6652033743</v>
      </c>
      <c r="W109" s="19">
        <f t="shared" ca="1" si="152"/>
        <v>1351577.1652033743</v>
      </c>
      <c r="X109" s="19">
        <f t="shared" ca="1" si="152"/>
        <v>1349053.6652033743</v>
      </c>
      <c r="Y109" s="19">
        <f t="shared" ca="1" si="152"/>
        <v>1346530.1652033743</v>
      </c>
      <c r="Z109" s="19">
        <f t="shared" ca="1" si="152"/>
        <v>1344006.6652033743</v>
      </c>
      <c r="AA109" s="19">
        <f t="shared" ca="1" si="152"/>
        <v>1341483.1652033743</v>
      </c>
      <c r="AB109" s="19">
        <f t="shared" ca="1" si="152"/>
        <v>1338959.6652033743</v>
      </c>
      <c r="AC109" s="19">
        <f t="shared" ca="1" si="152"/>
        <v>1336436.1652033743</v>
      </c>
      <c r="AD109" s="19">
        <f t="shared" ca="1" si="152"/>
        <v>1333912.6652033743</v>
      </c>
      <c r="AE109" s="19">
        <f t="shared" ca="1" si="152"/>
        <v>1331389.1652033743</v>
      </c>
      <c r="AF109" s="19">
        <f t="shared" ca="1" si="152"/>
        <v>1328865.6652033743</v>
      </c>
      <c r="AG109" s="19">
        <f t="shared" ca="1" si="152"/>
        <v>1326342.1652033743</v>
      </c>
      <c r="AH109" s="19">
        <f t="shared" ca="1" si="152"/>
        <v>1707664.0652033673</v>
      </c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  <c r="ABH109" s="3"/>
      <c r="ABI109" s="3"/>
      <c r="ABJ109" s="3"/>
      <c r="ABK109" s="3"/>
      <c r="ABL109" s="3"/>
      <c r="ABM109" s="3"/>
      <c r="ABN109" s="3"/>
      <c r="ABO109" s="3"/>
      <c r="ABP109" s="3"/>
      <c r="ABQ109" s="3"/>
      <c r="ABR109" s="3"/>
      <c r="ABS109" s="3"/>
      <c r="ABT109" s="3"/>
      <c r="ABU109" s="3"/>
      <c r="ABV109" s="3"/>
      <c r="ABW109" s="3"/>
      <c r="ABX109" s="3"/>
      <c r="ABY109" s="3"/>
      <c r="ABZ109" s="3"/>
      <c r="ACA109" s="3"/>
      <c r="ACB109" s="3"/>
      <c r="ACC109" s="3"/>
      <c r="ACD109" s="3"/>
      <c r="ACE109" s="3"/>
      <c r="ACF109" s="3"/>
      <c r="ACG109" s="3"/>
      <c r="ACH109" s="3"/>
      <c r="ACI109" s="3"/>
      <c r="ACJ109" s="3"/>
      <c r="ACK109" s="3"/>
      <c r="ACL109" s="3"/>
      <c r="ACM109" s="3"/>
      <c r="ACN109" s="3"/>
      <c r="ACO109" s="3"/>
      <c r="ACP109" s="3"/>
      <c r="ACQ109" s="3"/>
      <c r="ACR109" s="3"/>
      <c r="ACS109" s="3"/>
      <c r="ACT109" s="3"/>
      <c r="ACU109" s="3"/>
      <c r="ACV109" s="3"/>
      <c r="ACW109" s="3"/>
      <c r="ACX109" s="3"/>
      <c r="ACY109" s="3"/>
      <c r="ACZ109" s="3"/>
      <c r="ADA109" s="3"/>
      <c r="ADB109" s="3"/>
      <c r="ADC109" s="3"/>
      <c r="ADD109" s="3"/>
      <c r="ADE109" s="3"/>
      <c r="ADF109" s="3"/>
      <c r="ADG109" s="3"/>
      <c r="ADH109" s="3"/>
      <c r="ADI109" s="3"/>
      <c r="ADJ109" s="3"/>
      <c r="ADK109" s="3"/>
      <c r="ADL109" s="3"/>
      <c r="ADM109" s="3"/>
      <c r="ADN109" s="3"/>
      <c r="ADO109" s="3"/>
      <c r="ADP109" s="3"/>
      <c r="ADQ109" s="3"/>
      <c r="ADR109" s="3"/>
      <c r="ADS109" s="3"/>
      <c r="ADT109" s="3"/>
      <c r="ADU109" s="3"/>
      <c r="ADV109" s="3"/>
      <c r="ADW109" s="3"/>
      <c r="ADX109" s="3"/>
      <c r="ADY109" s="3"/>
      <c r="ADZ109" s="3"/>
      <c r="AEA109" s="3"/>
      <c r="AEB109" s="3"/>
      <c r="AEC109" s="3"/>
      <c r="AED109" s="3"/>
      <c r="AEE109" s="3"/>
      <c r="AEF109" s="3"/>
      <c r="AEG109" s="3"/>
      <c r="AEH109" s="3"/>
      <c r="AEI109" s="3"/>
      <c r="AEJ109" s="3"/>
      <c r="AEK109" s="3"/>
      <c r="AEL109" s="3"/>
      <c r="AEM109" s="3"/>
      <c r="AEN109" s="3"/>
      <c r="AEO109" s="3"/>
      <c r="AEP109" s="3"/>
      <c r="AEQ109" s="3"/>
      <c r="AER109" s="3"/>
      <c r="AES109" s="3"/>
      <c r="AET109" s="3"/>
      <c r="AEU109" s="3"/>
      <c r="AEV109" s="3"/>
      <c r="AEW109" s="3"/>
      <c r="AEX109" s="3"/>
      <c r="AEY109" s="3"/>
      <c r="AEZ109" s="3"/>
      <c r="AFA109" s="3"/>
      <c r="AFB109" s="3"/>
      <c r="AFC109" s="3"/>
      <c r="AFD109" s="3"/>
      <c r="AFE109" s="3"/>
      <c r="AFF109" s="3"/>
      <c r="AFG109" s="3"/>
      <c r="AFH109" s="3"/>
      <c r="AFI109" s="3"/>
      <c r="AFJ109" s="3"/>
      <c r="AFK109" s="3"/>
      <c r="AFL109" s="3"/>
      <c r="AFM109" s="3"/>
      <c r="AFN109" s="3"/>
      <c r="AFO109" s="3"/>
      <c r="AFP109" s="3"/>
      <c r="AFQ109" s="3"/>
      <c r="AFR109" s="3"/>
      <c r="AFS109" s="3"/>
      <c r="AFT109" s="3"/>
      <c r="AFU109" s="3"/>
      <c r="AFV109" s="3"/>
      <c r="AFW109" s="3"/>
      <c r="AFX109" s="3"/>
      <c r="AFY109" s="3"/>
      <c r="AFZ109" s="3"/>
      <c r="AGA109" s="3"/>
      <c r="AGB109" s="3"/>
      <c r="AGC109" s="3"/>
      <c r="AGD109" s="3"/>
      <c r="AGE109" s="3"/>
      <c r="AGF109" s="3"/>
      <c r="AGG109" s="3"/>
      <c r="AGH109" s="3"/>
      <c r="AGI109" s="3"/>
      <c r="AGJ109" s="3"/>
      <c r="AGK109" s="3"/>
      <c r="AGL109" s="3"/>
      <c r="AGM109" s="3"/>
      <c r="AGN109" s="3"/>
      <c r="AGO109" s="3"/>
      <c r="AGP109" s="3"/>
      <c r="AGQ109" s="3"/>
      <c r="AGR109" s="3"/>
      <c r="AGS109" s="3"/>
      <c r="AGT109" s="3"/>
      <c r="AGU109" s="3"/>
      <c r="AGV109" s="3"/>
      <c r="AGW109" s="3"/>
      <c r="AGX109" s="3"/>
      <c r="AGY109" s="3"/>
      <c r="AGZ109" s="3"/>
      <c r="AHA109" s="3"/>
      <c r="AHB109" s="3"/>
      <c r="AHC109" s="3"/>
      <c r="AHD109" s="3"/>
      <c r="AHE109" s="3"/>
      <c r="AHF109" s="3"/>
      <c r="AHG109" s="3"/>
      <c r="AHH109" s="3"/>
      <c r="AHI109" s="3"/>
      <c r="AHJ109" s="3"/>
      <c r="AHK109" s="3"/>
      <c r="AHL109" s="3"/>
      <c r="AHM109" s="3"/>
      <c r="AHN109" s="3"/>
      <c r="AHO109" s="3"/>
      <c r="AHP109" s="3"/>
      <c r="AHQ109" s="3"/>
      <c r="AHR109" s="3"/>
      <c r="AHS109" s="3"/>
      <c r="AHT109" s="3"/>
      <c r="AHU109" s="3"/>
      <c r="AHV109" s="3"/>
      <c r="AHW109" s="3"/>
      <c r="AHX109" s="3"/>
      <c r="AHY109" s="3"/>
      <c r="AHZ109" s="3"/>
      <c r="AIA109" s="3"/>
      <c r="AIB109" s="3"/>
      <c r="AIC109" s="3"/>
      <c r="AID109" s="3"/>
      <c r="AIE109" s="3"/>
      <c r="AIF109" s="3"/>
      <c r="AIG109" s="3"/>
      <c r="AIH109" s="3"/>
      <c r="AII109" s="3"/>
      <c r="AIJ109" s="3"/>
      <c r="AIK109" s="3"/>
      <c r="AIL109" s="3"/>
      <c r="AIM109" s="3"/>
      <c r="AIN109" s="3"/>
      <c r="AIO109" s="3"/>
      <c r="AIP109" s="3"/>
      <c r="AIQ109" s="3"/>
      <c r="AIR109" s="3"/>
      <c r="AIS109" s="3"/>
      <c r="AIT109" s="3"/>
      <c r="AIU109" s="3"/>
      <c r="AIV109" s="3"/>
      <c r="AIW109" s="3"/>
      <c r="AIX109" s="3"/>
      <c r="AIY109" s="3"/>
      <c r="AIZ109" s="3"/>
      <c r="AJA109" s="3"/>
      <c r="AJB109" s="3"/>
      <c r="AJC109" s="3"/>
      <c r="AJD109" s="3"/>
      <c r="AJE109" s="3"/>
      <c r="AJF109" s="3"/>
      <c r="AJG109" s="3"/>
      <c r="AJH109" s="3"/>
      <c r="AJI109" s="3"/>
      <c r="AJJ109" s="3"/>
      <c r="AJK109" s="3"/>
      <c r="AJL109" s="3"/>
      <c r="AJM109" s="3"/>
      <c r="AJN109" s="3"/>
      <c r="AJO109" s="3"/>
      <c r="AJP109" s="3"/>
      <c r="AJQ109" s="3"/>
      <c r="AJR109" s="3"/>
      <c r="AJS109" s="3"/>
      <c r="AJT109" s="3"/>
      <c r="AJU109" s="3"/>
      <c r="AJV109" s="3"/>
      <c r="AJW109" s="3"/>
      <c r="AJX109" s="3"/>
      <c r="AJY109" s="3"/>
      <c r="AJZ109" s="3"/>
      <c r="AKA109" s="3"/>
      <c r="AKB109" s="3"/>
      <c r="AKC109" s="3"/>
      <c r="AKD109" s="3"/>
      <c r="AKE109" s="3"/>
      <c r="AKF109" s="3"/>
      <c r="AKG109" s="3"/>
      <c r="AKH109" s="3"/>
      <c r="AKI109" s="3"/>
      <c r="AKJ109" s="3"/>
      <c r="AKK109" s="3"/>
      <c r="AKL109" s="3"/>
      <c r="AKM109" s="3"/>
      <c r="AKN109" s="3"/>
      <c r="AKO109" s="3"/>
      <c r="AKP109" s="3"/>
      <c r="AKQ109" s="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  <c r="AMD109" s="3"/>
      <c r="AME109" s="3"/>
      <c r="AMF109" s="3"/>
      <c r="AMG109" s="3"/>
      <c r="AMH109" s="3"/>
      <c r="AMI109" s="3"/>
      <c r="AMJ109" s="3"/>
      <c r="AMK109" s="3"/>
      <c r="AML109" s="3"/>
      <c r="AMM109" s="3"/>
      <c r="AMN109" s="3"/>
      <c r="AMO109" s="3"/>
      <c r="AMP109" s="3"/>
      <c r="AMQ109" s="3"/>
      <c r="AMR109" s="3"/>
      <c r="AMS109" s="3"/>
      <c r="AMT109" s="3"/>
      <c r="AMU109" s="3"/>
    </row>
    <row r="110" spans="1:1035" ht="14.25" outlineLevel="1">
      <c r="A110" s="3"/>
      <c r="B110" s="3"/>
      <c r="C110" s="183" t="s">
        <v>237</v>
      </c>
      <c r="D110" s="184"/>
      <c r="E110" s="242">
        <f ca="1">NPV(WACC!H26,PEF!H109:AH109)</f>
        <v>60188.537888849671</v>
      </c>
      <c r="G110" s="6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  <c r="AMJ110" s="3"/>
      <c r="AMK110" s="3"/>
      <c r="AML110" s="3"/>
      <c r="AMM110" s="3"/>
      <c r="AMN110" s="3"/>
      <c r="AMO110" s="3"/>
      <c r="AMP110" s="3"/>
      <c r="AMQ110" s="3"/>
      <c r="AMR110" s="3"/>
      <c r="AMS110" s="3"/>
      <c r="AMT110" s="3"/>
      <c r="AMU110" s="3"/>
    </row>
    <row r="111" spans="1:1035" ht="14.25" outlineLevel="1">
      <c r="A111" s="3"/>
      <c r="B111" s="3"/>
      <c r="C111" s="133"/>
      <c r="D111" s="133"/>
      <c r="E111" s="186"/>
      <c r="F111" s="212"/>
      <c r="G111" s="67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  <c r="AMD111" s="3"/>
      <c r="AME111" s="3"/>
      <c r="AMF111" s="3"/>
      <c r="AMG111" s="3"/>
      <c r="AMH111" s="3"/>
      <c r="AMI111" s="3"/>
      <c r="AMJ111" s="3"/>
      <c r="AMK111" s="3"/>
      <c r="AML111" s="3"/>
      <c r="AMM111" s="3"/>
      <c r="AMN111" s="3"/>
      <c r="AMO111" s="3"/>
      <c r="AMP111" s="3"/>
      <c r="AMQ111" s="3"/>
      <c r="AMR111" s="3"/>
      <c r="AMS111" s="3"/>
      <c r="AMT111" s="3"/>
      <c r="AMU111" s="3"/>
    </row>
    <row r="112" spans="1:1035" ht="14.25">
      <c r="A112" s="3"/>
      <c r="B112" s="3"/>
      <c r="C112" s="131"/>
      <c r="D112" s="3"/>
      <c r="E112" s="32"/>
      <c r="F112" s="213"/>
      <c r="G112" s="6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  <c r="ABH112" s="3"/>
      <c r="ABI112" s="3"/>
      <c r="ABJ112" s="3"/>
      <c r="ABK112" s="3"/>
      <c r="ABL112" s="3"/>
      <c r="ABM112" s="3"/>
      <c r="ABN112" s="3"/>
      <c r="ABO112" s="3"/>
      <c r="ABP112" s="3"/>
      <c r="ABQ112" s="3"/>
      <c r="ABR112" s="3"/>
      <c r="ABS112" s="3"/>
      <c r="ABT112" s="3"/>
      <c r="ABU112" s="3"/>
      <c r="ABV112" s="3"/>
      <c r="ABW112" s="3"/>
      <c r="ABX112" s="3"/>
      <c r="ABY112" s="3"/>
      <c r="ABZ112" s="3"/>
      <c r="ACA112" s="3"/>
      <c r="ACB112" s="3"/>
      <c r="ACC112" s="3"/>
      <c r="ACD112" s="3"/>
      <c r="ACE112" s="3"/>
      <c r="ACF112" s="3"/>
      <c r="ACG112" s="3"/>
      <c r="ACH112" s="3"/>
      <c r="ACI112" s="3"/>
      <c r="ACJ112" s="3"/>
      <c r="ACK112" s="3"/>
      <c r="ACL112" s="3"/>
      <c r="ACM112" s="3"/>
      <c r="ACN112" s="3"/>
      <c r="ACO112" s="3"/>
      <c r="ACP112" s="3"/>
      <c r="ACQ112" s="3"/>
      <c r="ACR112" s="3"/>
      <c r="ACS112" s="3"/>
      <c r="ACT112" s="3"/>
      <c r="ACU112" s="3"/>
      <c r="ACV112" s="3"/>
      <c r="ACW112" s="3"/>
      <c r="ACX112" s="3"/>
      <c r="ACY112" s="3"/>
      <c r="ACZ112" s="3"/>
      <c r="ADA112" s="3"/>
      <c r="ADB112" s="3"/>
      <c r="ADC112" s="3"/>
      <c r="ADD112" s="3"/>
      <c r="ADE112" s="3"/>
      <c r="ADF112" s="3"/>
      <c r="ADG112" s="3"/>
      <c r="ADH112" s="3"/>
      <c r="ADI112" s="3"/>
      <c r="ADJ112" s="3"/>
      <c r="ADK112" s="3"/>
      <c r="ADL112" s="3"/>
      <c r="ADM112" s="3"/>
      <c r="ADN112" s="3"/>
      <c r="ADO112" s="3"/>
      <c r="ADP112" s="3"/>
      <c r="ADQ112" s="3"/>
      <c r="ADR112" s="3"/>
      <c r="ADS112" s="3"/>
      <c r="ADT112" s="3"/>
      <c r="ADU112" s="3"/>
      <c r="ADV112" s="3"/>
      <c r="ADW112" s="3"/>
      <c r="ADX112" s="3"/>
      <c r="ADY112" s="3"/>
      <c r="ADZ112" s="3"/>
      <c r="AEA112" s="3"/>
      <c r="AEB112" s="3"/>
      <c r="AEC112" s="3"/>
      <c r="AED112" s="3"/>
      <c r="AEE112" s="3"/>
      <c r="AEF112" s="3"/>
      <c r="AEG112" s="3"/>
      <c r="AEH112" s="3"/>
      <c r="AEI112" s="3"/>
      <c r="AEJ112" s="3"/>
      <c r="AEK112" s="3"/>
      <c r="AEL112" s="3"/>
      <c r="AEM112" s="3"/>
      <c r="AEN112" s="3"/>
      <c r="AEO112" s="3"/>
      <c r="AEP112" s="3"/>
      <c r="AEQ112" s="3"/>
      <c r="AER112" s="3"/>
      <c r="AES112" s="3"/>
      <c r="AET112" s="3"/>
      <c r="AEU112" s="3"/>
      <c r="AEV112" s="3"/>
      <c r="AEW112" s="3"/>
      <c r="AEX112" s="3"/>
      <c r="AEY112" s="3"/>
      <c r="AEZ112" s="3"/>
      <c r="AFA112" s="3"/>
      <c r="AFB112" s="3"/>
      <c r="AFC112" s="3"/>
      <c r="AFD112" s="3"/>
      <c r="AFE112" s="3"/>
      <c r="AFF112" s="3"/>
      <c r="AFG112" s="3"/>
      <c r="AFH112" s="3"/>
      <c r="AFI112" s="3"/>
      <c r="AFJ112" s="3"/>
      <c r="AFK112" s="3"/>
      <c r="AFL112" s="3"/>
      <c r="AFM112" s="3"/>
      <c r="AFN112" s="3"/>
      <c r="AFO112" s="3"/>
      <c r="AFP112" s="3"/>
      <c r="AFQ112" s="3"/>
      <c r="AFR112" s="3"/>
      <c r="AFS112" s="3"/>
      <c r="AFT112" s="3"/>
      <c r="AFU112" s="3"/>
      <c r="AFV112" s="3"/>
      <c r="AFW112" s="3"/>
      <c r="AFX112" s="3"/>
      <c r="AFY112" s="3"/>
      <c r="AFZ112" s="3"/>
      <c r="AGA112" s="3"/>
      <c r="AGB112" s="3"/>
      <c r="AGC112" s="3"/>
      <c r="AGD112" s="3"/>
      <c r="AGE112" s="3"/>
      <c r="AGF112" s="3"/>
      <c r="AGG112" s="3"/>
      <c r="AGH112" s="3"/>
      <c r="AGI112" s="3"/>
      <c r="AGJ112" s="3"/>
      <c r="AGK112" s="3"/>
      <c r="AGL112" s="3"/>
      <c r="AGM112" s="3"/>
      <c r="AGN112" s="3"/>
      <c r="AGO112" s="3"/>
      <c r="AGP112" s="3"/>
      <c r="AGQ112" s="3"/>
      <c r="AGR112" s="3"/>
      <c r="AGS112" s="3"/>
      <c r="AGT112" s="3"/>
      <c r="AGU112" s="3"/>
      <c r="AGV112" s="3"/>
      <c r="AGW112" s="3"/>
      <c r="AGX112" s="3"/>
      <c r="AGY112" s="3"/>
      <c r="AGZ112" s="3"/>
      <c r="AHA112" s="3"/>
      <c r="AHB112" s="3"/>
      <c r="AHC112" s="3"/>
      <c r="AHD112" s="3"/>
      <c r="AHE112" s="3"/>
      <c r="AHF112" s="3"/>
      <c r="AHG112" s="3"/>
      <c r="AHH112" s="3"/>
      <c r="AHI112" s="3"/>
      <c r="AHJ112" s="3"/>
      <c r="AHK112" s="3"/>
      <c r="AHL112" s="3"/>
      <c r="AHM112" s="3"/>
      <c r="AHN112" s="3"/>
      <c r="AHO112" s="3"/>
      <c r="AHP112" s="3"/>
      <c r="AHQ112" s="3"/>
      <c r="AHR112" s="3"/>
      <c r="AHS112" s="3"/>
      <c r="AHT112" s="3"/>
      <c r="AHU112" s="3"/>
      <c r="AHV112" s="3"/>
      <c r="AHW112" s="3"/>
      <c r="AHX112" s="3"/>
      <c r="AHY112" s="3"/>
      <c r="AHZ112" s="3"/>
      <c r="AIA112" s="3"/>
      <c r="AIB112" s="3"/>
      <c r="AIC112" s="3"/>
      <c r="AID112" s="3"/>
      <c r="AIE112" s="3"/>
      <c r="AIF112" s="3"/>
      <c r="AIG112" s="3"/>
      <c r="AIH112" s="3"/>
      <c r="AII112" s="3"/>
      <c r="AIJ112" s="3"/>
      <c r="AIK112" s="3"/>
      <c r="AIL112" s="3"/>
      <c r="AIM112" s="3"/>
      <c r="AIN112" s="3"/>
      <c r="AIO112" s="3"/>
      <c r="AIP112" s="3"/>
      <c r="AIQ112" s="3"/>
      <c r="AIR112" s="3"/>
      <c r="AIS112" s="3"/>
      <c r="AIT112" s="3"/>
      <c r="AIU112" s="3"/>
      <c r="AIV112" s="3"/>
      <c r="AIW112" s="3"/>
      <c r="AIX112" s="3"/>
      <c r="AIY112" s="3"/>
      <c r="AIZ112" s="3"/>
      <c r="AJA112" s="3"/>
      <c r="AJB112" s="3"/>
      <c r="AJC112" s="3"/>
      <c r="AJD112" s="3"/>
      <c r="AJE112" s="3"/>
      <c r="AJF112" s="3"/>
      <c r="AJG112" s="3"/>
      <c r="AJH112" s="3"/>
      <c r="AJI112" s="3"/>
      <c r="AJJ112" s="3"/>
      <c r="AJK112" s="3"/>
      <c r="AJL112" s="3"/>
      <c r="AJM112" s="3"/>
      <c r="AJN112" s="3"/>
      <c r="AJO112" s="3"/>
      <c r="AJP112" s="3"/>
      <c r="AJQ112" s="3"/>
      <c r="AJR112" s="3"/>
      <c r="AJS112" s="3"/>
      <c r="AJT112" s="3"/>
      <c r="AJU112" s="3"/>
      <c r="AJV112" s="3"/>
      <c r="AJW112" s="3"/>
      <c r="AJX112" s="3"/>
      <c r="AJY112" s="3"/>
      <c r="AJZ112" s="3"/>
      <c r="AKA112" s="3"/>
      <c r="AKB112" s="3"/>
      <c r="AKC112" s="3"/>
      <c r="AKD112" s="3"/>
      <c r="AKE112" s="3"/>
      <c r="AKF112" s="3"/>
      <c r="AKG112" s="3"/>
      <c r="AKH112" s="3"/>
      <c r="AKI112" s="3"/>
      <c r="AKJ112" s="3"/>
      <c r="AKK112" s="3"/>
      <c r="AKL112" s="3"/>
      <c r="AKM112" s="3"/>
      <c r="AKN112" s="3"/>
      <c r="AKO112" s="3"/>
      <c r="AKP112" s="3"/>
      <c r="AKQ112" s="3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  <c r="AMD112" s="3"/>
      <c r="AME112" s="3"/>
      <c r="AMF112" s="3"/>
      <c r="AMG112" s="3"/>
      <c r="AMH112" s="3"/>
      <c r="AMI112" s="3"/>
      <c r="AMJ112" s="3"/>
      <c r="AMK112" s="3"/>
      <c r="AML112" s="3"/>
      <c r="AMM112" s="3"/>
      <c r="AMN112" s="3"/>
      <c r="AMO112" s="3"/>
      <c r="AMP112" s="3"/>
      <c r="AMQ112" s="3"/>
      <c r="AMR112" s="3"/>
      <c r="AMS112" s="3"/>
      <c r="AMT112" s="3"/>
      <c r="AMU112" s="3"/>
    </row>
    <row r="113" spans="1:1037" ht="14.25">
      <c r="A113" s="3"/>
      <c r="B113" s="3"/>
      <c r="C113" s="131"/>
      <c r="D113" s="3"/>
      <c r="E113" s="32"/>
      <c r="F113" s="213"/>
      <c r="G113" s="6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  <c r="AMJ113" s="3"/>
      <c r="AMK113" s="3"/>
      <c r="AML113" s="3"/>
      <c r="AMM113" s="3"/>
      <c r="AMN113" s="3"/>
      <c r="AMO113" s="3"/>
      <c r="AMP113" s="3"/>
      <c r="AMQ113" s="3"/>
      <c r="AMR113" s="3"/>
      <c r="AMS113" s="3"/>
      <c r="AMT113" s="3"/>
      <c r="AMU113" s="3"/>
    </row>
    <row r="114" spans="1:1037" ht="14.25">
      <c r="A114" s="3"/>
      <c r="B114" s="3"/>
      <c r="C114" s="21" t="s">
        <v>239</v>
      </c>
      <c r="D114" s="21"/>
      <c r="E114" s="36"/>
      <c r="F114" s="21"/>
      <c r="G114" s="65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  <c r="ABH114" s="3"/>
      <c r="ABI114" s="3"/>
      <c r="ABJ114" s="3"/>
      <c r="ABK114" s="3"/>
      <c r="ABL114" s="3"/>
      <c r="ABM114" s="3"/>
      <c r="ABN114" s="3"/>
      <c r="ABO114" s="3"/>
      <c r="ABP114" s="3"/>
      <c r="ABQ114" s="3"/>
      <c r="ABR114" s="3"/>
      <c r="ABS114" s="3"/>
      <c r="ABT114" s="3"/>
      <c r="ABU114" s="3"/>
      <c r="ABV114" s="3"/>
      <c r="ABW114" s="3"/>
      <c r="ABX114" s="3"/>
      <c r="ABY114" s="3"/>
      <c r="ABZ114" s="3"/>
      <c r="ACA114" s="3"/>
      <c r="ACB114" s="3"/>
      <c r="ACC114" s="3"/>
      <c r="ACD114" s="3"/>
      <c r="ACE114" s="3"/>
      <c r="ACF114" s="3"/>
      <c r="ACG114" s="3"/>
      <c r="ACH114" s="3"/>
      <c r="ACI114" s="3"/>
      <c r="ACJ114" s="3"/>
      <c r="ACK114" s="3"/>
      <c r="ACL114" s="3"/>
      <c r="ACM114" s="3"/>
      <c r="ACN114" s="3"/>
      <c r="ACO114" s="3"/>
      <c r="ACP114" s="3"/>
      <c r="ACQ114" s="3"/>
      <c r="ACR114" s="3"/>
      <c r="ACS114" s="3"/>
      <c r="ACT114" s="3"/>
      <c r="ACU114" s="3"/>
      <c r="ACV114" s="3"/>
      <c r="ACW114" s="3"/>
      <c r="ACX114" s="3"/>
      <c r="ACY114" s="3"/>
      <c r="ACZ114" s="3"/>
      <c r="ADA114" s="3"/>
      <c r="ADB114" s="3"/>
      <c r="ADC114" s="3"/>
      <c r="ADD114" s="3"/>
      <c r="ADE114" s="3"/>
      <c r="ADF114" s="3"/>
      <c r="ADG114" s="3"/>
      <c r="ADH114" s="3"/>
      <c r="ADI114" s="3"/>
      <c r="ADJ114" s="3"/>
      <c r="ADK114" s="3"/>
      <c r="ADL114" s="3"/>
      <c r="ADM114" s="3"/>
      <c r="ADN114" s="3"/>
      <c r="ADO114" s="3"/>
      <c r="ADP114" s="3"/>
      <c r="ADQ114" s="3"/>
      <c r="ADR114" s="3"/>
      <c r="ADS114" s="3"/>
      <c r="ADT114" s="3"/>
      <c r="ADU114" s="3"/>
      <c r="ADV114" s="3"/>
      <c r="ADW114" s="3"/>
      <c r="ADX114" s="3"/>
      <c r="ADY114" s="3"/>
      <c r="ADZ114" s="3"/>
      <c r="AEA114" s="3"/>
      <c r="AEB114" s="3"/>
      <c r="AEC114" s="3"/>
      <c r="AED114" s="3"/>
      <c r="AEE114" s="3"/>
      <c r="AEF114" s="3"/>
      <c r="AEG114" s="3"/>
      <c r="AEH114" s="3"/>
      <c r="AEI114" s="3"/>
      <c r="AEJ114" s="3"/>
      <c r="AEK114" s="3"/>
      <c r="AEL114" s="3"/>
      <c r="AEM114" s="3"/>
      <c r="AEN114" s="3"/>
      <c r="AEO114" s="3"/>
      <c r="AEP114" s="3"/>
      <c r="AEQ114" s="3"/>
      <c r="AER114" s="3"/>
      <c r="AES114" s="3"/>
      <c r="AET114" s="3"/>
      <c r="AEU114" s="3"/>
      <c r="AEV114" s="3"/>
      <c r="AEW114" s="3"/>
      <c r="AEX114" s="3"/>
      <c r="AEY114" s="3"/>
      <c r="AEZ114" s="3"/>
      <c r="AFA114" s="3"/>
      <c r="AFB114" s="3"/>
      <c r="AFC114" s="3"/>
      <c r="AFD114" s="3"/>
      <c r="AFE114" s="3"/>
      <c r="AFF114" s="3"/>
      <c r="AFG114" s="3"/>
      <c r="AFH114" s="3"/>
      <c r="AFI114" s="3"/>
      <c r="AFJ114" s="3"/>
      <c r="AFK114" s="3"/>
      <c r="AFL114" s="3"/>
      <c r="AFM114" s="3"/>
      <c r="AFN114" s="3"/>
      <c r="AFO114" s="3"/>
      <c r="AFP114" s="3"/>
      <c r="AFQ114" s="3"/>
      <c r="AFR114" s="3"/>
      <c r="AFS114" s="3"/>
      <c r="AFT114" s="3"/>
      <c r="AFU114" s="3"/>
      <c r="AFV114" s="3"/>
      <c r="AFW114" s="3"/>
      <c r="AFX114" s="3"/>
      <c r="AFY114" s="3"/>
      <c r="AFZ114" s="3"/>
      <c r="AGA114" s="3"/>
      <c r="AGB114" s="3"/>
      <c r="AGC114" s="3"/>
      <c r="AGD114" s="3"/>
      <c r="AGE114" s="3"/>
      <c r="AGF114" s="3"/>
      <c r="AGG114" s="3"/>
      <c r="AGH114" s="3"/>
      <c r="AGI114" s="3"/>
      <c r="AGJ114" s="3"/>
      <c r="AGK114" s="3"/>
      <c r="AGL114" s="3"/>
      <c r="AGM114" s="3"/>
      <c r="AGN114" s="3"/>
      <c r="AGO114" s="3"/>
      <c r="AGP114" s="3"/>
      <c r="AGQ114" s="3"/>
      <c r="AGR114" s="3"/>
      <c r="AGS114" s="3"/>
      <c r="AGT114" s="3"/>
      <c r="AGU114" s="3"/>
      <c r="AGV114" s="3"/>
      <c r="AGW114" s="3"/>
      <c r="AGX114" s="3"/>
      <c r="AGY114" s="3"/>
      <c r="AGZ114" s="3"/>
      <c r="AHA114" s="3"/>
      <c r="AHB114" s="3"/>
      <c r="AHC114" s="3"/>
      <c r="AHD114" s="3"/>
      <c r="AHE114" s="3"/>
      <c r="AHF114" s="3"/>
      <c r="AHG114" s="3"/>
      <c r="AHH114" s="3"/>
      <c r="AHI114" s="3"/>
      <c r="AHJ114" s="3"/>
      <c r="AHK114" s="3"/>
      <c r="AHL114" s="3"/>
      <c r="AHM114" s="3"/>
      <c r="AHN114" s="3"/>
      <c r="AHO114" s="3"/>
      <c r="AHP114" s="3"/>
      <c r="AHQ114" s="3"/>
      <c r="AHR114" s="3"/>
      <c r="AHS114" s="3"/>
      <c r="AHT114" s="3"/>
      <c r="AHU114" s="3"/>
      <c r="AHV114" s="3"/>
      <c r="AHW114" s="3"/>
      <c r="AHX114" s="3"/>
      <c r="AHY114" s="3"/>
      <c r="AHZ114" s="3"/>
      <c r="AIA114" s="3"/>
      <c r="AIB114" s="3"/>
      <c r="AIC114" s="3"/>
      <c r="AID114" s="3"/>
      <c r="AIE114" s="3"/>
      <c r="AIF114" s="3"/>
      <c r="AIG114" s="3"/>
      <c r="AIH114" s="3"/>
      <c r="AII114" s="3"/>
      <c r="AIJ114" s="3"/>
      <c r="AIK114" s="3"/>
      <c r="AIL114" s="3"/>
      <c r="AIM114" s="3"/>
      <c r="AIN114" s="3"/>
      <c r="AIO114" s="3"/>
      <c r="AIP114" s="3"/>
      <c r="AIQ114" s="3"/>
      <c r="AIR114" s="3"/>
      <c r="AIS114" s="3"/>
      <c r="AIT114" s="3"/>
      <c r="AIU114" s="3"/>
      <c r="AIV114" s="3"/>
      <c r="AIW114" s="3"/>
      <c r="AIX114" s="3"/>
      <c r="AIY114" s="3"/>
      <c r="AIZ114" s="3"/>
      <c r="AJA114" s="3"/>
      <c r="AJB114" s="3"/>
      <c r="AJC114" s="3"/>
      <c r="AJD114" s="3"/>
      <c r="AJE114" s="3"/>
      <c r="AJF114" s="3"/>
      <c r="AJG114" s="3"/>
      <c r="AJH114" s="3"/>
      <c r="AJI114" s="3"/>
      <c r="AJJ114" s="3"/>
      <c r="AJK114" s="3"/>
      <c r="AJL114" s="3"/>
      <c r="AJM114" s="3"/>
      <c r="AJN114" s="3"/>
      <c r="AJO114" s="3"/>
      <c r="AJP114" s="3"/>
      <c r="AJQ114" s="3"/>
      <c r="AJR114" s="3"/>
      <c r="AJS114" s="3"/>
      <c r="AJT114" s="3"/>
      <c r="AJU114" s="3"/>
      <c r="AJV114" s="3"/>
      <c r="AJW114" s="3"/>
      <c r="AJX114" s="3"/>
      <c r="AJY114" s="3"/>
      <c r="AJZ114" s="3"/>
      <c r="AKA114" s="3"/>
      <c r="AKB114" s="3"/>
      <c r="AKC114" s="3"/>
      <c r="AKD114" s="3"/>
      <c r="AKE114" s="3"/>
      <c r="AKF114" s="3"/>
      <c r="AKG114" s="3"/>
      <c r="AKH114" s="3"/>
      <c r="AKI114" s="3"/>
      <c r="AKJ114" s="3"/>
      <c r="AKK114" s="3"/>
      <c r="AKL114" s="3"/>
      <c r="AKM114" s="3"/>
      <c r="AKN114" s="3"/>
      <c r="AKO114" s="3"/>
      <c r="AKP114" s="3"/>
      <c r="AKQ114" s="3"/>
      <c r="AKR114" s="3"/>
      <c r="AKS114" s="3"/>
      <c r="AKT114" s="3"/>
      <c r="AKU114" s="3"/>
      <c r="AKV114" s="3"/>
      <c r="AKW114" s="3"/>
      <c r="AKX114" s="3"/>
      <c r="AKY114" s="3"/>
      <c r="AKZ114" s="3"/>
      <c r="ALA114" s="3"/>
      <c r="ALB114" s="3"/>
      <c r="ALC114" s="3"/>
      <c r="ALD114" s="3"/>
      <c r="ALE114" s="3"/>
      <c r="ALF114" s="3"/>
      <c r="ALG114" s="3"/>
      <c r="ALH114" s="3"/>
      <c r="ALI114" s="3"/>
      <c r="ALJ114" s="3"/>
      <c r="ALK114" s="3"/>
      <c r="ALL114" s="3"/>
      <c r="ALM114" s="3"/>
      <c r="ALN114" s="3"/>
      <c r="ALO114" s="3"/>
      <c r="ALP114" s="3"/>
      <c r="ALQ114" s="3"/>
      <c r="ALR114" s="3"/>
      <c r="ALS114" s="3"/>
      <c r="ALT114" s="3"/>
      <c r="ALU114" s="3"/>
      <c r="ALV114" s="3"/>
      <c r="ALW114" s="3"/>
      <c r="ALX114" s="3"/>
      <c r="ALY114" s="3"/>
      <c r="ALZ114" s="3"/>
      <c r="AMA114" s="3"/>
      <c r="AMB114" s="3"/>
      <c r="AMC114" s="3"/>
      <c r="AMD114" s="3"/>
      <c r="AME114" s="3"/>
      <c r="AMF114" s="3"/>
      <c r="AMG114" s="3"/>
      <c r="AMH114" s="3"/>
      <c r="AMI114" s="3"/>
      <c r="AMJ114" s="3"/>
      <c r="AMK114" s="3"/>
      <c r="AML114" s="3"/>
      <c r="AMM114" s="3"/>
      <c r="AMN114" s="3"/>
      <c r="AMO114" s="3"/>
      <c r="AMP114" s="3"/>
      <c r="AMQ114" s="3"/>
      <c r="AMR114" s="3"/>
      <c r="AMS114" s="3"/>
      <c r="AMT114" s="3"/>
      <c r="AMU114" s="3"/>
    </row>
    <row r="115" spans="1:1037" ht="14.25" hidden="1" outlineLevel="1">
      <c r="A115" s="3"/>
      <c r="B115" s="3"/>
      <c r="C115" s="10" t="s">
        <v>240</v>
      </c>
      <c r="D115" s="10"/>
      <c r="E115" s="33"/>
      <c r="F115" s="10"/>
      <c r="G115" s="98"/>
      <c r="H115" s="11">
        <f t="shared" ref="H115:AH115" si="153">+H10</f>
        <v>2024</v>
      </c>
      <c r="I115" s="11">
        <f t="shared" si="153"/>
        <v>2025</v>
      </c>
      <c r="J115" s="11">
        <f t="shared" si="153"/>
        <v>2026</v>
      </c>
      <c r="K115" s="11">
        <f t="shared" si="153"/>
        <v>2027</v>
      </c>
      <c r="L115" s="11">
        <f t="shared" si="153"/>
        <v>2028</v>
      </c>
      <c r="M115" s="11">
        <f t="shared" si="153"/>
        <v>2029</v>
      </c>
      <c r="N115" s="11">
        <f t="shared" si="153"/>
        <v>2030</v>
      </c>
      <c r="O115" s="11">
        <f t="shared" si="153"/>
        <v>2031</v>
      </c>
      <c r="P115" s="11">
        <f t="shared" si="153"/>
        <v>2032</v>
      </c>
      <c r="Q115" s="11">
        <f t="shared" si="153"/>
        <v>2033</v>
      </c>
      <c r="R115" s="11">
        <f t="shared" si="153"/>
        <v>2034</v>
      </c>
      <c r="S115" s="11">
        <f t="shared" si="153"/>
        <v>2035</v>
      </c>
      <c r="T115" s="11">
        <f t="shared" si="153"/>
        <v>2036</v>
      </c>
      <c r="U115" s="11">
        <f t="shared" si="153"/>
        <v>2037</v>
      </c>
      <c r="V115" s="11">
        <f t="shared" si="153"/>
        <v>2038</v>
      </c>
      <c r="W115" s="11">
        <f t="shared" si="153"/>
        <v>2039</v>
      </c>
      <c r="X115" s="11">
        <f t="shared" si="153"/>
        <v>2040</v>
      </c>
      <c r="Y115" s="11">
        <f t="shared" si="153"/>
        <v>2041</v>
      </c>
      <c r="Z115" s="11">
        <f t="shared" si="153"/>
        <v>2042</v>
      </c>
      <c r="AA115" s="11">
        <f t="shared" si="153"/>
        <v>2043</v>
      </c>
      <c r="AB115" s="11">
        <f t="shared" si="153"/>
        <v>2044</v>
      </c>
      <c r="AC115" s="11">
        <f t="shared" si="153"/>
        <v>2045</v>
      </c>
      <c r="AD115" s="11">
        <f t="shared" si="153"/>
        <v>2046</v>
      </c>
      <c r="AE115" s="11">
        <f t="shared" si="153"/>
        <v>2047</v>
      </c>
      <c r="AF115" s="11">
        <f t="shared" si="153"/>
        <v>2048</v>
      </c>
      <c r="AG115" s="11">
        <f t="shared" si="153"/>
        <v>2049</v>
      </c>
      <c r="AH115" s="11">
        <f t="shared" si="153"/>
        <v>2050</v>
      </c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  <c r="AGR115" s="3"/>
      <c r="AGS115" s="3"/>
      <c r="AGT115" s="3"/>
      <c r="AGU115" s="3"/>
      <c r="AGV115" s="3"/>
      <c r="AGW115" s="3"/>
      <c r="AGX115" s="3"/>
      <c r="AGY115" s="3"/>
      <c r="AGZ115" s="3"/>
      <c r="AHA115" s="3"/>
      <c r="AHB115" s="3"/>
      <c r="AHC115" s="3"/>
      <c r="AHD115" s="3"/>
      <c r="AHE115" s="3"/>
      <c r="AHF115" s="3"/>
      <c r="AHG115" s="3"/>
      <c r="AHH115" s="3"/>
      <c r="AHI115" s="3"/>
      <c r="AHJ115" s="3"/>
      <c r="AHK115" s="3"/>
      <c r="AHL115" s="3"/>
      <c r="AHM115" s="3"/>
      <c r="AHN115" s="3"/>
      <c r="AHO115" s="3"/>
      <c r="AHP115" s="3"/>
      <c r="AHQ115" s="3"/>
      <c r="AHR115" s="3"/>
      <c r="AHS115" s="3"/>
      <c r="AHT115" s="3"/>
      <c r="AHU115" s="3"/>
      <c r="AHV115" s="3"/>
      <c r="AHW115" s="3"/>
      <c r="AHX115" s="3"/>
      <c r="AHY115" s="3"/>
      <c r="AHZ115" s="3"/>
      <c r="AIA115" s="3"/>
      <c r="AIB115" s="3"/>
      <c r="AIC115" s="3"/>
      <c r="AID115" s="3"/>
      <c r="AIE115" s="3"/>
      <c r="AIF115" s="3"/>
      <c r="AIG115" s="3"/>
      <c r="AIH115" s="3"/>
      <c r="AII115" s="3"/>
      <c r="AIJ115" s="3"/>
      <c r="AIK115" s="3"/>
      <c r="AIL115" s="3"/>
      <c r="AIM115" s="3"/>
      <c r="AIN115" s="3"/>
      <c r="AIO115" s="3"/>
      <c r="AIP115" s="3"/>
      <c r="AIQ115" s="3"/>
      <c r="AIR115" s="3"/>
      <c r="AIS115" s="3"/>
      <c r="AIT115" s="3"/>
      <c r="AIU115" s="3"/>
      <c r="AIV115" s="3"/>
      <c r="AIW115" s="3"/>
      <c r="AIX115" s="3"/>
      <c r="AIY115" s="3"/>
      <c r="AIZ115" s="3"/>
      <c r="AJA115" s="3"/>
      <c r="AJB115" s="3"/>
      <c r="AJC115" s="3"/>
      <c r="AJD115" s="3"/>
      <c r="AJE115" s="3"/>
      <c r="AJF115" s="3"/>
      <c r="AJG115" s="3"/>
      <c r="AJH115" s="3"/>
      <c r="AJI115" s="3"/>
      <c r="AJJ115" s="3"/>
      <c r="AJK115" s="3"/>
      <c r="AJL115" s="3"/>
      <c r="AJM115" s="3"/>
      <c r="AJN115" s="3"/>
      <c r="AJO115" s="3"/>
      <c r="AJP115" s="3"/>
      <c r="AJQ115" s="3"/>
      <c r="AJR115" s="3"/>
      <c r="AJS115" s="3"/>
      <c r="AJT115" s="3"/>
      <c r="AJU115" s="3"/>
      <c r="AJV115" s="3"/>
      <c r="AJW115" s="3"/>
      <c r="AJX115" s="3"/>
      <c r="AJY115" s="3"/>
      <c r="AJZ115" s="3"/>
      <c r="AKA115" s="3"/>
      <c r="AKB115" s="3"/>
      <c r="AKC115" s="3"/>
      <c r="AKD115" s="3"/>
      <c r="AKE115" s="3"/>
      <c r="AKF115" s="3"/>
      <c r="AKG115" s="3"/>
      <c r="AKH115" s="3"/>
      <c r="AKI115" s="3"/>
      <c r="AKJ115" s="3"/>
      <c r="AKK115" s="3"/>
      <c r="AKL115" s="3"/>
      <c r="AKM115" s="3"/>
      <c r="AKN115" s="3"/>
      <c r="AKO115" s="3"/>
      <c r="AKP115" s="3"/>
      <c r="AKQ115" s="3"/>
      <c r="AKR115" s="3"/>
      <c r="AKS115" s="3"/>
      <c r="AKT115" s="3"/>
      <c r="AKU115" s="3"/>
      <c r="AKV115" s="3"/>
      <c r="AKW115" s="3"/>
      <c r="AKX115" s="3"/>
      <c r="AKY115" s="3"/>
      <c r="AKZ115" s="3"/>
      <c r="ALA115" s="3"/>
      <c r="ALB115" s="3"/>
      <c r="ALC115" s="3"/>
      <c r="ALD115" s="3"/>
      <c r="ALE115" s="3"/>
      <c r="ALF115" s="3"/>
      <c r="ALG115" s="3"/>
      <c r="ALH115" s="3"/>
      <c r="ALI115" s="3"/>
      <c r="ALJ115" s="3"/>
      <c r="ALK115" s="3"/>
      <c r="ALL115" s="3"/>
      <c r="ALM115" s="3"/>
      <c r="ALN115" s="3"/>
      <c r="ALO115" s="3"/>
      <c r="ALP115" s="3"/>
      <c r="ALQ115" s="3"/>
      <c r="ALR115" s="3"/>
      <c r="ALS115" s="3"/>
      <c r="ALT115" s="3"/>
      <c r="ALU115" s="3"/>
      <c r="ALV115" s="3"/>
      <c r="ALW115" s="3"/>
      <c r="ALX115" s="3"/>
      <c r="ALY115" s="3"/>
      <c r="ALZ115" s="3"/>
      <c r="AMA115" s="3"/>
      <c r="AMB115" s="3"/>
      <c r="AMC115" s="3"/>
      <c r="AMD115" s="3"/>
      <c r="AME115" s="3"/>
      <c r="AMF115" s="3"/>
      <c r="AMG115" s="3"/>
      <c r="AMH115" s="3"/>
      <c r="AMI115" s="3"/>
      <c r="AMJ115" s="3"/>
      <c r="AMK115" s="3"/>
      <c r="AML115" s="3"/>
      <c r="AMM115" s="3"/>
      <c r="AMN115" s="3"/>
      <c r="AMO115" s="3"/>
      <c r="AMP115" s="3"/>
      <c r="AMQ115" s="3"/>
      <c r="AMR115" s="3"/>
      <c r="AMS115" s="3"/>
      <c r="AMT115" s="3"/>
      <c r="AMU115" s="3"/>
    </row>
    <row r="116" spans="1:1037" ht="14.25" hidden="1" outlineLevel="1">
      <c r="A116" s="3"/>
      <c r="B116" s="3"/>
      <c r="C116" s="3" t="s">
        <v>241</v>
      </c>
      <c r="D116" s="3"/>
      <c r="E116" s="3"/>
      <c r="F116" s="3"/>
      <c r="G116" s="65"/>
      <c r="H116" s="39">
        <f>+F119</f>
        <v>0</v>
      </c>
      <c r="I116" s="39">
        <f t="shared" ref="I116:S116" si="154">+G119</f>
        <v>0</v>
      </c>
      <c r="J116" s="39">
        <f t="shared" ca="1" si="154"/>
        <v>100000</v>
      </c>
      <c r="K116" s="39">
        <f t="shared" ca="1" si="154"/>
        <v>0</v>
      </c>
      <c r="L116" s="39">
        <f t="shared" ca="1" si="154"/>
        <v>100000</v>
      </c>
      <c r="M116" s="39">
        <f t="shared" ca="1" si="154"/>
        <v>0</v>
      </c>
      <c r="N116" s="39">
        <f t="shared" ca="1" si="154"/>
        <v>100000</v>
      </c>
      <c r="O116" s="39">
        <f t="shared" ca="1" si="154"/>
        <v>0</v>
      </c>
      <c r="P116" s="39">
        <f t="shared" ca="1" si="154"/>
        <v>100000</v>
      </c>
      <c r="Q116" s="39">
        <f t="shared" ca="1" si="154"/>
        <v>0</v>
      </c>
      <c r="R116" s="39">
        <f t="shared" ca="1" si="154"/>
        <v>100000</v>
      </c>
      <c r="S116" s="39">
        <f t="shared" ca="1" si="154"/>
        <v>0</v>
      </c>
      <c r="T116" s="39">
        <f t="shared" ref="T116" ca="1" si="155">+R119</f>
        <v>100000</v>
      </c>
      <c r="U116" s="39">
        <f t="shared" ref="U116" ca="1" si="156">+S119</f>
        <v>0</v>
      </c>
      <c r="V116" s="39">
        <f t="shared" ref="V116" ca="1" si="157">+T119</f>
        <v>100000</v>
      </c>
      <c r="W116" s="39">
        <f t="shared" ref="W116" ca="1" si="158">+U119</f>
        <v>0</v>
      </c>
      <c r="X116" s="39">
        <f t="shared" ref="X116" ca="1" si="159">+V119</f>
        <v>100000</v>
      </c>
      <c r="Y116" s="39">
        <f t="shared" ref="Y116" ca="1" si="160">+W119</f>
        <v>0</v>
      </c>
      <c r="Z116" s="39">
        <f t="shared" ref="Z116" ca="1" si="161">+X119</f>
        <v>100000</v>
      </c>
      <c r="AA116" s="39">
        <f t="shared" ref="AA116" ca="1" si="162">+Y119</f>
        <v>0</v>
      </c>
      <c r="AB116" s="39">
        <f t="shared" ref="AB116" ca="1" si="163">+Z119</f>
        <v>100000</v>
      </c>
      <c r="AC116" s="39">
        <f t="shared" ref="AC116" ca="1" si="164">+AA119</f>
        <v>0</v>
      </c>
      <c r="AD116" s="39">
        <f t="shared" ref="AD116" ca="1" si="165">+AB119</f>
        <v>100000</v>
      </c>
      <c r="AE116" s="39">
        <f t="shared" ref="AE116" ca="1" si="166">+AC119</f>
        <v>0</v>
      </c>
      <c r="AF116" s="39">
        <f t="shared" ref="AF116" ca="1" si="167">+AD119</f>
        <v>100000</v>
      </c>
      <c r="AG116" s="39">
        <f t="shared" ref="AG116" ca="1" si="168">+AE119</f>
        <v>0</v>
      </c>
      <c r="AH116" s="39">
        <f t="shared" ref="AH116" ca="1" si="169">+AF119</f>
        <v>100000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  <c r="KV116" s="39"/>
      <c r="KW116" s="39"/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/>
      <c r="LK116" s="39"/>
      <c r="LL116" s="39"/>
      <c r="LM116" s="39"/>
      <c r="LN116" s="39"/>
      <c r="LO116" s="39"/>
      <c r="LP116" s="39"/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/>
      <c r="ME116" s="39"/>
      <c r="MF116" s="39"/>
      <c r="MG116" s="39"/>
      <c r="MH116" s="39"/>
      <c r="MI116" s="39"/>
      <c r="MJ116" s="39"/>
      <c r="MK116" s="39"/>
      <c r="ML116" s="39"/>
      <c r="MM116" s="39"/>
      <c r="MN116" s="39"/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/>
      <c r="NE116" s="39"/>
      <c r="NF116" s="39"/>
      <c r="NG116" s="39"/>
      <c r="NH116" s="39"/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/>
      <c r="OT116" s="39"/>
      <c r="OU116" s="39"/>
      <c r="OV116" s="39"/>
      <c r="OW116" s="39"/>
      <c r="OX116" s="39"/>
      <c r="OY116" s="39"/>
      <c r="OZ116" s="39"/>
      <c r="PA116" s="39"/>
      <c r="PB116" s="39"/>
      <c r="PC116" s="39"/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/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39"/>
      <c r="RH116" s="39"/>
      <c r="RI116" s="39"/>
      <c r="RJ116" s="39"/>
      <c r="RK116" s="39"/>
      <c r="RL116" s="39"/>
      <c r="RM116" s="39"/>
      <c r="RN116" s="39"/>
      <c r="RO116" s="39"/>
      <c r="RP116" s="39"/>
      <c r="RQ116" s="39"/>
      <c r="RR116" s="39"/>
      <c r="RS116" s="39"/>
      <c r="RT116" s="39"/>
      <c r="RU116" s="39"/>
      <c r="RV116" s="39"/>
      <c r="RW116" s="39"/>
      <c r="RX116" s="39"/>
      <c r="RY116" s="39"/>
      <c r="RZ116" s="39"/>
      <c r="SA116" s="39"/>
      <c r="SB116" s="39"/>
      <c r="SC116" s="39"/>
      <c r="SD116" s="39"/>
      <c r="SE116" s="39"/>
      <c r="SF116" s="39"/>
      <c r="SG116" s="39"/>
      <c r="SH116" s="39"/>
      <c r="SI116" s="39"/>
      <c r="SJ116" s="39"/>
      <c r="SK116" s="39"/>
      <c r="SL116" s="39"/>
      <c r="SM116" s="39"/>
      <c r="SN116" s="39"/>
      <c r="SO116" s="39"/>
      <c r="SP116" s="39"/>
      <c r="SQ116" s="39"/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/>
      <c r="TC116" s="39"/>
      <c r="TD116" s="39"/>
      <c r="TE116" s="39"/>
      <c r="TF116" s="39"/>
      <c r="TG116" s="39"/>
      <c r="TH116" s="39"/>
      <c r="TI116" s="39"/>
      <c r="TJ116" s="39"/>
      <c r="TK116" s="39"/>
      <c r="TL116" s="39"/>
      <c r="TM116" s="39"/>
      <c r="TN116" s="39"/>
      <c r="TO116" s="39"/>
      <c r="TP116" s="39"/>
      <c r="TQ116" s="39"/>
      <c r="TR116" s="39"/>
      <c r="TS116" s="39"/>
      <c r="TT116" s="39"/>
      <c r="TU116" s="39"/>
      <c r="TV116" s="39"/>
      <c r="TW116" s="39"/>
      <c r="TX116" s="39"/>
      <c r="TY116" s="39"/>
      <c r="TZ116" s="39"/>
      <c r="UA116" s="39"/>
      <c r="UB116" s="39"/>
      <c r="UC116" s="39"/>
      <c r="UD116" s="39"/>
      <c r="UE116" s="39"/>
      <c r="UF116" s="39"/>
      <c r="UG116" s="39"/>
      <c r="UH116" s="39"/>
      <c r="UI116" s="39"/>
      <c r="UJ116" s="39"/>
      <c r="UK116" s="39"/>
      <c r="UL116" s="39"/>
      <c r="UM116" s="39"/>
      <c r="UN116" s="39"/>
      <c r="UO116" s="39"/>
      <c r="UP116" s="39"/>
      <c r="UQ116" s="39"/>
      <c r="UR116" s="39"/>
      <c r="US116" s="39"/>
      <c r="UT116" s="39"/>
      <c r="UU116" s="39"/>
      <c r="UV116" s="39"/>
      <c r="UW116" s="39"/>
      <c r="UX116" s="39"/>
      <c r="UY116" s="39"/>
      <c r="UZ116" s="39"/>
      <c r="VA116" s="39"/>
      <c r="VB116" s="39"/>
      <c r="VC116" s="39"/>
      <c r="VD116" s="39"/>
      <c r="VE116" s="39"/>
      <c r="VF116" s="39"/>
      <c r="VG116" s="39"/>
      <c r="VH116" s="39"/>
      <c r="VI116" s="39"/>
      <c r="VJ116" s="39"/>
      <c r="VK116" s="39"/>
      <c r="VL116" s="39"/>
      <c r="VM116" s="39"/>
      <c r="VN116" s="39"/>
      <c r="VO116" s="39"/>
      <c r="VP116" s="39"/>
      <c r="VQ116" s="39"/>
      <c r="VR116" s="39"/>
      <c r="VS116" s="39"/>
      <c r="VT116" s="39"/>
      <c r="VU116" s="39"/>
      <c r="VV116" s="39"/>
      <c r="VW116" s="39"/>
      <c r="VX116" s="39"/>
      <c r="VY116" s="39"/>
      <c r="VZ116" s="39"/>
      <c r="WA116" s="39"/>
      <c r="WB116" s="39"/>
      <c r="WC116" s="39"/>
      <c r="WD116" s="39"/>
      <c r="WE116" s="39"/>
      <c r="WF116" s="39"/>
      <c r="WG116" s="39"/>
      <c r="WH116" s="39"/>
      <c r="WI116" s="39"/>
      <c r="WJ116" s="39"/>
      <c r="WK116" s="39"/>
      <c r="WL116" s="39"/>
      <c r="WM116" s="39"/>
      <c r="WN116" s="39"/>
      <c r="WO116" s="39"/>
      <c r="WP116" s="39"/>
      <c r="WQ116" s="39"/>
      <c r="WR116" s="39"/>
      <c r="WS116" s="39"/>
      <c r="WT116" s="39"/>
      <c r="WU116" s="39"/>
      <c r="WV116" s="39"/>
      <c r="WW116" s="39"/>
      <c r="WX116" s="39"/>
      <c r="WY116" s="39"/>
      <c r="WZ116" s="39"/>
      <c r="XA116" s="39"/>
      <c r="XB116" s="39"/>
      <c r="XC116" s="39"/>
      <c r="XD116" s="39"/>
      <c r="XE116" s="39"/>
      <c r="XF116" s="39"/>
      <c r="XG116" s="39"/>
      <c r="XH116" s="39"/>
      <c r="XI116" s="39"/>
      <c r="XJ116" s="39"/>
      <c r="XK116" s="39"/>
      <c r="XL116" s="39"/>
      <c r="XM116" s="39"/>
      <c r="XN116" s="39"/>
      <c r="XO116" s="39"/>
      <c r="XP116" s="39"/>
      <c r="XQ116" s="39"/>
      <c r="XR116" s="39"/>
      <c r="XS116" s="39"/>
      <c r="XT116" s="39"/>
      <c r="XU116" s="39"/>
      <c r="XV116" s="39"/>
      <c r="XW116" s="39"/>
      <c r="XX116" s="39"/>
      <c r="XY116" s="39"/>
      <c r="XZ116" s="39"/>
      <c r="YA116" s="39"/>
      <c r="YB116" s="39"/>
      <c r="YC116" s="39"/>
      <c r="YD116" s="39"/>
      <c r="YE116" s="39"/>
      <c r="YF116" s="39"/>
      <c r="YG116" s="39"/>
      <c r="YH116" s="39"/>
      <c r="YI116" s="39"/>
      <c r="YJ116" s="39"/>
      <c r="YK116" s="39"/>
      <c r="YL116" s="39"/>
      <c r="YM116" s="39"/>
      <c r="YN116" s="39"/>
      <c r="YO116" s="39"/>
      <c r="YP116" s="39"/>
      <c r="YQ116" s="39"/>
      <c r="YR116" s="39"/>
      <c r="YS116" s="39"/>
      <c r="YT116" s="39"/>
      <c r="YU116" s="39"/>
      <c r="YV116" s="39"/>
      <c r="YW116" s="39"/>
      <c r="YX116" s="39"/>
      <c r="YY116" s="39"/>
      <c r="YZ116" s="39"/>
      <c r="ZA116" s="39"/>
      <c r="ZB116" s="39"/>
      <c r="ZC116" s="39"/>
      <c r="ZD116" s="39"/>
      <c r="ZE116" s="39"/>
      <c r="ZF116" s="39"/>
      <c r="ZG116" s="39"/>
      <c r="ZH116" s="39"/>
      <c r="ZI116" s="39"/>
      <c r="ZJ116" s="39"/>
      <c r="ZK116" s="39"/>
      <c r="ZL116" s="39"/>
      <c r="ZM116" s="39"/>
      <c r="ZN116" s="39"/>
      <c r="ZO116" s="39"/>
      <c r="ZP116" s="39"/>
      <c r="ZQ116" s="39"/>
      <c r="ZR116" s="39"/>
      <c r="ZS116" s="39"/>
      <c r="ZT116" s="39"/>
      <c r="ZU116" s="39"/>
      <c r="ZV116" s="39"/>
      <c r="ZW116" s="39"/>
      <c r="ZX116" s="39"/>
      <c r="ZY116" s="39"/>
      <c r="ZZ116" s="39"/>
      <c r="AAA116" s="39"/>
      <c r="AAB116" s="39"/>
      <c r="AAC116" s="39"/>
      <c r="AAD116" s="39"/>
      <c r="AAE116" s="39"/>
      <c r="AAF116" s="39"/>
      <c r="AAG116" s="39"/>
      <c r="AAH116" s="39"/>
      <c r="AAI116" s="39"/>
      <c r="AAJ116" s="39"/>
      <c r="AAK116" s="39"/>
      <c r="AAL116" s="39"/>
      <c r="AAM116" s="39"/>
      <c r="AAN116" s="39"/>
      <c r="AAO116" s="39"/>
      <c r="AAP116" s="39"/>
      <c r="AAQ116" s="39"/>
      <c r="AAR116" s="39"/>
      <c r="AAS116" s="39"/>
      <c r="AAT116" s="39"/>
      <c r="AAU116" s="39"/>
      <c r="AAV116" s="39"/>
      <c r="AAW116" s="39"/>
      <c r="AAX116" s="39"/>
      <c r="AAY116" s="39"/>
      <c r="AAZ116" s="39"/>
      <c r="ABA116" s="39"/>
      <c r="ABB116" s="39"/>
      <c r="ABC116" s="39"/>
      <c r="ABD116" s="39"/>
      <c r="ABE116" s="39"/>
      <c r="ABF116" s="39"/>
      <c r="ABG116" s="39"/>
      <c r="ABH116" s="39"/>
      <c r="ABI116" s="39"/>
      <c r="ABJ116" s="39"/>
      <c r="ABK116" s="39"/>
      <c r="ABL116" s="39"/>
      <c r="ABM116" s="39"/>
      <c r="ABN116" s="39"/>
      <c r="ABO116" s="39"/>
      <c r="ABP116" s="39"/>
      <c r="ABQ116" s="39"/>
      <c r="ABR116" s="39"/>
      <c r="ABS116" s="39"/>
      <c r="ABT116" s="39"/>
      <c r="ABU116" s="39"/>
      <c r="ABV116" s="39"/>
      <c r="ABW116" s="39"/>
      <c r="ABX116" s="39"/>
      <c r="ABY116" s="39"/>
      <c r="ABZ116" s="39"/>
      <c r="ACA116" s="39"/>
      <c r="ACB116" s="39"/>
      <c r="ACC116" s="39"/>
      <c r="ACD116" s="39"/>
      <c r="ACE116" s="39"/>
      <c r="ACF116" s="39"/>
      <c r="ACG116" s="39"/>
      <c r="ACH116" s="39"/>
      <c r="ACI116" s="39"/>
      <c r="ACJ116" s="39"/>
      <c r="ACK116" s="39"/>
      <c r="ACL116" s="39"/>
      <c r="ACM116" s="39"/>
      <c r="ACN116" s="39"/>
      <c r="ACO116" s="39"/>
      <c r="ACP116" s="39"/>
      <c r="ACQ116" s="39"/>
      <c r="ACR116" s="39"/>
      <c r="ACS116" s="39"/>
      <c r="ACT116" s="39"/>
      <c r="ACU116" s="39"/>
      <c r="ACV116" s="39"/>
      <c r="ACW116" s="39"/>
      <c r="ACX116" s="39"/>
      <c r="ACY116" s="39"/>
      <c r="ACZ116" s="39"/>
      <c r="ADA116" s="39"/>
      <c r="ADB116" s="39"/>
      <c r="ADC116" s="39"/>
      <c r="ADD116" s="39"/>
      <c r="ADE116" s="39"/>
      <c r="ADF116" s="39"/>
      <c r="ADG116" s="39"/>
      <c r="ADH116" s="39"/>
      <c r="ADI116" s="39"/>
      <c r="ADJ116" s="39"/>
      <c r="ADK116" s="39"/>
      <c r="ADL116" s="39"/>
      <c r="ADM116" s="39"/>
      <c r="ADN116" s="39"/>
      <c r="ADO116" s="39"/>
      <c r="ADP116" s="39"/>
      <c r="ADQ116" s="39"/>
      <c r="ADR116" s="39"/>
      <c r="ADS116" s="39"/>
      <c r="ADT116" s="39"/>
      <c r="ADU116" s="39"/>
      <c r="ADV116" s="39"/>
      <c r="ADW116" s="39"/>
      <c r="ADX116" s="39"/>
      <c r="ADY116" s="39"/>
      <c r="ADZ116" s="39"/>
      <c r="AEA116" s="39"/>
      <c r="AEB116" s="39"/>
      <c r="AEC116" s="39"/>
      <c r="AED116" s="39"/>
      <c r="AEE116" s="39"/>
      <c r="AEF116" s="39"/>
      <c r="AEG116" s="39"/>
      <c r="AEH116" s="39"/>
      <c r="AEI116" s="39"/>
      <c r="AEJ116" s="39"/>
      <c r="AEK116" s="39"/>
      <c r="AEL116" s="39"/>
      <c r="AEM116" s="39"/>
      <c r="AEN116" s="39"/>
      <c r="AEO116" s="39"/>
      <c r="AEP116" s="39"/>
      <c r="AEQ116" s="39"/>
      <c r="AER116" s="39"/>
      <c r="AES116" s="39"/>
      <c r="AET116" s="39"/>
      <c r="AEU116" s="39"/>
      <c r="AEV116" s="39"/>
      <c r="AEW116" s="39"/>
      <c r="AEX116" s="39"/>
      <c r="AEY116" s="39"/>
      <c r="AEZ116" s="39"/>
      <c r="AFA116" s="39"/>
      <c r="AFB116" s="39"/>
      <c r="AFC116" s="39"/>
      <c r="AFD116" s="39"/>
      <c r="AFE116" s="39"/>
      <c r="AFF116" s="39"/>
      <c r="AFG116" s="39"/>
      <c r="AFH116" s="39"/>
      <c r="AFI116" s="39"/>
      <c r="AFJ116" s="39"/>
      <c r="AFK116" s="39"/>
      <c r="AFL116" s="39"/>
      <c r="AFM116" s="39"/>
      <c r="AFN116" s="39"/>
      <c r="AFO116" s="39"/>
      <c r="AFP116" s="39"/>
      <c r="AFQ116" s="39"/>
      <c r="AFR116" s="39"/>
      <c r="AFS116" s="39"/>
      <c r="AFT116" s="39"/>
      <c r="AFU116" s="39"/>
      <c r="AFV116" s="39"/>
      <c r="AFW116" s="39"/>
      <c r="AFX116" s="39"/>
      <c r="AFY116" s="39"/>
      <c r="AFZ116" s="39"/>
      <c r="AGA116" s="39"/>
      <c r="AGB116" s="39"/>
      <c r="AGC116" s="39"/>
      <c r="AGD116" s="39"/>
      <c r="AGE116" s="39"/>
      <c r="AGF116" s="39"/>
      <c r="AGG116" s="39"/>
      <c r="AGH116" s="39"/>
      <c r="AGI116" s="39"/>
      <c r="AGJ116" s="39"/>
      <c r="AGK116" s="39"/>
      <c r="AGL116" s="39"/>
      <c r="AGM116" s="39"/>
      <c r="AGN116" s="39"/>
      <c r="AGO116" s="39"/>
      <c r="AGP116" s="39"/>
      <c r="AGQ116" s="39"/>
      <c r="AGR116" s="39"/>
      <c r="AGS116" s="39"/>
      <c r="AGT116" s="39"/>
      <c r="AGU116" s="39"/>
      <c r="AGV116" s="39"/>
      <c r="AGW116" s="39"/>
      <c r="AGX116" s="39"/>
      <c r="AGY116" s="39"/>
      <c r="AGZ116" s="39"/>
      <c r="AHA116" s="39"/>
      <c r="AHB116" s="39"/>
      <c r="AHC116" s="39"/>
      <c r="AHD116" s="39"/>
      <c r="AHE116" s="39"/>
      <c r="AHF116" s="39"/>
      <c r="AHG116" s="39"/>
      <c r="AHH116" s="39"/>
      <c r="AHI116" s="39"/>
      <c r="AHJ116" s="39"/>
      <c r="AHK116" s="39"/>
      <c r="AHL116" s="39"/>
      <c r="AHM116" s="39"/>
      <c r="AHN116" s="39"/>
      <c r="AHO116" s="39"/>
      <c r="AHP116" s="39"/>
      <c r="AHQ116" s="39"/>
      <c r="AHR116" s="39"/>
      <c r="AHS116" s="39"/>
      <c r="AHT116" s="39"/>
      <c r="AHU116" s="39"/>
      <c r="AHV116" s="39"/>
      <c r="AHW116" s="39"/>
      <c r="AHX116" s="39"/>
      <c r="AHY116" s="39"/>
      <c r="AHZ116" s="39"/>
      <c r="AIA116" s="39"/>
      <c r="AIB116" s="39"/>
      <c r="AIC116" s="39"/>
      <c r="AID116" s="39"/>
      <c r="AIE116" s="39"/>
      <c r="AIF116" s="39"/>
      <c r="AIG116" s="39"/>
      <c r="AIH116" s="39"/>
      <c r="AII116" s="39"/>
      <c r="AIJ116" s="39"/>
      <c r="AIK116" s="39"/>
      <c r="AIL116" s="39"/>
      <c r="AIM116" s="39"/>
      <c r="AIN116" s="39"/>
      <c r="AIO116" s="39"/>
      <c r="AIP116" s="39"/>
      <c r="AIQ116" s="39"/>
      <c r="AIR116" s="39"/>
      <c r="AIS116" s="39"/>
      <c r="AIT116" s="39"/>
      <c r="AIU116" s="39"/>
      <c r="AIV116" s="39"/>
      <c r="AIW116" s="39"/>
      <c r="AIX116" s="39"/>
      <c r="AIY116" s="39"/>
      <c r="AIZ116" s="39"/>
      <c r="AJA116" s="39"/>
      <c r="AJB116" s="39"/>
      <c r="AJC116" s="39"/>
      <c r="AJD116" s="39"/>
      <c r="AJE116" s="39"/>
      <c r="AJF116" s="39"/>
      <c r="AJG116" s="39"/>
      <c r="AJH116" s="39"/>
      <c r="AJI116" s="39"/>
      <c r="AJJ116" s="39"/>
      <c r="AJK116" s="39"/>
      <c r="AJL116" s="39"/>
      <c r="AJM116" s="39"/>
      <c r="AJN116" s="39"/>
      <c r="AJO116" s="39"/>
      <c r="AJP116" s="39"/>
      <c r="AJQ116" s="39"/>
      <c r="AJR116" s="39"/>
      <c r="AJS116" s="39"/>
      <c r="AJT116" s="39"/>
      <c r="AJU116" s="39"/>
      <c r="AJV116" s="39"/>
      <c r="AJW116" s="39"/>
      <c r="AJX116" s="39"/>
      <c r="AJY116" s="39"/>
      <c r="AJZ116" s="39"/>
      <c r="AKA116" s="39"/>
      <c r="AKB116" s="39"/>
      <c r="AKC116" s="39"/>
      <c r="AKD116" s="39"/>
      <c r="AKE116" s="39"/>
      <c r="AKF116" s="39"/>
      <c r="AKG116" s="39"/>
      <c r="AKH116" s="39"/>
      <c r="AKI116" s="39"/>
      <c r="AKJ116" s="39"/>
      <c r="AKK116" s="39"/>
      <c r="AKL116" s="39"/>
      <c r="AKM116" s="39"/>
      <c r="AKN116" s="39"/>
      <c r="AKO116" s="39"/>
      <c r="AKP116" s="39"/>
      <c r="AKQ116" s="39"/>
      <c r="AKR116" s="39"/>
      <c r="AKS116" s="39"/>
      <c r="AKT116" s="39"/>
      <c r="AKU116" s="39"/>
      <c r="AKV116" s="39"/>
      <c r="AKW116" s="39"/>
      <c r="AKX116" s="39"/>
      <c r="AKY116" s="39"/>
      <c r="AKZ116" s="39"/>
      <c r="ALA116" s="39"/>
      <c r="ALB116" s="39"/>
      <c r="ALC116" s="39"/>
      <c r="ALD116" s="39"/>
      <c r="ALE116" s="39"/>
      <c r="ALF116" s="39"/>
      <c r="ALG116" s="39"/>
      <c r="ALH116" s="39"/>
      <c r="ALI116" s="39"/>
      <c r="ALJ116" s="39"/>
      <c r="ALK116" s="39"/>
      <c r="ALL116" s="39"/>
      <c r="ALM116" s="39"/>
      <c r="ALN116" s="39"/>
      <c r="ALO116" s="39"/>
      <c r="ALP116" s="39"/>
      <c r="ALQ116" s="39"/>
      <c r="ALR116" s="39"/>
      <c r="ALS116" s="39"/>
      <c r="ALT116" s="39"/>
      <c r="ALU116" s="39"/>
      <c r="ALV116" s="39"/>
      <c r="ALW116" s="39"/>
      <c r="ALX116" s="39"/>
      <c r="ALY116" s="39"/>
      <c r="ALZ116" s="39"/>
      <c r="AMA116" s="39"/>
      <c r="AMB116" s="39"/>
      <c r="AMC116" s="39"/>
      <c r="AMD116" s="39"/>
      <c r="AME116" s="39"/>
      <c r="AMF116" s="39"/>
      <c r="AMG116" s="39"/>
      <c r="AMH116" s="39"/>
      <c r="AMI116" s="39"/>
      <c r="AMJ116" s="39"/>
      <c r="AMK116" s="39"/>
      <c r="AML116" s="39"/>
      <c r="AMM116" s="39"/>
      <c r="AMN116" s="39"/>
      <c r="AMO116" s="39"/>
      <c r="AMP116" s="39"/>
      <c r="AMQ116" s="39"/>
      <c r="AMR116" s="39"/>
      <c r="AMS116" s="39"/>
      <c r="AMT116" s="39"/>
      <c r="AMU116" s="39"/>
      <c r="AMV116" s="59"/>
    </row>
    <row r="117" spans="1:1037" ht="14.25" hidden="1" outlineLevel="1">
      <c r="A117" s="3"/>
      <c r="B117" s="3"/>
      <c r="C117" s="58" t="s">
        <v>242</v>
      </c>
      <c r="D117" s="3"/>
      <c r="E117" s="3"/>
      <c r="F117" s="3"/>
      <c r="G117" s="65"/>
      <c r="H117" s="39">
        <f t="shared" ref="H117:AH117" ca="1" si="170">+MAX(H82,0)</f>
        <v>100000</v>
      </c>
      <c r="I117" s="39">
        <f t="shared" ca="1" si="170"/>
        <v>0</v>
      </c>
      <c r="J117" s="39">
        <f t="shared" ca="1" si="170"/>
        <v>0</v>
      </c>
      <c r="K117" s="39">
        <f t="shared" ca="1" si="170"/>
        <v>0</v>
      </c>
      <c r="L117" s="39">
        <f t="shared" ca="1" si="170"/>
        <v>0</v>
      </c>
      <c r="M117" s="39">
        <f t="shared" ca="1" si="170"/>
        <v>0</v>
      </c>
      <c r="N117" s="39">
        <f t="shared" ca="1" si="170"/>
        <v>0</v>
      </c>
      <c r="O117" s="39">
        <f t="shared" ca="1" si="170"/>
        <v>0</v>
      </c>
      <c r="P117" s="39">
        <f t="shared" ca="1" si="170"/>
        <v>0</v>
      </c>
      <c r="Q117" s="39">
        <f t="shared" ca="1" si="170"/>
        <v>0</v>
      </c>
      <c r="R117" s="39">
        <f t="shared" ca="1" si="170"/>
        <v>0</v>
      </c>
      <c r="S117" s="39">
        <f t="shared" ca="1" si="170"/>
        <v>0</v>
      </c>
      <c r="T117" s="39">
        <f t="shared" ca="1" si="170"/>
        <v>0</v>
      </c>
      <c r="U117" s="39">
        <f t="shared" ca="1" si="170"/>
        <v>0</v>
      </c>
      <c r="V117" s="39">
        <f t="shared" ca="1" si="170"/>
        <v>0</v>
      </c>
      <c r="W117" s="39">
        <f t="shared" ca="1" si="170"/>
        <v>0</v>
      </c>
      <c r="X117" s="39">
        <f t="shared" ca="1" si="170"/>
        <v>0</v>
      </c>
      <c r="Y117" s="39">
        <f t="shared" ca="1" si="170"/>
        <v>0</v>
      </c>
      <c r="Z117" s="39">
        <f t="shared" ca="1" si="170"/>
        <v>0</v>
      </c>
      <c r="AA117" s="39">
        <f t="shared" ca="1" si="170"/>
        <v>0</v>
      </c>
      <c r="AB117" s="39">
        <f t="shared" ca="1" si="170"/>
        <v>0</v>
      </c>
      <c r="AC117" s="39">
        <f t="shared" ca="1" si="170"/>
        <v>0</v>
      </c>
      <c r="AD117" s="39">
        <f t="shared" ca="1" si="170"/>
        <v>0</v>
      </c>
      <c r="AE117" s="39">
        <f t="shared" ca="1" si="170"/>
        <v>0</v>
      </c>
      <c r="AF117" s="39">
        <f t="shared" ca="1" si="170"/>
        <v>0</v>
      </c>
      <c r="AG117" s="39">
        <f t="shared" ca="1" si="170"/>
        <v>0</v>
      </c>
      <c r="AH117" s="39">
        <f t="shared" ca="1" si="170"/>
        <v>0</v>
      </c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  <c r="IW117" s="39"/>
      <c r="IX117" s="39"/>
      <c r="IY117" s="39"/>
      <c r="IZ117" s="39"/>
      <c r="JA117" s="39"/>
      <c r="JB117" s="39"/>
      <c r="JC117" s="39"/>
      <c r="JD117" s="39"/>
      <c r="JE117" s="39"/>
      <c r="JF117" s="39"/>
      <c r="JG117" s="39"/>
      <c r="JH117" s="39"/>
      <c r="JI117" s="39"/>
      <c r="JJ117" s="39"/>
      <c r="JK117" s="39"/>
      <c r="JL117" s="39"/>
      <c r="JM117" s="39"/>
      <c r="JN117" s="39"/>
      <c r="JO117" s="39"/>
      <c r="JP117" s="39"/>
      <c r="JQ117" s="39"/>
      <c r="JR117" s="39"/>
      <c r="JS117" s="39"/>
      <c r="JT117" s="39"/>
      <c r="JU117" s="39"/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39"/>
      <c r="KH117" s="39"/>
      <c r="KI117" s="39"/>
      <c r="KJ117" s="39"/>
      <c r="KK117" s="39"/>
      <c r="KL117" s="39"/>
      <c r="KM117" s="39"/>
      <c r="KN117" s="39"/>
      <c r="KO117" s="39"/>
      <c r="KP117" s="39"/>
      <c r="KQ117" s="39"/>
      <c r="KR117" s="39"/>
      <c r="KS117" s="39"/>
      <c r="KT117" s="39"/>
      <c r="KU117" s="39"/>
      <c r="KV117" s="39"/>
      <c r="KW117" s="39"/>
      <c r="KX117" s="39"/>
      <c r="KY117" s="39"/>
      <c r="KZ117" s="39"/>
      <c r="LA117" s="39"/>
      <c r="LB117" s="39"/>
      <c r="LC117" s="39"/>
      <c r="LD117" s="39"/>
      <c r="LE117" s="39"/>
      <c r="LF117" s="39"/>
      <c r="LG117" s="39"/>
      <c r="LH117" s="39"/>
      <c r="LI117" s="39"/>
      <c r="LJ117" s="39"/>
      <c r="LK117" s="39"/>
      <c r="LL117" s="39"/>
      <c r="LM117" s="39"/>
      <c r="LN117" s="39"/>
      <c r="LO117" s="39"/>
      <c r="LP117" s="39"/>
      <c r="LQ117" s="39"/>
      <c r="LR117" s="39"/>
      <c r="LS117" s="39"/>
      <c r="LT117" s="39"/>
      <c r="LU117" s="39"/>
      <c r="LV117" s="39"/>
      <c r="LW117" s="39"/>
      <c r="LX117" s="39"/>
      <c r="LY117" s="39"/>
      <c r="LZ117" s="39"/>
      <c r="MA117" s="39"/>
      <c r="MB117" s="39"/>
      <c r="MC117" s="39"/>
      <c r="MD117" s="39"/>
      <c r="ME117" s="39"/>
      <c r="MF117" s="39"/>
      <c r="MG117" s="39"/>
      <c r="MH117" s="39"/>
      <c r="MI117" s="39"/>
      <c r="MJ117" s="39"/>
      <c r="MK117" s="39"/>
      <c r="ML117" s="39"/>
      <c r="MM117" s="39"/>
      <c r="MN117" s="39"/>
      <c r="MO117" s="39"/>
      <c r="MP117" s="39"/>
      <c r="MQ117" s="39"/>
      <c r="MR117" s="39"/>
      <c r="MS117" s="39"/>
      <c r="MT117" s="39"/>
      <c r="MU117" s="39"/>
      <c r="MV117" s="39"/>
      <c r="MW117" s="39"/>
      <c r="MX117" s="39"/>
      <c r="MY117" s="39"/>
      <c r="MZ117" s="39"/>
      <c r="NA117" s="39"/>
      <c r="NB117" s="39"/>
      <c r="NC117" s="39"/>
      <c r="ND117" s="39"/>
      <c r="NE117" s="39"/>
      <c r="NF117" s="39"/>
      <c r="NG117" s="39"/>
      <c r="NH117" s="39"/>
      <c r="NI117" s="39"/>
      <c r="NJ117" s="39"/>
      <c r="NK117" s="39"/>
      <c r="NL117" s="39"/>
      <c r="NM117" s="39"/>
      <c r="NN117" s="39"/>
      <c r="NO117" s="39"/>
      <c r="NP117" s="39"/>
      <c r="NQ117" s="39"/>
      <c r="NR117" s="39"/>
      <c r="NS117" s="39"/>
      <c r="NT117" s="39"/>
      <c r="NU117" s="39"/>
      <c r="NV117" s="39"/>
      <c r="NW117" s="39"/>
      <c r="NX117" s="39"/>
      <c r="NY117" s="39"/>
      <c r="NZ117" s="39"/>
      <c r="OA117" s="39"/>
      <c r="OB117" s="39"/>
      <c r="OC117" s="39"/>
      <c r="OD117" s="39"/>
      <c r="OE117" s="39"/>
      <c r="OF117" s="39"/>
      <c r="OG117" s="39"/>
      <c r="OH117" s="39"/>
      <c r="OI117" s="39"/>
      <c r="OJ117" s="39"/>
      <c r="OK117" s="39"/>
      <c r="OL117" s="39"/>
      <c r="OM117" s="39"/>
      <c r="ON117" s="39"/>
      <c r="OO117" s="39"/>
      <c r="OP117" s="39"/>
      <c r="OQ117" s="39"/>
      <c r="OR117" s="39"/>
      <c r="OS117" s="39"/>
      <c r="OT117" s="39"/>
      <c r="OU117" s="39"/>
      <c r="OV117" s="39"/>
      <c r="OW117" s="39"/>
      <c r="OX117" s="39"/>
      <c r="OY117" s="39"/>
      <c r="OZ117" s="39"/>
      <c r="PA117" s="39"/>
      <c r="PB117" s="39"/>
      <c r="PC117" s="39"/>
      <c r="PD117" s="39"/>
      <c r="PE117" s="39"/>
      <c r="PF117" s="39"/>
      <c r="PG117" s="39"/>
      <c r="PH117" s="39"/>
      <c r="PI117" s="39"/>
      <c r="PJ117" s="39"/>
      <c r="PK117" s="39"/>
      <c r="PL117" s="39"/>
      <c r="PM117" s="39"/>
      <c r="PN117" s="39"/>
      <c r="PO117" s="39"/>
      <c r="PP117" s="39"/>
      <c r="PQ117" s="39"/>
      <c r="PR117" s="39"/>
      <c r="PS117" s="39"/>
      <c r="PT117" s="39"/>
      <c r="PU117" s="39"/>
      <c r="PV117" s="39"/>
      <c r="PW117" s="39"/>
      <c r="PX117" s="39"/>
      <c r="PY117" s="39"/>
      <c r="PZ117" s="39"/>
      <c r="QA117" s="39"/>
      <c r="QB117" s="39"/>
      <c r="QC117" s="39"/>
      <c r="QD117" s="39"/>
      <c r="QE117" s="39"/>
      <c r="QF117" s="39"/>
      <c r="QG117" s="39"/>
      <c r="QH117" s="39"/>
      <c r="QI117" s="39"/>
      <c r="QJ117" s="39"/>
      <c r="QK117" s="39"/>
      <c r="QL117" s="39"/>
      <c r="QM117" s="39"/>
      <c r="QN117" s="39"/>
      <c r="QO117" s="39"/>
      <c r="QP117" s="39"/>
      <c r="QQ117" s="39"/>
      <c r="QR117" s="39"/>
      <c r="QS117" s="39"/>
      <c r="QT117" s="39"/>
      <c r="QU117" s="39"/>
      <c r="QV117" s="39"/>
      <c r="QW117" s="39"/>
      <c r="QX117" s="39"/>
      <c r="QY117" s="39"/>
      <c r="QZ117" s="39"/>
      <c r="RA117" s="39"/>
      <c r="RB117" s="39"/>
      <c r="RC117" s="39"/>
      <c r="RD117" s="39"/>
      <c r="RE117" s="39"/>
      <c r="RF117" s="39"/>
      <c r="RG117" s="39"/>
      <c r="RH117" s="39"/>
      <c r="RI117" s="39"/>
      <c r="RJ117" s="39"/>
      <c r="RK117" s="39"/>
      <c r="RL117" s="39"/>
      <c r="RM117" s="39"/>
      <c r="RN117" s="39"/>
      <c r="RO117" s="39"/>
      <c r="RP117" s="39"/>
      <c r="RQ117" s="39"/>
      <c r="RR117" s="39"/>
      <c r="RS117" s="39"/>
      <c r="RT117" s="39"/>
      <c r="RU117" s="39"/>
      <c r="RV117" s="39"/>
      <c r="RW117" s="39"/>
      <c r="RX117" s="39"/>
      <c r="RY117" s="39"/>
      <c r="RZ117" s="39"/>
      <c r="SA117" s="39"/>
      <c r="SB117" s="39"/>
      <c r="SC117" s="39"/>
      <c r="SD117" s="39"/>
      <c r="SE117" s="39"/>
      <c r="SF117" s="39"/>
      <c r="SG117" s="39"/>
      <c r="SH117" s="39"/>
      <c r="SI117" s="39"/>
      <c r="SJ117" s="39"/>
      <c r="SK117" s="39"/>
      <c r="SL117" s="39"/>
      <c r="SM117" s="39"/>
      <c r="SN117" s="39"/>
      <c r="SO117" s="39"/>
      <c r="SP117" s="39"/>
      <c r="SQ117" s="39"/>
      <c r="SR117" s="39"/>
      <c r="SS117" s="39"/>
      <c r="ST117" s="39"/>
      <c r="SU117" s="39"/>
      <c r="SV117" s="39"/>
      <c r="SW117" s="39"/>
      <c r="SX117" s="39"/>
      <c r="SY117" s="39"/>
      <c r="SZ117" s="39"/>
      <c r="TA117" s="39"/>
      <c r="TB117" s="39"/>
      <c r="TC117" s="39"/>
      <c r="TD117" s="39"/>
      <c r="TE117" s="39"/>
      <c r="TF117" s="39"/>
      <c r="TG117" s="39"/>
      <c r="TH117" s="39"/>
      <c r="TI117" s="39"/>
      <c r="TJ117" s="39"/>
      <c r="TK117" s="39"/>
      <c r="TL117" s="39"/>
      <c r="TM117" s="39"/>
      <c r="TN117" s="39"/>
      <c r="TO117" s="39"/>
      <c r="TP117" s="39"/>
      <c r="TQ117" s="39"/>
      <c r="TR117" s="39"/>
      <c r="TS117" s="39"/>
      <c r="TT117" s="39"/>
      <c r="TU117" s="39"/>
      <c r="TV117" s="39"/>
      <c r="TW117" s="39"/>
      <c r="TX117" s="39"/>
      <c r="TY117" s="39"/>
      <c r="TZ117" s="39"/>
      <c r="UA117" s="39"/>
      <c r="UB117" s="39"/>
      <c r="UC117" s="39"/>
      <c r="UD117" s="39"/>
      <c r="UE117" s="39"/>
      <c r="UF117" s="39"/>
      <c r="UG117" s="39"/>
      <c r="UH117" s="39"/>
      <c r="UI117" s="39"/>
      <c r="UJ117" s="39"/>
      <c r="UK117" s="39"/>
      <c r="UL117" s="39"/>
      <c r="UM117" s="39"/>
      <c r="UN117" s="39"/>
      <c r="UO117" s="39"/>
      <c r="UP117" s="39"/>
      <c r="UQ117" s="39"/>
      <c r="UR117" s="39"/>
      <c r="US117" s="39"/>
      <c r="UT117" s="39"/>
      <c r="UU117" s="39"/>
      <c r="UV117" s="39"/>
      <c r="UW117" s="39"/>
      <c r="UX117" s="39"/>
      <c r="UY117" s="39"/>
      <c r="UZ117" s="39"/>
      <c r="VA117" s="39"/>
      <c r="VB117" s="39"/>
      <c r="VC117" s="39"/>
      <c r="VD117" s="39"/>
      <c r="VE117" s="39"/>
      <c r="VF117" s="39"/>
      <c r="VG117" s="39"/>
      <c r="VH117" s="39"/>
      <c r="VI117" s="39"/>
      <c r="VJ117" s="39"/>
      <c r="VK117" s="39"/>
      <c r="VL117" s="39"/>
      <c r="VM117" s="39"/>
      <c r="VN117" s="39"/>
      <c r="VO117" s="39"/>
      <c r="VP117" s="39"/>
      <c r="VQ117" s="39"/>
      <c r="VR117" s="39"/>
      <c r="VS117" s="39"/>
      <c r="VT117" s="39"/>
      <c r="VU117" s="39"/>
      <c r="VV117" s="39"/>
      <c r="VW117" s="39"/>
      <c r="VX117" s="39"/>
      <c r="VY117" s="39"/>
      <c r="VZ117" s="39"/>
      <c r="WA117" s="39"/>
      <c r="WB117" s="39"/>
      <c r="WC117" s="39"/>
      <c r="WD117" s="39"/>
      <c r="WE117" s="39"/>
      <c r="WF117" s="39"/>
      <c r="WG117" s="39"/>
      <c r="WH117" s="39"/>
      <c r="WI117" s="39"/>
      <c r="WJ117" s="39"/>
      <c r="WK117" s="39"/>
      <c r="WL117" s="39"/>
      <c r="WM117" s="39"/>
      <c r="WN117" s="39"/>
      <c r="WO117" s="39"/>
      <c r="WP117" s="39"/>
      <c r="WQ117" s="39"/>
      <c r="WR117" s="39"/>
      <c r="WS117" s="39"/>
      <c r="WT117" s="39"/>
      <c r="WU117" s="39"/>
      <c r="WV117" s="39"/>
      <c r="WW117" s="39"/>
      <c r="WX117" s="39"/>
      <c r="WY117" s="39"/>
      <c r="WZ117" s="39"/>
      <c r="XA117" s="39"/>
      <c r="XB117" s="39"/>
      <c r="XC117" s="39"/>
      <c r="XD117" s="39"/>
      <c r="XE117" s="39"/>
      <c r="XF117" s="39"/>
      <c r="XG117" s="39"/>
      <c r="XH117" s="39"/>
      <c r="XI117" s="39"/>
      <c r="XJ117" s="39"/>
      <c r="XK117" s="39"/>
      <c r="XL117" s="39"/>
      <c r="XM117" s="39"/>
      <c r="XN117" s="39"/>
      <c r="XO117" s="39"/>
      <c r="XP117" s="39"/>
      <c r="XQ117" s="39"/>
      <c r="XR117" s="39"/>
      <c r="XS117" s="39"/>
      <c r="XT117" s="39"/>
      <c r="XU117" s="39"/>
      <c r="XV117" s="39"/>
      <c r="XW117" s="39"/>
      <c r="XX117" s="39"/>
      <c r="XY117" s="39"/>
      <c r="XZ117" s="39"/>
      <c r="YA117" s="39"/>
      <c r="YB117" s="39"/>
      <c r="YC117" s="39"/>
      <c r="YD117" s="39"/>
      <c r="YE117" s="39"/>
      <c r="YF117" s="39"/>
      <c r="YG117" s="39"/>
      <c r="YH117" s="39"/>
      <c r="YI117" s="39"/>
      <c r="YJ117" s="39"/>
      <c r="YK117" s="39"/>
      <c r="YL117" s="39"/>
      <c r="YM117" s="39"/>
      <c r="YN117" s="39"/>
      <c r="YO117" s="39"/>
      <c r="YP117" s="39"/>
      <c r="YQ117" s="39"/>
      <c r="YR117" s="39"/>
      <c r="YS117" s="39"/>
      <c r="YT117" s="39"/>
      <c r="YU117" s="39"/>
      <c r="YV117" s="39"/>
      <c r="YW117" s="39"/>
      <c r="YX117" s="39"/>
      <c r="YY117" s="39"/>
      <c r="YZ117" s="39"/>
      <c r="ZA117" s="39"/>
      <c r="ZB117" s="39"/>
      <c r="ZC117" s="39"/>
      <c r="ZD117" s="39"/>
      <c r="ZE117" s="39"/>
      <c r="ZF117" s="39"/>
      <c r="ZG117" s="39"/>
      <c r="ZH117" s="39"/>
      <c r="ZI117" s="39"/>
      <c r="ZJ117" s="39"/>
      <c r="ZK117" s="39"/>
      <c r="ZL117" s="39"/>
      <c r="ZM117" s="39"/>
      <c r="ZN117" s="39"/>
      <c r="ZO117" s="39"/>
      <c r="ZP117" s="39"/>
      <c r="ZQ117" s="39"/>
      <c r="ZR117" s="39"/>
      <c r="ZS117" s="39"/>
      <c r="ZT117" s="39"/>
      <c r="ZU117" s="39"/>
      <c r="ZV117" s="39"/>
      <c r="ZW117" s="39"/>
      <c r="ZX117" s="39"/>
      <c r="ZY117" s="39"/>
      <c r="ZZ117" s="39"/>
      <c r="AAA117" s="39"/>
      <c r="AAB117" s="39"/>
      <c r="AAC117" s="39"/>
      <c r="AAD117" s="39"/>
      <c r="AAE117" s="39"/>
      <c r="AAF117" s="39"/>
      <c r="AAG117" s="39"/>
      <c r="AAH117" s="39"/>
      <c r="AAI117" s="39"/>
      <c r="AAJ117" s="39"/>
      <c r="AAK117" s="39"/>
      <c r="AAL117" s="39"/>
      <c r="AAM117" s="39"/>
      <c r="AAN117" s="39"/>
      <c r="AAO117" s="39"/>
      <c r="AAP117" s="39"/>
      <c r="AAQ117" s="39"/>
      <c r="AAR117" s="39"/>
      <c r="AAS117" s="39"/>
      <c r="AAT117" s="39"/>
      <c r="AAU117" s="39"/>
      <c r="AAV117" s="39"/>
      <c r="AAW117" s="39"/>
      <c r="AAX117" s="39"/>
      <c r="AAY117" s="39"/>
      <c r="AAZ117" s="39"/>
      <c r="ABA117" s="39"/>
      <c r="ABB117" s="39"/>
      <c r="ABC117" s="39"/>
      <c r="ABD117" s="39"/>
      <c r="ABE117" s="39"/>
      <c r="ABF117" s="39"/>
      <c r="ABG117" s="39"/>
      <c r="ABH117" s="39"/>
      <c r="ABI117" s="39"/>
      <c r="ABJ117" s="39"/>
      <c r="ABK117" s="39"/>
      <c r="ABL117" s="39"/>
      <c r="ABM117" s="39"/>
      <c r="ABN117" s="39"/>
      <c r="ABO117" s="39"/>
      <c r="ABP117" s="39"/>
      <c r="ABQ117" s="39"/>
      <c r="ABR117" s="39"/>
      <c r="ABS117" s="39"/>
      <c r="ABT117" s="39"/>
      <c r="ABU117" s="39"/>
      <c r="ABV117" s="39"/>
      <c r="ABW117" s="39"/>
      <c r="ABX117" s="39"/>
      <c r="ABY117" s="39"/>
      <c r="ABZ117" s="39"/>
      <c r="ACA117" s="39"/>
      <c r="ACB117" s="39"/>
      <c r="ACC117" s="39"/>
      <c r="ACD117" s="39"/>
      <c r="ACE117" s="39"/>
      <c r="ACF117" s="39"/>
      <c r="ACG117" s="39"/>
      <c r="ACH117" s="39"/>
      <c r="ACI117" s="39"/>
      <c r="ACJ117" s="39"/>
      <c r="ACK117" s="39"/>
      <c r="ACL117" s="39"/>
      <c r="ACM117" s="39"/>
      <c r="ACN117" s="39"/>
      <c r="ACO117" s="39"/>
      <c r="ACP117" s="39"/>
      <c r="ACQ117" s="39"/>
      <c r="ACR117" s="39"/>
      <c r="ACS117" s="39"/>
      <c r="ACT117" s="39"/>
      <c r="ACU117" s="39"/>
      <c r="ACV117" s="39"/>
      <c r="ACW117" s="39"/>
      <c r="ACX117" s="39"/>
      <c r="ACY117" s="39"/>
      <c r="ACZ117" s="39"/>
      <c r="ADA117" s="39"/>
      <c r="ADB117" s="39"/>
      <c r="ADC117" s="39"/>
      <c r="ADD117" s="39"/>
      <c r="ADE117" s="39"/>
      <c r="ADF117" s="39"/>
      <c r="ADG117" s="39"/>
      <c r="ADH117" s="39"/>
      <c r="ADI117" s="39"/>
      <c r="ADJ117" s="39"/>
      <c r="ADK117" s="39"/>
      <c r="ADL117" s="39"/>
      <c r="ADM117" s="39"/>
      <c r="ADN117" s="39"/>
      <c r="ADO117" s="39"/>
      <c r="ADP117" s="39"/>
      <c r="ADQ117" s="39"/>
      <c r="ADR117" s="39"/>
      <c r="ADS117" s="39"/>
      <c r="ADT117" s="39"/>
      <c r="ADU117" s="39"/>
      <c r="ADV117" s="39"/>
      <c r="ADW117" s="39"/>
      <c r="ADX117" s="39"/>
      <c r="ADY117" s="39"/>
      <c r="ADZ117" s="39"/>
      <c r="AEA117" s="39"/>
      <c r="AEB117" s="39"/>
      <c r="AEC117" s="39"/>
      <c r="AED117" s="39"/>
      <c r="AEE117" s="39"/>
      <c r="AEF117" s="39"/>
      <c r="AEG117" s="39"/>
      <c r="AEH117" s="39"/>
      <c r="AEI117" s="39"/>
      <c r="AEJ117" s="39"/>
      <c r="AEK117" s="39"/>
      <c r="AEL117" s="39"/>
      <c r="AEM117" s="39"/>
      <c r="AEN117" s="39"/>
      <c r="AEO117" s="39"/>
      <c r="AEP117" s="39"/>
      <c r="AEQ117" s="39"/>
      <c r="AER117" s="39"/>
      <c r="AES117" s="39"/>
      <c r="AET117" s="39"/>
      <c r="AEU117" s="39"/>
      <c r="AEV117" s="39"/>
      <c r="AEW117" s="39"/>
      <c r="AEX117" s="39"/>
      <c r="AEY117" s="39"/>
      <c r="AEZ117" s="39"/>
      <c r="AFA117" s="39"/>
      <c r="AFB117" s="39"/>
      <c r="AFC117" s="39"/>
      <c r="AFD117" s="39"/>
      <c r="AFE117" s="39"/>
      <c r="AFF117" s="39"/>
      <c r="AFG117" s="39"/>
      <c r="AFH117" s="39"/>
      <c r="AFI117" s="39"/>
      <c r="AFJ117" s="39"/>
      <c r="AFK117" s="39"/>
      <c r="AFL117" s="39"/>
      <c r="AFM117" s="39"/>
      <c r="AFN117" s="39"/>
      <c r="AFO117" s="39"/>
      <c r="AFP117" s="39"/>
      <c r="AFQ117" s="39"/>
      <c r="AFR117" s="39"/>
      <c r="AFS117" s="39"/>
      <c r="AFT117" s="39"/>
      <c r="AFU117" s="39"/>
      <c r="AFV117" s="39"/>
      <c r="AFW117" s="39"/>
      <c r="AFX117" s="39"/>
      <c r="AFY117" s="39"/>
      <c r="AFZ117" s="39"/>
      <c r="AGA117" s="39"/>
      <c r="AGB117" s="39"/>
      <c r="AGC117" s="39"/>
      <c r="AGD117" s="39"/>
      <c r="AGE117" s="39"/>
      <c r="AGF117" s="39"/>
      <c r="AGG117" s="39"/>
      <c r="AGH117" s="39"/>
      <c r="AGI117" s="39"/>
      <c r="AGJ117" s="39"/>
      <c r="AGK117" s="39"/>
      <c r="AGL117" s="39"/>
      <c r="AGM117" s="39"/>
      <c r="AGN117" s="39"/>
      <c r="AGO117" s="39"/>
      <c r="AGP117" s="39"/>
      <c r="AGQ117" s="39"/>
      <c r="AGR117" s="39"/>
      <c r="AGS117" s="39"/>
      <c r="AGT117" s="39"/>
      <c r="AGU117" s="39"/>
      <c r="AGV117" s="39"/>
      <c r="AGW117" s="39"/>
      <c r="AGX117" s="39"/>
      <c r="AGY117" s="39"/>
      <c r="AGZ117" s="39"/>
      <c r="AHA117" s="39"/>
      <c r="AHB117" s="39"/>
      <c r="AHC117" s="39"/>
      <c r="AHD117" s="39"/>
      <c r="AHE117" s="39"/>
      <c r="AHF117" s="39"/>
      <c r="AHG117" s="39"/>
      <c r="AHH117" s="39"/>
      <c r="AHI117" s="39"/>
      <c r="AHJ117" s="39"/>
      <c r="AHK117" s="39"/>
      <c r="AHL117" s="39"/>
      <c r="AHM117" s="39"/>
      <c r="AHN117" s="39"/>
      <c r="AHO117" s="39"/>
      <c r="AHP117" s="39"/>
      <c r="AHQ117" s="39"/>
      <c r="AHR117" s="39"/>
      <c r="AHS117" s="39"/>
      <c r="AHT117" s="39"/>
      <c r="AHU117" s="39"/>
      <c r="AHV117" s="39"/>
      <c r="AHW117" s="39"/>
      <c r="AHX117" s="39"/>
      <c r="AHY117" s="39"/>
      <c r="AHZ117" s="39"/>
      <c r="AIA117" s="39"/>
      <c r="AIB117" s="39"/>
      <c r="AIC117" s="39"/>
      <c r="AID117" s="39"/>
      <c r="AIE117" s="39"/>
      <c r="AIF117" s="39"/>
      <c r="AIG117" s="39"/>
      <c r="AIH117" s="39"/>
      <c r="AII117" s="39"/>
      <c r="AIJ117" s="39"/>
      <c r="AIK117" s="39"/>
      <c r="AIL117" s="39"/>
      <c r="AIM117" s="39"/>
      <c r="AIN117" s="39"/>
      <c r="AIO117" s="39"/>
      <c r="AIP117" s="39"/>
      <c r="AIQ117" s="39"/>
      <c r="AIR117" s="39"/>
      <c r="AIS117" s="39"/>
      <c r="AIT117" s="39"/>
      <c r="AIU117" s="39"/>
      <c r="AIV117" s="39"/>
      <c r="AIW117" s="39"/>
      <c r="AIX117" s="39"/>
      <c r="AIY117" s="39"/>
      <c r="AIZ117" s="39"/>
      <c r="AJA117" s="39"/>
      <c r="AJB117" s="39"/>
      <c r="AJC117" s="39"/>
      <c r="AJD117" s="39"/>
      <c r="AJE117" s="39"/>
      <c r="AJF117" s="39"/>
      <c r="AJG117" s="39"/>
      <c r="AJH117" s="39"/>
      <c r="AJI117" s="39"/>
      <c r="AJJ117" s="39"/>
      <c r="AJK117" s="39"/>
      <c r="AJL117" s="39"/>
      <c r="AJM117" s="39"/>
      <c r="AJN117" s="39"/>
      <c r="AJO117" s="39"/>
      <c r="AJP117" s="39"/>
      <c r="AJQ117" s="39"/>
      <c r="AJR117" s="39"/>
      <c r="AJS117" s="39"/>
      <c r="AJT117" s="39"/>
      <c r="AJU117" s="39"/>
      <c r="AJV117" s="39"/>
      <c r="AJW117" s="39"/>
      <c r="AJX117" s="39"/>
      <c r="AJY117" s="39"/>
      <c r="AJZ117" s="39"/>
      <c r="AKA117" s="39"/>
      <c r="AKB117" s="39"/>
      <c r="AKC117" s="39"/>
      <c r="AKD117" s="39"/>
      <c r="AKE117" s="39"/>
      <c r="AKF117" s="39"/>
      <c r="AKG117" s="39"/>
      <c r="AKH117" s="39"/>
      <c r="AKI117" s="39"/>
      <c r="AKJ117" s="39"/>
      <c r="AKK117" s="39"/>
      <c r="AKL117" s="39"/>
      <c r="AKM117" s="39"/>
      <c r="AKN117" s="39"/>
      <c r="AKO117" s="39"/>
      <c r="AKP117" s="39"/>
      <c r="AKQ117" s="39"/>
      <c r="AKR117" s="39"/>
      <c r="AKS117" s="39"/>
      <c r="AKT117" s="39"/>
      <c r="AKU117" s="39"/>
      <c r="AKV117" s="39"/>
      <c r="AKW117" s="39"/>
      <c r="AKX117" s="39"/>
      <c r="AKY117" s="39"/>
      <c r="AKZ117" s="39"/>
      <c r="ALA117" s="39"/>
      <c r="ALB117" s="39"/>
      <c r="ALC117" s="39"/>
      <c r="ALD117" s="39"/>
      <c r="ALE117" s="39"/>
      <c r="ALF117" s="39"/>
      <c r="ALG117" s="39"/>
      <c r="ALH117" s="39"/>
      <c r="ALI117" s="39"/>
      <c r="ALJ117" s="39"/>
      <c r="ALK117" s="39"/>
      <c r="ALL117" s="39"/>
      <c r="ALM117" s="39"/>
      <c r="ALN117" s="39"/>
      <c r="ALO117" s="39"/>
      <c r="ALP117" s="39"/>
      <c r="ALQ117" s="39"/>
      <c r="ALR117" s="39"/>
      <c r="ALS117" s="39"/>
      <c r="ALT117" s="39"/>
      <c r="ALU117" s="39"/>
      <c r="ALV117" s="39"/>
      <c r="ALW117" s="39"/>
      <c r="ALX117" s="39"/>
      <c r="ALY117" s="39"/>
      <c r="ALZ117" s="39"/>
      <c r="AMA117" s="39"/>
      <c r="AMB117" s="39"/>
      <c r="AMC117" s="39"/>
      <c r="AMD117" s="39"/>
      <c r="AME117" s="39"/>
      <c r="AMF117" s="39"/>
      <c r="AMG117" s="39"/>
      <c r="AMH117" s="39"/>
      <c r="AMI117" s="39"/>
      <c r="AMJ117" s="39"/>
      <c r="AMK117" s="39"/>
      <c r="AML117" s="39"/>
      <c r="AMM117" s="39"/>
      <c r="AMN117" s="39"/>
      <c r="AMO117" s="39"/>
      <c r="AMP117" s="39"/>
      <c r="AMQ117" s="39"/>
      <c r="AMR117" s="39"/>
      <c r="AMS117" s="39"/>
      <c r="AMT117" s="39"/>
      <c r="AMU117" s="39"/>
      <c r="AMV117" s="59"/>
    </row>
    <row r="118" spans="1:1037" ht="14.25" hidden="1" outlineLevel="1">
      <c r="A118" s="3"/>
      <c r="B118" s="3"/>
      <c r="C118" s="58" t="s">
        <v>243</v>
      </c>
      <c r="D118" s="3"/>
      <c r="E118" s="3"/>
      <c r="F118" s="3"/>
      <c r="G118" s="65"/>
      <c r="H118" s="39">
        <f t="shared" ref="H118:AH118" ca="1" si="171">+MIN(H82,0)</f>
        <v>0</v>
      </c>
      <c r="I118" s="39">
        <f t="shared" ca="1" si="171"/>
        <v>0</v>
      </c>
      <c r="J118" s="39">
        <f t="shared" ca="1" si="171"/>
        <v>0</v>
      </c>
      <c r="K118" s="39">
        <f t="shared" ca="1" si="171"/>
        <v>0</v>
      </c>
      <c r="L118" s="39">
        <f t="shared" ca="1" si="171"/>
        <v>0</v>
      </c>
      <c r="M118" s="39">
        <f t="shared" ca="1" si="171"/>
        <v>0</v>
      </c>
      <c r="N118" s="39">
        <f t="shared" ca="1" si="171"/>
        <v>0</v>
      </c>
      <c r="O118" s="39">
        <f t="shared" ca="1" si="171"/>
        <v>0</v>
      </c>
      <c r="P118" s="39">
        <f t="shared" ca="1" si="171"/>
        <v>0</v>
      </c>
      <c r="Q118" s="39">
        <f t="shared" ca="1" si="171"/>
        <v>0</v>
      </c>
      <c r="R118" s="39">
        <f t="shared" ca="1" si="171"/>
        <v>0</v>
      </c>
      <c r="S118" s="39">
        <f t="shared" ca="1" si="171"/>
        <v>0</v>
      </c>
      <c r="T118" s="39">
        <f t="shared" ca="1" si="171"/>
        <v>0</v>
      </c>
      <c r="U118" s="39">
        <f t="shared" ca="1" si="171"/>
        <v>0</v>
      </c>
      <c r="V118" s="39">
        <f t="shared" ca="1" si="171"/>
        <v>0</v>
      </c>
      <c r="W118" s="39">
        <f t="shared" ca="1" si="171"/>
        <v>0</v>
      </c>
      <c r="X118" s="39">
        <f t="shared" ca="1" si="171"/>
        <v>0</v>
      </c>
      <c r="Y118" s="39">
        <f t="shared" ca="1" si="171"/>
        <v>0</v>
      </c>
      <c r="Z118" s="39">
        <f t="shared" ca="1" si="171"/>
        <v>0</v>
      </c>
      <c r="AA118" s="39">
        <f t="shared" ca="1" si="171"/>
        <v>0</v>
      </c>
      <c r="AB118" s="39">
        <f t="shared" ca="1" si="171"/>
        <v>0</v>
      </c>
      <c r="AC118" s="39">
        <f t="shared" ca="1" si="171"/>
        <v>0</v>
      </c>
      <c r="AD118" s="39">
        <f t="shared" ca="1" si="171"/>
        <v>0</v>
      </c>
      <c r="AE118" s="39">
        <f t="shared" ca="1" si="171"/>
        <v>0</v>
      </c>
      <c r="AF118" s="39">
        <f t="shared" ca="1" si="171"/>
        <v>0</v>
      </c>
      <c r="AG118" s="39">
        <f t="shared" ca="1" si="171"/>
        <v>0</v>
      </c>
      <c r="AH118" s="39">
        <f t="shared" ca="1" si="171"/>
        <v>0</v>
      </c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  <c r="KV118" s="39"/>
      <c r="KW118" s="39"/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/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/>
      <c r="ME118" s="39"/>
      <c r="MF118" s="39"/>
      <c r="MG118" s="39"/>
      <c r="MH118" s="39"/>
      <c r="MI118" s="39"/>
      <c r="MJ118" s="39"/>
      <c r="MK118" s="39"/>
      <c r="ML118" s="39"/>
      <c r="MM118" s="39"/>
      <c r="MN118" s="39"/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  <c r="NC118" s="39"/>
      <c r="ND118" s="39"/>
      <c r="NE118" s="39"/>
      <c r="NF118" s="39"/>
      <c r="NG118" s="39"/>
      <c r="NH118" s="39"/>
      <c r="NI118" s="39"/>
      <c r="NJ118" s="39"/>
      <c r="NK118" s="39"/>
      <c r="NL118" s="39"/>
      <c r="NM118" s="39"/>
      <c r="NN118" s="39"/>
      <c r="NO118" s="39"/>
      <c r="NP118" s="39"/>
      <c r="NQ118" s="39"/>
      <c r="NR118" s="39"/>
      <c r="NS118" s="39"/>
      <c r="NT118" s="39"/>
      <c r="NU118" s="39"/>
      <c r="NV118" s="39"/>
      <c r="NW118" s="39"/>
      <c r="NX118" s="39"/>
      <c r="NY118" s="39"/>
      <c r="NZ118" s="39"/>
      <c r="OA118" s="39"/>
      <c r="OB118" s="39"/>
      <c r="OC118" s="39"/>
      <c r="OD118" s="39"/>
      <c r="OE118" s="39"/>
      <c r="OF118" s="39"/>
      <c r="OG118" s="39"/>
      <c r="OH118" s="39"/>
      <c r="OI118" s="39"/>
      <c r="OJ118" s="39"/>
      <c r="OK118" s="39"/>
      <c r="OL118" s="39"/>
      <c r="OM118" s="39"/>
      <c r="ON118" s="39"/>
      <c r="OO118" s="39"/>
      <c r="OP118" s="39"/>
      <c r="OQ118" s="39"/>
      <c r="OR118" s="39"/>
      <c r="OS118" s="39"/>
      <c r="OT118" s="39"/>
      <c r="OU118" s="39"/>
      <c r="OV118" s="39"/>
      <c r="OW118" s="39"/>
      <c r="OX118" s="39"/>
      <c r="OY118" s="39"/>
      <c r="OZ118" s="39"/>
      <c r="PA118" s="39"/>
      <c r="PB118" s="39"/>
      <c r="PC118" s="39"/>
      <c r="PD118" s="39"/>
      <c r="PE118" s="39"/>
      <c r="PF118" s="39"/>
      <c r="PG118" s="39"/>
      <c r="PH118" s="39"/>
      <c r="PI118" s="39"/>
      <c r="PJ118" s="39"/>
      <c r="PK118" s="39"/>
      <c r="PL118" s="39"/>
      <c r="PM118" s="39"/>
      <c r="PN118" s="39"/>
      <c r="PO118" s="39"/>
      <c r="PP118" s="39"/>
      <c r="PQ118" s="39"/>
      <c r="PR118" s="39"/>
      <c r="PS118" s="39"/>
      <c r="PT118" s="39"/>
      <c r="PU118" s="39"/>
      <c r="PV118" s="39"/>
      <c r="PW118" s="39"/>
      <c r="PX118" s="39"/>
      <c r="PY118" s="39"/>
      <c r="PZ118" s="39"/>
      <c r="QA118" s="39"/>
      <c r="QB118" s="39"/>
      <c r="QC118" s="39"/>
      <c r="QD118" s="39"/>
      <c r="QE118" s="39"/>
      <c r="QF118" s="39"/>
      <c r="QG118" s="39"/>
      <c r="QH118" s="39"/>
      <c r="QI118" s="39"/>
      <c r="QJ118" s="39"/>
      <c r="QK118" s="39"/>
      <c r="QL118" s="39"/>
      <c r="QM118" s="39"/>
      <c r="QN118" s="39"/>
      <c r="QO118" s="39"/>
      <c r="QP118" s="39"/>
      <c r="QQ118" s="39"/>
      <c r="QR118" s="39"/>
      <c r="QS118" s="39"/>
      <c r="QT118" s="39"/>
      <c r="QU118" s="39"/>
      <c r="QV118" s="39"/>
      <c r="QW118" s="39"/>
      <c r="QX118" s="39"/>
      <c r="QY118" s="39"/>
      <c r="QZ118" s="39"/>
      <c r="RA118" s="39"/>
      <c r="RB118" s="39"/>
      <c r="RC118" s="39"/>
      <c r="RD118" s="39"/>
      <c r="RE118" s="39"/>
      <c r="RF118" s="39"/>
      <c r="RG118" s="39"/>
      <c r="RH118" s="39"/>
      <c r="RI118" s="39"/>
      <c r="RJ118" s="39"/>
      <c r="RK118" s="39"/>
      <c r="RL118" s="39"/>
      <c r="RM118" s="39"/>
      <c r="RN118" s="39"/>
      <c r="RO118" s="39"/>
      <c r="RP118" s="39"/>
      <c r="RQ118" s="39"/>
      <c r="RR118" s="39"/>
      <c r="RS118" s="39"/>
      <c r="RT118" s="39"/>
      <c r="RU118" s="39"/>
      <c r="RV118" s="39"/>
      <c r="RW118" s="39"/>
      <c r="RX118" s="39"/>
      <c r="RY118" s="39"/>
      <c r="RZ118" s="39"/>
      <c r="SA118" s="39"/>
      <c r="SB118" s="39"/>
      <c r="SC118" s="39"/>
      <c r="SD118" s="39"/>
      <c r="SE118" s="39"/>
      <c r="SF118" s="39"/>
      <c r="SG118" s="39"/>
      <c r="SH118" s="39"/>
      <c r="SI118" s="39"/>
      <c r="SJ118" s="39"/>
      <c r="SK118" s="39"/>
      <c r="SL118" s="39"/>
      <c r="SM118" s="39"/>
      <c r="SN118" s="39"/>
      <c r="SO118" s="39"/>
      <c r="SP118" s="39"/>
      <c r="SQ118" s="39"/>
      <c r="SR118" s="39"/>
      <c r="SS118" s="39"/>
      <c r="ST118" s="39"/>
      <c r="SU118" s="39"/>
      <c r="SV118" s="39"/>
      <c r="SW118" s="39"/>
      <c r="SX118" s="39"/>
      <c r="SY118" s="39"/>
      <c r="SZ118" s="39"/>
      <c r="TA118" s="39"/>
      <c r="TB118" s="39"/>
      <c r="TC118" s="39"/>
      <c r="TD118" s="39"/>
      <c r="TE118" s="39"/>
      <c r="TF118" s="39"/>
      <c r="TG118" s="39"/>
      <c r="TH118" s="39"/>
      <c r="TI118" s="39"/>
      <c r="TJ118" s="39"/>
      <c r="TK118" s="39"/>
      <c r="TL118" s="39"/>
      <c r="TM118" s="39"/>
      <c r="TN118" s="39"/>
      <c r="TO118" s="39"/>
      <c r="TP118" s="39"/>
      <c r="TQ118" s="39"/>
      <c r="TR118" s="39"/>
      <c r="TS118" s="39"/>
      <c r="TT118" s="39"/>
      <c r="TU118" s="39"/>
      <c r="TV118" s="39"/>
      <c r="TW118" s="39"/>
      <c r="TX118" s="39"/>
      <c r="TY118" s="39"/>
      <c r="TZ118" s="39"/>
      <c r="UA118" s="39"/>
      <c r="UB118" s="39"/>
      <c r="UC118" s="39"/>
      <c r="UD118" s="39"/>
      <c r="UE118" s="39"/>
      <c r="UF118" s="39"/>
      <c r="UG118" s="39"/>
      <c r="UH118" s="39"/>
      <c r="UI118" s="39"/>
      <c r="UJ118" s="39"/>
      <c r="UK118" s="39"/>
      <c r="UL118" s="39"/>
      <c r="UM118" s="39"/>
      <c r="UN118" s="39"/>
      <c r="UO118" s="39"/>
      <c r="UP118" s="39"/>
      <c r="UQ118" s="39"/>
      <c r="UR118" s="39"/>
      <c r="US118" s="39"/>
      <c r="UT118" s="39"/>
      <c r="UU118" s="39"/>
      <c r="UV118" s="39"/>
      <c r="UW118" s="39"/>
      <c r="UX118" s="39"/>
      <c r="UY118" s="39"/>
      <c r="UZ118" s="39"/>
      <c r="VA118" s="39"/>
      <c r="VB118" s="39"/>
      <c r="VC118" s="39"/>
      <c r="VD118" s="39"/>
      <c r="VE118" s="39"/>
      <c r="VF118" s="39"/>
      <c r="VG118" s="39"/>
      <c r="VH118" s="39"/>
      <c r="VI118" s="39"/>
      <c r="VJ118" s="39"/>
      <c r="VK118" s="39"/>
      <c r="VL118" s="39"/>
      <c r="VM118" s="39"/>
      <c r="VN118" s="39"/>
      <c r="VO118" s="39"/>
      <c r="VP118" s="39"/>
      <c r="VQ118" s="39"/>
      <c r="VR118" s="39"/>
      <c r="VS118" s="39"/>
      <c r="VT118" s="39"/>
      <c r="VU118" s="39"/>
      <c r="VV118" s="39"/>
      <c r="VW118" s="39"/>
      <c r="VX118" s="39"/>
      <c r="VY118" s="39"/>
      <c r="VZ118" s="39"/>
      <c r="WA118" s="39"/>
      <c r="WB118" s="39"/>
      <c r="WC118" s="39"/>
      <c r="WD118" s="39"/>
      <c r="WE118" s="39"/>
      <c r="WF118" s="39"/>
      <c r="WG118" s="39"/>
      <c r="WH118" s="39"/>
      <c r="WI118" s="39"/>
      <c r="WJ118" s="39"/>
      <c r="WK118" s="39"/>
      <c r="WL118" s="39"/>
      <c r="WM118" s="39"/>
      <c r="WN118" s="39"/>
      <c r="WO118" s="39"/>
      <c r="WP118" s="39"/>
      <c r="WQ118" s="39"/>
      <c r="WR118" s="39"/>
      <c r="WS118" s="39"/>
      <c r="WT118" s="39"/>
      <c r="WU118" s="39"/>
      <c r="WV118" s="39"/>
      <c r="WW118" s="39"/>
      <c r="WX118" s="39"/>
      <c r="WY118" s="39"/>
      <c r="WZ118" s="39"/>
      <c r="XA118" s="39"/>
      <c r="XB118" s="39"/>
      <c r="XC118" s="39"/>
      <c r="XD118" s="39"/>
      <c r="XE118" s="39"/>
      <c r="XF118" s="39"/>
      <c r="XG118" s="39"/>
      <c r="XH118" s="39"/>
      <c r="XI118" s="39"/>
      <c r="XJ118" s="39"/>
      <c r="XK118" s="39"/>
      <c r="XL118" s="39"/>
      <c r="XM118" s="39"/>
      <c r="XN118" s="39"/>
      <c r="XO118" s="39"/>
      <c r="XP118" s="39"/>
      <c r="XQ118" s="39"/>
      <c r="XR118" s="39"/>
      <c r="XS118" s="39"/>
      <c r="XT118" s="39"/>
      <c r="XU118" s="39"/>
      <c r="XV118" s="39"/>
      <c r="XW118" s="39"/>
      <c r="XX118" s="39"/>
      <c r="XY118" s="39"/>
      <c r="XZ118" s="39"/>
      <c r="YA118" s="39"/>
      <c r="YB118" s="39"/>
      <c r="YC118" s="39"/>
      <c r="YD118" s="39"/>
      <c r="YE118" s="39"/>
      <c r="YF118" s="39"/>
      <c r="YG118" s="39"/>
      <c r="YH118" s="39"/>
      <c r="YI118" s="39"/>
      <c r="YJ118" s="39"/>
      <c r="YK118" s="39"/>
      <c r="YL118" s="39"/>
      <c r="YM118" s="39"/>
      <c r="YN118" s="39"/>
      <c r="YO118" s="39"/>
      <c r="YP118" s="39"/>
      <c r="YQ118" s="39"/>
      <c r="YR118" s="39"/>
      <c r="YS118" s="39"/>
      <c r="YT118" s="39"/>
      <c r="YU118" s="39"/>
      <c r="YV118" s="39"/>
      <c r="YW118" s="39"/>
      <c r="YX118" s="39"/>
      <c r="YY118" s="39"/>
      <c r="YZ118" s="39"/>
      <c r="ZA118" s="39"/>
      <c r="ZB118" s="39"/>
      <c r="ZC118" s="39"/>
      <c r="ZD118" s="39"/>
      <c r="ZE118" s="39"/>
      <c r="ZF118" s="39"/>
      <c r="ZG118" s="39"/>
      <c r="ZH118" s="39"/>
      <c r="ZI118" s="39"/>
      <c r="ZJ118" s="39"/>
      <c r="ZK118" s="39"/>
      <c r="ZL118" s="39"/>
      <c r="ZM118" s="39"/>
      <c r="ZN118" s="39"/>
      <c r="ZO118" s="39"/>
      <c r="ZP118" s="39"/>
      <c r="ZQ118" s="39"/>
      <c r="ZR118" s="39"/>
      <c r="ZS118" s="39"/>
      <c r="ZT118" s="39"/>
      <c r="ZU118" s="39"/>
      <c r="ZV118" s="39"/>
      <c r="ZW118" s="39"/>
      <c r="ZX118" s="39"/>
      <c r="ZY118" s="39"/>
      <c r="ZZ118" s="39"/>
      <c r="AAA118" s="39"/>
      <c r="AAB118" s="39"/>
      <c r="AAC118" s="39"/>
      <c r="AAD118" s="39"/>
      <c r="AAE118" s="39"/>
      <c r="AAF118" s="39"/>
      <c r="AAG118" s="39"/>
      <c r="AAH118" s="39"/>
      <c r="AAI118" s="39"/>
      <c r="AAJ118" s="39"/>
      <c r="AAK118" s="39"/>
      <c r="AAL118" s="39"/>
      <c r="AAM118" s="39"/>
      <c r="AAN118" s="39"/>
      <c r="AAO118" s="39"/>
      <c r="AAP118" s="39"/>
      <c r="AAQ118" s="39"/>
      <c r="AAR118" s="39"/>
      <c r="AAS118" s="39"/>
      <c r="AAT118" s="39"/>
      <c r="AAU118" s="39"/>
      <c r="AAV118" s="39"/>
      <c r="AAW118" s="39"/>
      <c r="AAX118" s="39"/>
      <c r="AAY118" s="39"/>
      <c r="AAZ118" s="39"/>
      <c r="ABA118" s="39"/>
      <c r="ABB118" s="39"/>
      <c r="ABC118" s="39"/>
      <c r="ABD118" s="39"/>
      <c r="ABE118" s="39"/>
      <c r="ABF118" s="39"/>
      <c r="ABG118" s="39"/>
      <c r="ABH118" s="39"/>
      <c r="ABI118" s="39"/>
      <c r="ABJ118" s="39"/>
      <c r="ABK118" s="39"/>
      <c r="ABL118" s="39"/>
      <c r="ABM118" s="39"/>
      <c r="ABN118" s="39"/>
      <c r="ABO118" s="39"/>
      <c r="ABP118" s="39"/>
      <c r="ABQ118" s="39"/>
      <c r="ABR118" s="39"/>
      <c r="ABS118" s="39"/>
      <c r="ABT118" s="39"/>
      <c r="ABU118" s="39"/>
      <c r="ABV118" s="39"/>
      <c r="ABW118" s="39"/>
      <c r="ABX118" s="39"/>
      <c r="ABY118" s="39"/>
      <c r="ABZ118" s="39"/>
      <c r="ACA118" s="39"/>
      <c r="ACB118" s="39"/>
      <c r="ACC118" s="39"/>
      <c r="ACD118" s="39"/>
      <c r="ACE118" s="39"/>
      <c r="ACF118" s="39"/>
      <c r="ACG118" s="39"/>
      <c r="ACH118" s="39"/>
      <c r="ACI118" s="39"/>
      <c r="ACJ118" s="39"/>
      <c r="ACK118" s="39"/>
      <c r="ACL118" s="39"/>
      <c r="ACM118" s="39"/>
      <c r="ACN118" s="39"/>
      <c r="ACO118" s="39"/>
      <c r="ACP118" s="39"/>
      <c r="ACQ118" s="39"/>
      <c r="ACR118" s="39"/>
      <c r="ACS118" s="39"/>
      <c r="ACT118" s="39"/>
      <c r="ACU118" s="39"/>
      <c r="ACV118" s="39"/>
      <c r="ACW118" s="39"/>
      <c r="ACX118" s="39"/>
      <c r="ACY118" s="39"/>
      <c r="ACZ118" s="39"/>
      <c r="ADA118" s="39"/>
      <c r="ADB118" s="39"/>
      <c r="ADC118" s="39"/>
      <c r="ADD118" s="39"/>
      <c r="ADE118" s="39"/>
      <c r="ADF118" s="39"/>
      <c r="ADG118" s="39"/>
      <c r="ADH118" s="39"/>
      <c r="ADI118" s="39"/>
      <c r="ADJ118" s="39"/>
      <c r="ADK118" s="39"/>
      <c r="ADL118" s="39"/>
      <c r="ADM118" s="39"/>
      <c r="ADN118" s="39"/>
      <c r="ADO118" s="39"/>
      <c r="ADP118" s="39"/>
      <c r="ADQ118" s="39"/>
      <c r="ADR118" s="39"/>
      <c r="ADS118" s="39"/>
      <c r="ADT118" s="39"/>
      <c r="ADU118" s="39"/>
      <c r="ADV118" s="39"/>
      <c r="ADW118" s="39"/>
      <c r="ADX118" s="39"/>
      <c r="ADY118" s="39"/>
      <c r="ADZ118" s="39"/>
      <c r="AEA118" s="39"/>
      <c r="AEB118" s="39"/>
      <c r="AEC118" s="39"/>
      <c r="AED118" s="39"/>
      <c r="AEE118" s="39"/>
      <c r="AEF118" s="39"/>
      <c r="AEG118" s="39"/>
      <c r="AEH118" s="39"/>
      <c r="AEI118" s="39"/>
      <c r="AEJ118" s="39"/>
      <c r="AEK118" s="39"/>
      <c r="AEL118" s="39"/>
      <c r="AEM118" s="39"/>
      <c r="AEN118" s="39"/>
      <c r="AEO118" s="39"/>
      <c r="AEP118" s="39"/>
      <c r="AEQ118" s="39"/>
      <c r="AER118" s="39"/>
      <c r="AES118" s="39"/>
      <c r="AET118" s="39"/>
      <c r="AEU118" s="39"/>
      <c r="AEV118" s="39"/>
      <c r="AEW118" s="39"/>
      <c r="AEX118" s="39"/>
      <c r="AEY118" s="39"/>
      <c r="AEZ118" s="39"/>
      <c r="AFA118" s="39"/>
      <c r="AFB118" s="39"/>
      <c r="AFC118" s="39"/>
      <c r="AFD118" s="39"/>
      <c r="AFE118" s="39"/>
      <c r="AFF118" s="39"/>
      <c r="AFG118" s="39"/>
      <c r="AFH118" s="39"/>
      <c r="AFI118" s="39"/>
      <c r="AFJ118" s="39"/>
      <c r="AFK118" s="39"/>
      <c r="AFL118" s="39"/>
      <c r="AFM118" s="39"/>
      <c r="AFN118" s="39"/>
      <c r="AFO118" s="39"/>
      <c r="AFP118" s="39"/>
      <c r="AFQ118" s="39"/>
      <c r="AFR118" s="39"/>
      <c r="AFS118" s="39"/>
      <c r="AFT118" s="39"/>
      <c r="AFU118" s="39"/>
      <c r="AFV118" s="39"/>
      <c r="AFW118" s="39"/>
      <c r="AFX118" s="39"/>
      <c r="AFY118" s="39"/>
      <c r="AFZ118" s="39"/>
      <c r="AGA118" s="39"/>
      <c r="AGB118" s="39"/>
      <c r="AGC118" s="39"/>
      <c r="AGD118" s="39"/>
      <c r="AGE118" s="39"/>
      <c r="AGF118" s="39"/>
      <c r="AGG118" s="39"/>
      <c r="AGH118" s="39"/>
      <c r="AGI118" s="39"/>
      <c r="AGJ118" s="39"/>
      <c r="AGK118" s="39"/>
      <c r="AGL118" s="39"/>
      <c r="AGM118" s="39"/>
      <c r="AGN118" s="39"/>
      <c r="AGO118" s="39"/>
      <c r="AGP118" s="39"/>
      <c r="AGQ118" s="39"/>
      <c r="AGR118" s="39"/>
      <c r="AGS118" s="39"/>
      <c r="AGT118" s="39"/>
      <c r="AGU118" s="39"/>
      <c r="AGV118" s="39"/>
      <c r="AGW118" s="39"/>
      <c r="AGX118" s="39"/>
      <c r="AGY118" s="39"/>
      <c r="AGZ118" s="39"/>
      <c r="AHA118" s="39"/>
      <c r="AHB118" s="39"/>
      <c r="AHC118" s="39"/>
      <c r="AHD118" s="39"/>
      <c r="AHE118" s="39"/>
      <c r="AHF118" s="39"/>
      <c r="AHG118" s="39"/>
      <c r="AHH118" s="39"/>
      <c r="AHI118" s="39"/>
      <c r="AHJ118" s="39"/>
      <c r="AHK118" s="39"/>
      <c r="AHL118" s="39"/>
      <c r="AHM118" s="39"/>
      <c r="AHN118" s="39"/>
      <c r="AHO118" s="39"/>
      <c r="AHP118" s="39"/>
      <c r="AHQ118" s="39"/>
      <c r="AHR118" s="39"/>
      <c r="AHS118" s="39"/>
      <c r="AHT118" s="39"/>
      <c r="AHU118" s="39"/>
      <c r="AHV118" s="39"/>
      <c r="AHW118" s="39"/>
      <c r="AHX118" s="39"/>
      <c r="AHY118" s="39"/>
      <c r="AHZ118" s="39"/>
      <c r="AIA118" s="39"/>
      <c r="AIB118" s="39"/>
      <c r="AIC118" s="39"/>
      <c r="AID118" s="39"/>
      <c r="AIE118" s="39"/>
      <c r="AIF118" s="39"/>
      <c r="AIG118" s="39"/>
      <c r="AIH118" s="39"/>
      <c r="AII118" s="39"/>
      <c r="AIJ118" s="39"/>
      <c r="AIK118" s="39"/>
      <c r="AIL118" s="39"/>
      <c r="AIM118" s="39"/>
      <c r="AIN118" s="39"/>
      <c r="AIO118" s="39"/>
      <c r="AIP118" s="39"/>
      <c r="AIQ118" s="39"/>
      <c r="AIR118" s="39"/>
      <c r="AIS118" s="39"/>
      <c r="AIT118" s="39"/>
      <c r="AIU118" s="39"/>
      <c r="AIV118" s="39"/>
      <c r="AIW118" s="39"/>
      <c r="AIX118" s="39"/>
      <c r="AIY118" s="39"/>
      <c r="AIZ118" s="39"/>
      <c r="AJA118" s="39"/>
      <c r="AJB118" s="39"/>
      <c r="AJC118" s="39"/>
      <c r="AJD118" s="39"/>
      <c r="AJE118" s="39"/>
      <c r="AJF118" s="39"/>
      <c r="AJG118" s="39"/>
      <c r="AJH118" s="39"/>
      <c r="AJI118" s="39"/>
      <c r="AJJ118" s="39"/>
      <c r="AJK118" s="39"/>
      <c r="AJL118" s="39"/>
      <c r="AJM118" s="39"/>
      <c r="AJN118" s="39"/>
      <c r="AJO118" s="39"/>
      <c r="AJP118" s="39"/>
      <c r="AJQ118" s="39"/>
      <c r="AJR118" s="39"/>
      <c r="AJS118" s="39"/>
      <c r="AJT118" s="39"/>
      <c r="AJU118" s="39"/>
      <c r="AJV118" s="39"/>
      <c r="AJW118" s="39"/>
      <c r="AJX118" s="39"/>
      <c r="AJY118" s="39"/>
      <c r="AJZ118" s="39"/>
      <c r="AKA118" s="39"/>
      <c r="AKB118" s="39"/>
      <c r="AKC118" s="39"/>
      <c r="AKD118" s="39"/>
      <c r="AKE118" s="39"/>
      <c r="AKF118" s="39"/>
      <c r="AKG118" s="39"/>
      <c r="AKH118" s="39"/>
      <c r="AKI118" s="39"/>
      <c r="AKJ118" s="39"/>
      <c r="AKK118" s="39"/>
      <c r="AKL118" s="39"/>
      <c r="AKM118" s="39"/>
      <c r="AKN118" s="39"/>
      <c r="AKO118" s="39"/>
      <c r="AKP118" s="39"/>
      <c r="AKQ118" s="39"/>
      <c r="AKR118" s="39"/>
      <c r="AKS118" s="39"/>
      <c r="AKT118" s="39"/>
      <c r="AKU118" s="39"/>
      <c r="AKV118" s="39"/>
      <c r="AKW118" s="39"/>
      <c r="AKX118" s="39"/>
      <c r="AKY118" s="39"/>
      <c r="AKZ118" s="39"/>
      <c r="ALA118" s="39"/>
      <c r="ALB118" s="39"/>
      <c r="ALC118" s="39"/>
      <c r="ALD118" s="39"/>
      <c r="ALE118" s="39"/>
      <c r="ALF118" s="39"/>
      <c r="ALG118" s="39"/>
      <c r="ALH118" s="39"/>
      <c r="ALI118" s="39"/>
      <c r="ALJ118" s="39"/>
      <c r="ALK118" s="39"/>
      <c r="ALL118" s="39"/>
      <c r="ALM118" s="39"/>
      <c r="ALN118" s="39"/>
      <c r="ALO118" s="39"/>
      <c r="ALP118" s="39"/>
      <c r="ALQ118" s="39"/>
      <c r="ALR118" s="39"/>
      <c r="ALS118" s="39"/>
      <c r="ALT118" s="39"/>
      <c r="ALU118" s="39"/>
      <c r="ALV118" s="39"/>
      <c r="ALW118" s="39"/>
      <c r="ALX118" s="39"/>
      <c r="ALY118" s="39"/>
      <c r="ALZ118" s="39"/>
      <c r="AMA118" s="39"/>
      <c r="AMB118" s="39"/>
      <c r="AMC118" s="39"/>
      <c r="AMD118" s="39"/>
      <c r="AME118" s="39"/>
      <c r="AMF118" s="39"/>
      <c r="AMG118" s="39"/>
      <c r="AMH118" s="39"/>
      <c r="AMI118" s="39"/>
      <c r="AMJ118" s="39"/>
      <c r="AMK118" s="39"/>
      <c r="AML118" s="39"/>
      <c r="AMM118" s="39"/>
      <c r="AMN118" s="39"/>
      <c r="AMO118" s="39"/>
      <c r="AMP118" s="39"/>
      <c r="AMQ118" s="39"/>
      <c r="AMR118" s="39"/>
      <c r="AMS118" s="39"/>
      <c r="AMT118" s="39"/>
      <c r="AMU118" s="39"/>
      <c r="AMV118" s="59"/>
    </row>
    <row r="119" spans="1:1037" ht="14.25" hidden="1" outlineLevel="1">
      <c r="A119" s="3"/>
      <c r="B119" s="3"/>
      <c r="C119" s="60" t="s">
        <v>244</v>
      </c>
      <c r="D119" s="60"/>
      <c r="E119" s="60"/>
      <c r="F119" s="60"/>
      <c r="G119" s="67"/>
      <c r="H119" s="61">
        <f ca="1">SUM(H116:H118)</f>
        <v>100000</v>
      </c>
      <c r="I119" s="61">
        <f t="shared" ref="I119:S119" ca="1" si="172">SUM(I116:I118)</f>
        <v>0</v>
      </c>
      <c r="J119" s="61">
        <f t="shared" ca="1" si="172"/>
        <v>100000</v>
      </c>
      <c r="K119" s="61">
        <f t="shared" ca="1" si="172"/>
        <v>0</v>
      </c>
      <c r="L119" s="61">
        <f t="shared" ca="1" si="172"/>
        <v>100000</v>
      </c>
      <c r="M119" s="61">
        <f t="shared" ca="1" si="172"/>
        <v>0</v>
      </c>
      <c r="N119" s="61">
        <f t="shared" ca="1" si="172"/>
        <v>100000</v>
      </c>
      <c r="O119" s="61">
        <f t="shared" ca="1" si="172"/>
        <v>0</v>
      </c>
      <c r="P119" s="61">
        <f t="shared" ca="1" si="172"/>
        <v>100000</v>
      </c>
      <c r="Q119" s="61">
        <f t="shared" ca="1" si="172"/>
        <v>0</v>
      </c>
      <c r="R119" s="61">
        <f t="shared" ca="1" si="172"/>
        <v>100000</v>
      </c>
      <c r="S119" s="61">
        <f t="shared" ca="1" si="172"/>
        <v>0</v>
      </c>
      <c r="T119" s="61">
        <f t="shared" ref="T119:AA119" ca="1" si="173">SUM(T116:T118)</f>
        <v>100000</v>
      </c>
      <c r="U119" s="61">
        <f t="shared" ca="1" si="173"/>
        <v>0</v>
      </c>
      <c r="V119" s="61">
        <f t="shared" ca="1" si="173"/>
        <v>100000</v>
      </c>
      <c r="W119" s="61">
        <f t="shared" ca="1" si="173"/>
        <v>0</v>
      </c>
      <c r="X119" s="61">
        <f t="shared" ca="1" si="173"/>
        <v>100000</v>
      </c>
      <c r="Y119" s="61">
        <f t="shared" ca="1" si="173"/>
        <v>0</v>
      </c>
      <c r="Z119" s="61">
        <f t="shared" ca="1" si="173"/>
        <v>100000</v>
      </c>
      <c r="AA119" s="61">
        <f t="shared" ca="1" si="173"/>
        <v>0</v>
      </c>
      <c r="AB119" s="61">
        <f t="shared" ref="AB119:AH119" ca="1" si="174">SUM(AB116:AB118)</f>
        <v>100000</v>
      </c>
      <c r="AC119" s="61">
        <f t="shared" ca="1" si="174"/>
        <v>0</v>
      </c>
      <c r="AD119" s="61">
        <f t="shared" ca="1" si="174"/>
        <v>100000</v>
      </c>
      <c r="AE119" s="61">
        <f t="shared" ca="1" si="174"/>
        <v>0</v>
      </c>
      <c r="AF119" s="61">
        <f t="shared" ca="1" si="174"/>
        <v>100000</v>
      </c>
      <c r="AG119" s="61">
        <f t="shared" ca="1" si="174"/>
        <v>0</v>
      </c>
      <c r="AH119" s="61">
        <f t="shared" ca="1" si="174"/>
        <v>100000</v>
      </c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  <c r="IW119" s="39"/>
      <c r="IX119" s="39"/>
      <c r="IY119" s="39"/>
      <c r="IZ119" s="39"/>
      <c r="JA119" s="39"/>
      <c r="JB119" s="39"/>
      <c r="JC119" s="39"/>
      <c r="JD119" s="39"/>
      <c r="JE119" s="39"/>
      <c r="JF119" s="39"/>
      <c r="JG119" s="39"/>
      <c r="JH119" s="39"/>
      <c r="JI119" s="39"/>
      <c r="JJ119" s="39"/>
      <c r="JK119" s="39"/>
      <c r="JL119" s="39"/>
      <c r="JM119" s="39"/>
      <c r="JN119" s="39"/>
      <c r="JO119" s="39"/>
      <c r="JP119" s="39"/>
      <c r="JQ119" s="39"/>
      <c r="JR119" s="39"/>
      <c r="JS119" s="39"/>
      <c r="JT119" s="39"/>
      <c r="JU119" s="39"/>
      <c r="JV119" s="39"/>
      <c r="JW119" s="39"/>
      <c r="JX119" s="39"/>
      <c r="JY119" s="39"/>
      <c r="JZ119" s="39"/>
      <c r="KA119" s="39"/>
      <c r="KB119" s="39"/>
      <c r="KC119" s="39"/>
      <c r="KD119" s="39"/>
      <c r="KE119" s="39"/>
      <c r="KF119" s="39"/>
      <c r="KG119" s="39"/>
      <c r="KH119" s="39"/>
      <c r="KI119" s="39"/>
      <c r="KJ119" s="39"/>
      <c r="KK119" s="39"/>
      <c r="KL119" s="39"/>
      <c r="KM119" s="39"/>
      <c r="KN119" s="39"/>
      <c r="KO119" s="39"/>
      <c r="KP119" s="39"/>
      <c r="KQ119" s="39"/>
      <c r="KR119" s="39"/>
      <c r="KS119" s="39"/>
      <c r="KT119" s="39"/>
      <c r="KU119" s="39"/>
      <c r="KV119" s="39"/>
      <c r="KW119" s="39"/>
      <c r="KX119" s="39"/>
      <c r="KY119" s="39"/>
      <c r="KZ119" s="39"/>
      <c r="LA119" s="39"/>
      <c r="LB119" s="39"/>
      <c r="LC119" s="39"/>
      <c r="LD119" s="39"/>
      <c r="LE119" s="39"/>
      <c r="LF119" s="39"/>
      <c r="LG119" s="39"/>
      <c r="LH119" s="39"/>
      <c r="LI119" s="39"/>
      <c r="LJ119" s="39"/>
      <c r="LK119" s="39"/>
      <c r="LL119" s="39"/>
      <c r="LM119" s="39"/>
      <c r="LN119" s="39"/>
      <c r="LO119" s="39"/>
      <c r="LP119" s="39"/>
      <c r="LQ119" s="39"/>
      <c r="LR119" s="39"/>
      <c r="LS119" s="39"/>
      <c r="LT119" s="39"/>
      <c r="LU119" s="39"/>
      <c r="LV119" s="39"/>
      <c r="LW119" s="39"/>
      <c r="LX119" s="39"/>
      <c r="LY119" s="39"/>
      <c r="LZ119" s="39"/>
      <c r="MA119" s="39"/>
      <c r="MB119" s="39"/>
      <c r="MC119" s="39"/>
      <c r="MD119" s="39"/>
      <c r="ME119" s="39"/>
      <c r="MF119" s="39"/>
      <c r="MG119" s="39"/>
      <c r="MH119" s="39"/>
      <c r="MI119" s="39"/>
      <c r="MJ119" s="39"/>
      <c r="MK119" s="39"/>
      <c r="ML119" s="39"/>
      <c r="MM119" s="39"/>
      <c r="MN119" s="39"/>
      <c r="MO119" s="39"/>
      <c r="MP119" s="39"/>
      <c r="MQ119" s="39"/>
      <c r="MR119" s="39"/>
      <c r="MS119" s="39"/>
      <c r="MT119" s="39"/>
      <c r="MU119" s="39"/>
      <c r="MV119" s="39"/>
      <c r="MW119" s="39"/>
      <c r="MX119" s="39"/>
      <c r="MY119" s="39"/>
      <c r="MZ119" s="39"/>
      <c r="NA119" s="39"/>
      <c r="NB119" s="39"/>
      <c r="NC119" s="39"/>
      <c r="ND119" s="39"/>
      <c r="NE119" s="39"/>
      <c r="NF119" s="39"/>
      <c r="NG119" s="39"/>
      <c r="NH119" s="39"/>
      <c r="NI119" s="39"/>
      <c r="NJ119" s="39"/>
      <c r="NK119" s="39"/>
      <c r="NL119" s="39"/>
      <c r="NM119" s="39"/>
      <c r="NN119" s="39"/>
      <c r="NO119" s="39"/>
      <c r="NP119" s="39"/>
      <c r="NQ119" s="39"/>
      <c r="NR119" s="39"/>
      <c r="NS119" s="39"/>
      <c r="NT119" s="39"/>
      <c r="NU119" s="39"/>
      <c r="NV119" s="39"/>
      <c r="NW119" s="39"/>
      <c r="NX119" s="39"/>
      <c r="NY119" s="39"/>
      <c r="NZ119" s="39"/>
      <c r="OA119" s="39"/>
      <c r="OB119" s="39"/>
      <c r="OC119" s="39"/>
      <c r="OD119" s="39"/>
      <c r="OE119" s="39"/>
      <c r="OF119" s="39"/>
      <c r="OG119" s="39"/>
      <c r="OH119" s="39"/>
      <c r="OI119" s="39"/>
      <c r="OJ119" s="39"/>
      <c r="OK119" s="39"/>
      <c r="OL119" s="39"/>
      <c r="OM119" s="39"/>
      <c r="ON119" s="39"/>
      <c r="OO119" s="39"/>
      <c r="OP119" s="39"/>
      <c r="OQ119" s="39"/>
      <c r="OR119" s="39"/>
      <c r="OS119" s="39"/>
      <c r="OT119" s="39"/>
      <c r="OU119" s="39"/>
      <c r="OV119" s="39"/>
      <c r="OW119" s="39"/>
      <c r="OX119" s="39"/>
      <c r="OY119" s="39"/>
      <c r="OZ119" s="39"/>
      <c r="PA119" s="39"/>
      <c r="PB119" s="39"/>
      <c r="PC119" s="39"/>
      <c r="PD119" s="39"/>
      <c r="PE119" s="39"/>
      <c r="PF119" s="39"/>
      <c r="PG119" s="39"/>
      <c r="PH119" s="39"/>
      <c r="PI119" s="39"/>
      <c r="PJ119" s="39"/>
      <c r="PK119" s="39"/>
      <c r="PL119" s="39"/>
      <c r="PM119" s="39"/>
      <c r="PN119" s="39"/>
      <c r="PO119" s="39"/>
      <c r="PP119" s="39"/>
      <c r="PQ119" s="39"/>
      <c r="PR119" s="39"/>
      <c r="PS119" s="39"/>
      <c r="PT119" s="39"/>
      <c r="PU119" s="39"/>
      <c r="PV119" s="39"/>
      <c r="PW119" s="39"/>
      <c r="PX119" s="39"/>
      <c r="PY119" s="39"/>
      <c r="PZ119" s="39"/>
      <c r="QA119" s="39"/>
      <c r="QB119" s="39"/>
      <c r="QC119" s="39"/>
      <c r="QD119" s="39"/>
      <c r="QE119" s="39"/>
      <c r="QF119" s="39"/>
      <c r="QG119" s="39"/>
      <c r="QH119" s="39"/>
      <c r="QI119" s="39"/>
      <c r="QJ119" s="39"/>
      <c r="QK119" s="39"/>
      <c r="QL119" s="39"/>
      <c r="QM119" s="39"/>
      <c r="QN119" s="39"/>
      <c r="QO119" s="39"/>
      <c r="QP119" s="39"/>
      <c r="QQ119" s="39"/>
      <c r="QR119" s="39"/>
      <c r="QS119" s="39"/>
      <c r="QT119" s="39"/>
      <c r="QU119" s="39"/>
      <c r="QV119" s="39"/>
      <c r="QW119" s="39"/>
      <c r="QX119" s="39"/>
      <c r="QY119" s="39"/>
      <c r="QZ119" s="39"/>
      <c r="RA119" s="39"/>
      <c r="RB119" s="39"/>
      <c r="RC119" s="39"/>
      <c r="RD119" s="39"/>
      <c r="RE119" s="39"/>
      <c r="RF119" s="39"/>
      <c r="RG119" s="39"/>
      <c r="RH119" s="39"/>
      <c r="RI119" s="39"/>
      <c r="RJ119" s="39"/>
      <c r="RK119" s="39"/>
      <c r="RL119" s="39"/>
      <c r="RM119" s="39"/>
      <c r="RN119" s="39"/>
      <c r="RO119" s="39"/>
      <c r="RP119" s="39"/>
      <c r="RQ119" s="39"/>
      <c r="RR119" s="39"/>
      <c r="RS119" s="39"/>
      <c r="RT119" s="39"/>
      <c r="RU119" s="39"/>
      <c r="RV119" s="39"/>
      <c r="RW119" s="39"/>
      <c r="RX119" s="39"/>
      <c r="RY119" s="39"/>
      <c r="RZ119" s="39"/>
      <c r="SA119" s="39"/>
      <c r="SB119" s="39"/>
      <c r="SC119" s="39"/>
      <c r="SD119" s="39"/>
      <c r="SE119" s="39"/>
      <c r="SF119" s="39"/>
      <c r="SG119" s="39"/>
      <c r="SH119" s="39"/>
      <c r="SI119" s="39"/>
      <c r="SJ119" s="39"/>
      <c r="SK119" s="39"/>
      <c r="SL119" s="39"/>
      <c r="SM119" s="39"/>
      <c r="SN119" s="39"/>
      <c r="SO119" s="39"/>
      <c r="SP119" s="39"/>
      <c r="SQ119" s="39"/>
      <c r="SR119" s="39"/>
      <c r="SS119" s="39"/>
      <c r="ST119" s="39"/>
      <c r="SU119" s="39"/>
      <c r="SV119" s="39"/>
      <c r="SW119" s="39"/>
      <c r="SX119" s="39"/>
      <c r="SY119" s="39"/>
      <c r="SZ119" s="39"/>
      <c r="TA119" s="39"/>
      <c r="TB119" s="39"/>
      <c r="TC119" s="39"/>
      <c r="TD119" s="39"/>
      <c r="TE119" s="39"/>
      <c r="TF119" s="39"/>
      <c r="TG119" s="39"/>
      <c r="TH119" s="39"/>
      <c r="TI119" s="39"/>
      <c r="TJ119" s="39"/>
      <c r="TK119" s="39"/>
      <c r="TL119" s="39"/>
      <c r="TM119" s="39"/>
      <c r="TN119" s="39"/>
      <c r="TO119" s="39"/>
      <c r="TP119" s="39"/>
      <c r="TQ119" s="39"/>
      <c r="TR119" s="39"/>
      <c r="TS119" s="39"/>
      <c r="TT119" s="39"/>
      <c r="TU119" s="39"/>
      <c r="TV119" s="39"/>
      <c r="TW119" s="39"/>
      <c r="TX119" s="39"/>
      <c r="TY119" s="39"/>
      <c r="TZ119" s="39"/>
      <c r="UA119" s="39"/>
      <c r="UB119" s="39"/>
      <c r="UC119" s="39"/>
      <c r="UD119" s="39"/>
      <c r="UE119" s="39"/>
      <c r="UF119" s="39"/>
      <c r="UG119" s="39"/>
      <c r="UH119" s="39"/>
      <c r="UI119" s="39"/>
      <c r="UJ119" s="39"/>
      <c r="UK119" s="39"/>
      <c r="UL119" s="39"/>
      <c r="UM119" s="39"/>
      <c r="UN119" s="39"/>
      <c r="UO119" s="39"/>
      <c r="UP119" s="39"/>
      <c r="UQ119" s="39"/>
      <c r="UR119" s="39"/>
      <c r="US119" s="39"/>
      <c r="UT119" s="39"/>
      <c r="UU119" s="39"/>
      <c r="UV119" s="39"/>
      <c r="UW119" s="39"/>
      <c r="UX119" s="39"/>
      <c r="UY119" s="39"/>
      <c r="UZ119" s="39"/>
      <c r="VA119" s="39"/>
      <c r="VB119" s="39"/>
      <c r="VC119" s="39"/>
      <c r="VD119" s="39"/>
      <c r="VE119" s="39"/>
      <c r="VF119" s="39"/>
      <c r="VG119" s="39"/>
      <c r="VH119" s="39"/>
      <c r="VI119" s="39"/>
      <c r="VJ119" s="39"/>
      <c r="VK119" s="39"/>
      <c r="VL119" s="39"/>
      <c r="VM119" s="39"/>
      <c r="VN119" s="39"/>
      <c r="VO119" s="39"/>
      <c r="VP119" s="39"/>
      <c r="VQ119" s="39"/>
      <c r="VR119" s="39"/>
      <c r="VS119" s="39"/>
      <c r="VT119" s="39"/>
      <c r="VU119" s="39"/>
      <c r="VV119" s="39"/>
      <c r="VW119" s="39"/>
      <c r="VX119" s="39"/>
      <c r="VY119" s="39"/>
      <c r="VZ119" s="39"/>
      <c r="WA119" s="39"/>
      <c r="WB119" s="39"/>
      <c r="WC119" s="39"/>
      <c r="WD119" s="39"/>
      <c r="WE119" s="39"/>
      <c r="WF119" s="39"/>
      <c r="WG119" s="39"/>
      <c r="WH119" s="39"/>
      <c r="WI119" s="39"/>
      <c r="WJ119" s="39"/>
      <c r="WK119" s="39"/>
      <c r="WL119" s="39"/>
      <c r="WM119" s="39"/>
      <c r="WN119" s="39"/>
      <c r="WO119" s="39"/>
      <c r="WP119" s="39"/>
      <c r="WQ119" s="39"/>
      <c r="WR119" s="39"/>
      <c r="WS119" s="39"/>
      <c r="WT119" s="39"/>
      <c r="WU119" s="39"/>
      <c r="WV119" s="39"/>
      <c r="WW119" s="39"/>
      <c r="WX119" s="39"/>
      <c r="WY119" s="39"/>
      <c r="WZ119" s="39"/>
      <c r="XA119" s="39"/>
      <c r="XB119" s="39"/>
      <c r="XC119" s="39"/>
      <c r="XD119" s="39"/>
      <c r="XE119" s="39"/>
      <c r="XF119" s="39"/>
      <c r="XG119" s="39"/>
      <c r="XH119" s="39"/>
      <c r="XI119" s="39"/>
      <c r="XJ119" s="39"/>
      <c r="XK119" s="39"/>
      <c r="XL119" s="39"/>
      <c r="XM119" s="39"/>
      <c r="XN119" s="39"/>
      <c r="XO119" s="39"/>
      <c r="XP119" s="39"/>
      <c r="XQ119" s="39"/>
      <c r="XR119" s="39"/>
      <c r="XS119" s="39"/>
      <c r="XT119" s="39"/>
      <c r="XU119" s="39"/>
      <c r="XV119" s="39"/>
      <c r="XW119" s="39"/>
      <c r="XX119" s="39"/>
      <c r="XY119" s="39"/>
      <c r="XZ119" s="39"/>
      <c r="YA119" s="39"/>
      <c r="YB119" s="39"/>
      <c r="YC119" s="39"/>
      <c r="YD119" s="39"/>
      <c r="YE119" s="39"/>
      <c r="YF119" s="39"/>
      <c r="YG119" s="39"/>
      <c r="YH119" s="39"/>
      <c r="YI119" s="39"/>
      <c r="YJ119" s="39"/>
      <c r="YK119" s="39"/>
      <c r="YL119" s="39"/>
      <c r="YM119" s="39"/>
      <c r="YN119" s="39"/>
      <c r="YO119" s="39"/>
      <c r="YP119" s="39"/>
      <c r="YQ119" s="39"/>
      <c r="YR119" s="39"/>
      <c r="YS119" s="39"/>
      <c r="YT119" s="39"/>
      <c r="YU119" s="39"/>
      <c r="YV119" s="39"/>
      <c r="YW119" s="39"/>
      <c r="YX119" s="39"/>
      <c r="YY119" s="39"/>
      <c r="YZ119" s="39"/>
      <c r="ZA119" s="39"/>
      <c r="ZB119" s="39"/>
      <c r="ZC119" s="39"/>
      <c r="ZD119" s="39"/>
      <c r="ZE119" s="39"/>
      <c r="ZF119" s="39"/>
      <c r="ZG119" s="39"/>
      <c r="ZH119" s="39"/>
      <c r="ZI119" s="39"/>
      <c r="ZJ119" s="39"/>
      <c r="ZK119" s="39"/>
      <c r="ZL119" s="39"/>
      <c r="ZM119" s="39"/>
      <c r="ZN119" s="39"/>
      <c r="ZO119" s="39"/>
      <c r="ZP119" s="39"/>
      <c r="ZQ119" s="39"/>
      <c r="ZR119" s="39"/>
      <c r="ZS119" s="39"/>
      <c r="ZT119" s="39"/>
      <c r="ZU119" s="39"/>
      <c r="ZV119" s="39"/>
      <c r="ZW119" s="39"/>
      <c r="ZX119" s="39"/>
      <c r="ZY119" s="39"/>
      <c r="ZZ119" s="39"/>
      <c r="AAA119" s="39"/>
      <c r="AAB119" s="39"/>
      <c r="AAC119" s="39"/>
      <c r="AAD119" s="39"/>
      <c r="AAE119" s="39"/>
      <c r="AAF119" s="39"/>
      <c r="AAG119" s="39"/>
      <c r="AAH119" s="39"/>
      <c r="AAI119" s="39"/>
      <c r="AAJ119" s="39"/>
      <c r="AAK119" s="39"/>
      <c r="AAL119" s="39"/>
      <c r="AAM119" s="39"/>
      <c r="AAN119" s="39"/>
      <c r="AAO119" s="39"/>
      <c r="AAP119" s="39"/>
      <c r="AAQ119" s="39"/>
      <c r="AAR119" s="39"/>
      <c r="AAS119" s="39"/>
      <c r="AAT119" s="39"/>
      <c r="AAU119" s="39"/>
      <c r="AAV119" s="39"/>
      <c r="AAW119" s="39"/>
      <c r="AAX119" s="39"/>
      <c r="AAY119" s="39"/>
      <c r="AAZ119" s="39"/>
      <c r="ABA119" s="39"/>
      <c r="ABB119" s="39"/>
      <c r="ABC119" s="39"/>
      <c r="ABD119" s="39"/>
      <c r="ABE119" s="39"/>
      <c r="ABF119" s="39"/>
      <c r="ABG119" s="39"/>
      <c r="ABH119" s="39"/>
      <c r="ABI119" s="39"/>
      <c r="ABJ119" s="39"/>
      <c r="ABK119" s="39"/>
      <c r="ABL119" s="39"/>
      <c r="ABM119" s="39"/>
      <c r="ABN119" s="39"/>
      <c r="ABO119" s="39"/>
      <c r="ABP119" s="39"/>
      <c r="ABQ119" s="39"/>
      <c r="ABR119" s="39"/>
      <c r="ABS119" s="39"/>
      <c r="ABT119" s="39"/>
      <c r="ABU119" s="39"/>
      <c r="ABV119" s="39"/>
      <c r="ABW119" s="39"/>
      <c r="ABX119" s="39"/>
      <c r="ABY119" s="39"/>
      <c r="ABZ119" s="39"/>
      <c r="ACA119" s="39"/>
      <c r="ACB119" s="39"/>
      <c r="ACC119" s="39"/>
      <c r="ACD119" s="39"/>
      <c r="ACE119" s="39"/>
      <c r="ACF119" s="39"/>
      <c r="ACG119" s="39"/>
      <c r="ACH119" s="39"/>
      <c r="ACI119" s="39"/>
      <c r="ACJ119" s="39"/>
      <c r="ACK119" s="39"/>
      <c r="ACL119" s="39"/>
      <c r="ACM119" s="39"/>
      <c r="ACN119" s="39"/>
      <c r="ACO119" s="39"/>
      <c r="ACP119" s="39"/>
      <c r="ACQ119" s="39"/>
      <c r="ACR119" s="39"/>
      <c r="ACS119" s="39"/>
      <c r="ACT119" s="39"/>
      <c r="ACU119" s="39"/>
      <c r="ACV119" s="39"/>
      <c r="ACW119" s="39"/>
      <c r="ACX119" s="39"/>
      <c r="ACY119" s="39"/>
      <c r="ACZ119" s="39"/>
      <c r="ADA119" s="39"/>
      <c r="ADB119" s="39"/>
      <c r="ADC119" s="39"/>
      <c r="ADD119" s="39"/>
      <c r="ADE119" s="39"/>
      <c r="ADF119" s="39"/>
      <c r="ADG119" s="39"/>
      <c r="ADH119" s="39"/>
      <c r="ADI119" s="39"/>
      <c r="ADJ119" s="39"/>
      <c r="ADK119" s="39"/>
      <c r="ADL119" s="39"/>
      <c r="ADM119" s="39"/>
      <c r="ADN119" s="39"/>
      <c r="ADO119" s="39"/>
      <c r="ADP119" s="39"/>
      <c r="ADQ119" s="39"/>
      <c r="ADR119" s="39"/>
      <c r="ADS119" s="39"/>
      <c r="ADT119" s="39"/>
      <c r="ADU119" s="39"/>
      <c r="ADV119" s="39"/>
      <c r="ADW119" s="39"/>
      <c r="ADX119" s="39"/>
      <c r="ADY119" s="39"/>
      <c r="ADZ119" s="39"/>
      <c r="AEA119" s="39"/>
      <c r="AEB119" s="39"/>
      <c r="AEC119" s="39"/>
      <c r="AED119" s="39"/>
      <c r="AEE119" s="39"/>
      <c r="AEF119" s="39"/>
      <c r="AEG119" s="39"/>
      <c r="AEH119" s="39"/>
      <c r="AEI119" s="39"/>
      <c r="AEJ119" s="39"/>
      <c r="AEK119" s="39"/>
      <c r="AEL119" s="39"/>
      <c r="AEM119" s="39"/>
      <c r="AEN119" s="39"/>
      <c r="AEO119" s="39"/>
      <c r="AEP119" s="39"/>
      <c r="AEQ119" s="39"/>
      <c r="AER119" s="39"/>
      <c r="AES119" s="39"/>
      <c r="AET119" s="39"/>
      <c r="AEU119" s="39"/>
      <c r="AEV119" s="39"/>
      <c r="AEW119" s="39"/>
      <c r="AEX119" s="39"/>
      <c r="AEY119" s="39"/>
      <c r="AEZ119" s="39"/>
      <c r="AFA119" s="39"/>
      <c r="AFB119" s="39"/>
      <c r="AFC119" s="39"/>
      <c r="AFD119" s="39"/>
      <c r="AFE119" s="39"/>
      <c r="AFF119" s="39"/>
      <c r="AFG119" s="39"/>
      <c r="AFH119" s="39"/>
      <c r="AFI119" s="39"/>
      <c r="AFJ119" s="39"/>
      <c r="AFK119" s="39"/>
      <c r="AFL119" s="39"/>
      <c r="AFM119" s="39"/>
      <c r="AFN119" s="39"/>
      <c r="AFO119" s="39"/>
      <c r="AFP119" s="39"/>
      <c r="AFQ119" s="39"/>
      <c r="AFR119" s="39"/>
      <c r="AFS119" s="39"/>
      <c r="AFT119" s="39"/>
      <c r="AFU119" s="39"/>
      <c r="AFV119" s="39"/>
      <c r="AFW119" s="39"/>
      <c r="AFX119" s="39"/>
      <c r="AFY119" s="39"/>
      <c r="AFZ119" s="39"/>
      <c r="AGA119" s="39"/>
      <c r="AGB119" s="39"/>
      <c r="AGC119" s="39"/>
      <c r="AGD119" s="39"/>
      <c r="AGE119" s="39"/>
      <c r="AGF119" s="39"/>
      <c r="AGG119" s="39"/>
      <c r="AGH119" s="39"/>
      <c r="AGI119" s="39"/>
      <c r="AGJ119" s="39"/>
      <c r="AGK119" s="39"/>
      <c r="AGL119" s="39"/>
      <c r="AGM119" s="39"/>
      <c r="AGN119" s="39"/>
      <c r="AGO119" s="39"/>
      <c r="AGP119" s="39"/>
      <c r="AGQ119" s="39"/>
      <c r="AGR119" s="39"/>
      <c r="AGS119" s="39"/>
      <c r="AGT119" s="39"/>
      <c r="AGU119" s="39"/>
      <c r="AGV119" s="39"/>
      <c r="AGW119" s="39"/>
      <c r="AGX119" s="39"/>
      <c r="AGY119" s="39"/>
      <c r="AGZ119" s="39"/>
      <c r="AHA119" s="39"/>
      <c r="AHB119" s="39"/>
      <c r="AHC119" s="39"/>
      <c r="AHD119" s="39"/>
      <c r="AHE119" s="39"/>
      <c r="AHF119" s="39"/>
      <c r="AHG119" s="39"/>
      <c r="AHH119" s="39"/>
      <c r="AHI119" s="39"/>
      <c r="AHJ119" s="39"/>
      <c r="AHK119" s="39"/>
      <c r="AHL119" s="39"/>
      <c r="AHM119" s="39"/>
      <c r="AHN119" s="39"/>
      <c r="AHO119" s="39"/>
      <c r="AHP119" s="39"/>
      <c r="AHQ119" s="39"/>
      <c r="AHR119" s="39"/>
      <c r="AHS119" s="39"/>
      <c r="AHT119" s="39"/>
      <c r="AHU119" s="39"/>
      <c r="AHV119" s="39"/>
      <c r="AHW119" s="39"/>
      <c r="AHX119" s="39"/>
      <c r="AHY119" s="39"/>
      <c r="AHZ119" s="39"/>
      <c r="AIA119" s="39"/>
      <c r="AIB119" s="39"/>
      <c r="AIC119" s="39"/>
      <c r="AID119" s="39"/>
      <c r="AIE119" s="39"/>
      <c r="AIF119" s="39"/>
      <c r="AIG119" s="39"/>
      <c r="AIH119" s="39"/>
      <c r="AII119" s="39"/>
      <c r="AIJ119" s="39"/>
      <c r="AIK119" s="39"/>
      <c r="AIL119" s="39"/>
      <c r="AIM119" s="39"/>
      <c r="AIN119" s="39"/>
      <c r="AIO119" s="39"/>
      <c r="AIP119" s="39"/>
      <c r="AIQ119" s="39"/>
      <c r="AIR119" s="39"/>
      <c r="AIS119" s="39"/>
      <c r="AIT119" s="39"/>
      <c r="AIU119" s="39"/>
      <c r="AIV119" s="39"/>
      <c r="AIW119" s="39"/>
      <c r="AIX119" s="39"/>
      <c r="AIY119" s="39"/>
      <c r="AIZ119" s="39"/>
      <c r="AJA119" s="39"/>
      <c r="AJB119" s="39"/>
      <c r="AJC119" s="39"/>
      <c r="AJD119" s="39"/>
      <c r="AJE119" s="39"/>
      <c r="AJF119" s="39"/>
      <c r="AJG119" s="39"/>
      <c r="AJH119" s="39"/>
      <c r="AJI119" s="39"/>
      <c r="AJJ119" s="39"/>
      <c r="AJK119" s="39"/>
      <c r="AJL119" s="39"/>
      <c r="AJM119" s="39"/>
      <c r="AJN119" s="39"/>
      <c r="AJO119" s="39"/>
      <c r="AJP119" s="39"/>
      <c r="AJQ119" s="39"/>
      <c r="AJR119" s="39"/>
      <c r="AJS119" s="39"/>
      <c r="AJT119" s="39"/>
      <c r="AJU119" s="39"/>
      <c r="AJV119" s="39"/>
      <c r="AJW119" s="39"/>
      <c r="AJX119" s="39"/>
      <c r="AJY119" s="39"/>
      <c r="AJZ119" s="39"/>
      <c r="AKA119" s="39"/>
      <c r="AKB119" s="39"/>
      <c r="AKC119" s="39"/>
      <c r="AKD119" s="39"/>
      <c r="AKE119" s="39"/>
      <c r="AKF119" s="39"/>
      <c r="AKG119" s="39"/>
      <c r="AKH119" s="39"/>
      <c r="AKI119" s="39"/>
      <c r="AKJ119" s="39"/>
      <c r="AKK119" s="39"/>
      <c r="AKL119" s="39"/>
      <c r="AKM119" s="39"/>
      <c r="AKN119" s="39"/>
      <c r="AKO119" s="39"/>
      <c r="AKP119" s="39"/>
      <c r="AKQ119" s="39"/>
      <c r="AKR119" s="39"/>
      <c r="AKS119" s="39"/>
      <c r="AKT119" s="39"/>
      <c r="AKU119" s="39"/>
      <c r="AKV119" s="39"/>
      <c r="AKW119" s="39"/>
      <c r="AKX119" s="39"/>
      <c r="AKY119" s="39"/>
      <c r="AKZ119" s="39"/>
      <c r="ALA119" s="39"/>
      <c r="ALB119" s="39"/>
      <c r="ALC119" s="39"/>
      <c r="ALD119" s="39"/>
      <c r="ALE119" s="39"/>
      <c r="ALF119" s="39"/>
      <c r="ALG119" s="39"/>
      <c r="ALH119" s="39"/>
      <c r="ALI119" s="39"/>
      <c r="ALJ119" s="39"/>
      <c r="ALK119" s="39"/>
      <c r="ALL119" s="39"/>
      <c r="ALM119" s="39"/>
      <c r="ALN119" s="39"/>
      <c r="ALO119" s="39"/>
      <c r="ALP119" s="39"/>
      <c r="ALQ119" s="39"/>
      <c r="ALR119" s="39"/>
      <c r="ALS119" s="39"/>
      <c r="ALT119" s="39"/>
      <c r="ALU119" s="39"/>
      <c r="ALV119" s="39"/>
      <c r="ALW119" s="39"/>
      <c r="ALX119" s="39"/>
      <c r="ALY119" s="39"/>
      <c r="ALZ119" s="39"/>
      <c r="AMA119" s="39"/>
      <c r="AMB119" s="39"/>
      <c r="AMC119" s="39"/>
      <c r="AMD119" s="39"/>
      <c r="AME119" s="39"/>
      <c r="AMF119" s="39"/>
      <c r="AMG119" s="39"/>
      <c r="AMH119" s="39"/>
      <c r="AMI119" s="39"/>
      <c r="AMJ119" s="39"/>
      <c r="AMK119" s="39"/>
      <c r="AML119" s="39"/>
      <c r="AMM119" s="39"/>
      <c r="AMN119" s="39"/>
      <c r="AMO119" s="39"/>
      <c r="AMP119" s="39"/>
      <c r="AMQ119" s="39"/>
      <c r="AMR119" s="39"/>
      <c r="AMS119" s="39"/>
      <c r="AMT119" s="39"/>
      <c r="AMU119" s="39"/>
      <c r="AMV119" s="59"/>
    </row>
    <row r="120" spans="1:1037" ht="14.25" collapsed="1">
      <c r="A120" s="3"/>
      <c r="B120" s="3"/>
      <c r="C120" s="21"/>
      <c r="D120" s="21"/>
      <c r="E120" s="36"/>
      <c r="F120" s="21"/>
      <c r="G120" s="65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  <c r="IW120" s="39"/>
      <c r="IX120" s="39"/>
      <c r="IY120" s="39"/>
      <c r="IZ120" s="39"/>
      <c r="JA120" s="39"/>
      <c r="JB120" s="39"/>
      <c r="JC120" s="39"/>
      <c r="JD120" s="39"/>
      <c r="JE120" s="39"/>
      <c r="JF120" s="39"/>
      <c r="JG120" s="39"/>
      <c r="JH120" s="39"/>
      <c r="JI120" s="39"/>
      <c r="JJ120" s="39"/>
      <c r="JK120" s="39"/>
      <c r="JL120" s="39"/>
      <c r="JM120" s="39"/>
      <c r="JN120" s="39"/>
      <c r="JO120" s="39"/>
      <c r="JP120" s="39"/>
      <c r="JQ120" s="39"/>
      <c r="JR120" s="39"/>
      <c r="JS120" s="39"/>
      <c r="JT120" s="39"/>
      <c r="JU120" s="39"/>
      <c r="JV120" s="39"/>
      <c r="JW120" s="39"/>
      <c r="JX120" s="39"/>
      <c r="JY120" s="39"/>
      <c r="JZ120" s="39"/>
      <c r="KA120" s="39"/>
      <c r="KB120" s="39"/>
      <c r="KC120" s="39"/>
      <c r="KD120" s="39"/>
      <c r="KE120" s="39"/>
      <c r="KF120" s="39"/>
      <c r="KG120" s="39"/>
      <c r="KH120" s="39"/>
      <c r="KI120" s="39"/>
      <c r="KJ120" s="39"/>
      <c r="KK120" s="39"/>
      <c r="KL120" s="39"/>
      <c r="KM120" s="39"/>
      <c r="KN120" s="39"/>
      <c r="KO120" s="39"/>
      <c r="KP120" s="39"/>
      <c r="KQ120" s="39"/>
      <c r="KR120" s="39"/>
      <c r="KS120" s="39"/>
      <c r="KT120" s="39"/>
      <c r="KU120" s="39"/>
      <c r="KV120" s="39"/>
      <c r="KW120" s="39"/>
      <c r="KX120" s="39"/>
      <c r="KY120" s="39"/>
      <c r="KZ120" s="39"/>
      <c r="LA120" s="39"/>
      <c r="LB120" s="39"/>
      <c r="LC120" s="39"/>
      <c r="LD120" s="39"/>
      <c r="LE120" s="39"/>
      <c r="LF120" s="39"/>
      <c r="LG120" s="39"/>
      <c r="LH120" s="39"/>
      <c r="LI120" s="39"/>
      <c r="LJ120" s="39"/>
      <c r="LK120" s="39"/>
      <c r="LL120" s="39"/>
      <c r="LM120" s="39"/>
      <c r="LN120" s="39"/>
      <c r="LO120" s="39"/>
      <c r="LP120" s="39"/>
      <c r="LQ120" s="39"/>
      <c r="LR120" s="39"/>
      <c r="LS120" s="39"/>
      <c r="LT120" s="39"/>
      <c r="LU120" s="39"/>
      <c r="LV120" s="39"/>
      <c r="LW120" s="39"/>
      <c r="LX120" s="39"/>
      <c r="LY120" s="39"/>
      <c r="LZ120" s="39"/>
      <c r="MA120" s="39"/>
      <c r="MB120" s="39"/>
      <c r="MC120" s="39"/>
      <c r="MD120" s="39"/>
      <c r="ME120" s="39"/>
      <c r="MF120" s="39"/>
      <c r="MG120" s="39"/>
      <c r="MH120" s="39"/>
      <c r="MI120" s="39"/>
      <c r="MJ120" s="39"/>
      <c r="MK120" s="39"/>
      <c r="ML120" s="39"/>
      <c r="MM120" s="39"/>
      <c r="MN120" s="39"/>
      <c r="MO120" s="39"/>
      <c r="MP120" s="39"/>
      <c r="MQ120" s="39"/>
      <c r="MR120" s="39"/>
      <c r="MS120" s="39"/>
      <c r="MT120" s="39"/>
      <c r="MU120" s="39"/>
      <c r="MV120" s="39"/>
      <c r="MW120" s="39"/>
      <c r="MX120" s="39"/>
      <c r="MY120" s="39"/>
      <c r="MZ120" s="39"/>
      <c r="NA120" s="39"/>
      <c r="NB120" s="39"/>
      <c r="NC120" s="39"/>
      <c r="ND120" s="39"/>
      <c r="NE120" s="39"/>
      <c r="NF120" s="39"/>
      <c r="NG120" s="39"/>
      <c r="NH120" s="39"/>
      <c r="NI120" s="39"/>
      <c r="NJ120" s="39"/>
      <c r="NK120" s="39"/>
      <c r="NL120" s="39"/>
      <c r="NM120" s="39"/>
      <c r="NN120" s="39"/>
      <c r="NO120" s="39"/>
      <c r="NP120" s="39"/>
      <c r="NQ120" s="39"/>
      <c r="NR120" s="39"/>
      <c r="NS120" s="39"/>
      <c r="NT120" s="39"/>
      <c r="NU120" s="39"/>
      <c r="NV120" s="39"/>
      <c r="NW120" s="39"/>
      <c r="NX120" s="39"/>
      <c r="NY120" s="39"/>
      <c r="NZ120" s="39"/>
      <c r="OA120" s="39"/>
      <c r="OB120" s="39"/>
      <c r="OC120" s="39"/>
      <c r="OD120" s="39"/>
      <c r="OE120" s="39"/>
      <c r="OF120" s="39"/>
      <c r="OG120" s="39"/>
      <c r="OH120" s="39"/>
      <c r="OI120" s="39"/>
      <c r="OJ120" s="39"/>
      <c r="OK120" s="39"/>
      <c r="OL120" s="39"/>
      <c r="OM120" s="39"/>
      <c r="ON120" s="39"/>
      <c r="OO120" s="39"/>
      <c r="OP120" s="39"/>
      <c r="OQ120" s="39"/>
      <c r="OR120" s="39"/>
      <c r="OS120" s="39"/>
      <c r="OT120" s="39"/>
      <c r="OU120" s="39"/>
      <c r="OV120" s="39"/>
      <c r="OW120" s="39"/>
      <c r="OX120" s="39"/>
      <c r="OY120" s="39"/>
      <c r="OZ120" s="39"/>
      <c r="PA120" s="39"/>
      <c r="PB120" s="39"/>
      <c r="PC120" s="39"/>
      <c r="PD120" s="39"/>
      <c r="PE120" s="39"/>
      <c r="PF120" s="39"/>
      <c r="PG120" s="39"/>
      <c r="PH120" s="39"/>
      <c r="PI120" s="39"/>
      <c r="PJ120" s="39"/>
      <c r="PK120" s="39"/>
      <c r="PL120" s="39"/>
      <c r="PM120" s="39"/>
      <c r="PN120" s="39"/>
      <c r="PO120" s="39"/>
      <c r="PP120" s="39"/>
      <c r="PQ120" s="39"/>
      <c r="PR120" s="39"/>
      <c r="PS120" s="39"/>
      <c r="PT120" s="39"/>
      <c r="PU120" s="39"/>
      <c r="PV120" s="39"/>
      <c r="PW120" s="39"/>
      <c r="PX120" s="39"/>
      <c r="PY120" s="39"/>
      <c r="PZ120" s="39"/>
      <c r="QA120" s="39"/>
      <c r="QB120" s="39"/>
      <c r="QC120" s="39"/>
      <c r="QD120" s="39"/>
      <c r="QE120" s="39"/>
      <c r="QF120" s="39"/>
      <c r="QG120" s="39"/>
      <c r="QH120" s="39"/>
      <c r="QI120" s="39"/>
      <c r="QJ120" s="39"/>
      <c r="QK120" s="39"/>
      <c r="QL120" s="39"/>
      <c r="QM120" s="39"/>
      <c r="QN120" s="39"/>
      <c r="QO120" s="39"/>
      <c r="QP120" s="39"/>
      <c r="QQ120" s="39"/>
      <c r="QR120" s="39"/>
      <c r="QS120" s="39"/>
      <c r="QT120" s="39"/>
      <c r="QU120" s="39"/>
      <c r="QV120" s="39"/>
      <c r="QW120" s="39"/>
      <c r="QX120" s="39"/>
      <c r="QY120" s="39"/>
      <c r="QZ120" s="39"/>
      <c r="RA120" s="39"/>
      <c r="RB120" s="39"/>
      <c r="RC120" s="39"/>
      <c r="RD120" s="39"/>
      <c r="RE120" s="39"/>
      <c r="RF120" s="39"/>
      <c r="RG120" s="39"/>
      <c r="RH120" s="39"/>
      <c r="RI120" s="39"/>
      <c r="RJ120" s="39"/>
      <c r="RK120" s="39"/>
      <c r="RL120" s="39"/>
      <c r="RM120" s="39"/>
      <c r="RN120" s="39"/>
      <c r="RO120" s="39"/>
      <c r="RP120" s="39"/>
      <c r="RQ120" s="39"/>
      <c r="RR120" s="39"/>
      <c r="RS120" s="39"/>
      <c r="RT120" s="39"/>
      <c r="RU120" s="39"/>
      <c r="RV120" s="39"/>
      <c r="RW120" s="39"/>
      <c r="RX120" s="39"/>
      <c r="RY120" s="39"/>
      <c r="RZ120" s="39"/>
      <c r="SA120" s="39"/>
      <c r="SB120" s="39"/>
      <c r="SC120" s="39"/>
      <c r="SD120" s="39"/>
      <c r="SE120" s="39"/>
      <c r="SF120" s="39"/>
      <c r="SG120" s="39"/>
      <c r="SH120" s="39"/>
      <c r="SI120" s="39"/>
      <c r="SJ120" s="39"/>
      <c r="SK120" s="39"/>
      <c r="SL120" s="39"/>
      <c r="SM120" s="39"/>
      <c r="SN120" s="39"/>
      <c r="SO120" s="39"/>
      <c r="SP120" s="39"/>
      <c r="SQ120" s="39"/>
      <c r="SR120" s="39"/>
      <c r="SS120" s="39"/>
      <c r="ST120" s="39"/>
      <c r="SU120" s="39"/>
      <c r="SV120" s="39"/>
      <c r="SW120" s="39"/>
      <c r="SX120" s="39"/>
      <c r="SY120" s="39"/>
      <c r="SZ120" s="39"/>
      <c r="TA120" s="39"/>
      <c r="TB120" s="39"/>
      <c r="TC120" s="39"/>
      <c r="TD120" s="39"/>
      <c r="TE120" s="39"/>
      <c r="TF120" s="39"/>
      <c r="TG120" s="39"/>
      <c r="TH120" s="39"/>
      <c r="TI120" s="39"/>
      <c r="TJ120" s="39"/>
      <c r="TK120" s="39"/>
      <c r="TL120" s="39"/>
      <c r="TM120" s="39"/>
      <c r="TN120" s="39"/>
      <c r="TO120" s="39"/>
      <c r="TP120" s="39"/>
      <c r="TQ120" s="39"/>
      <c r="TR120" s="39"/>
      <c r="TS120" s="39"/>
      <c r="TT120" s="39"/>
      <c r="TU120" s="39"/>
      <c r="TV120" s="39"/>
      <c r="TW120" s="39"/>
      <c r="TX120" s="39"/>
      <c r="TY120" s="39"/>
      <c r="TZ120" s="39"/>
      <c r="UA120" s="39"/>
      <c r="UB120" s="39"/>
      <c r="UC120" s="39"/>
      <c r="UD120" s="39"/>
      <c r="UE120" s="39"/>
      <c r="UF120" s="39"/>
      <c r="UG120" s="39"/>
      <c r="UH120" s="39"/>
      <c r="UI120" s="39"/>
      <c r="UJ120" s="39"/>
      <c r="UK120" s="39"/>
      <c r="UL120" s="39"/>
      <c r="UM120" s="39"/>
      <c r="UN120" s="39"/>
      <c r="UO120" s="39"/>
      <c r="UP120" s="39"/>
      <c r="UQ120" s="39"/>
      <c r="UR120" s="39"/>
      <c r="US120" s="39"/>
      <c r="UT120" s="39"/>
      <c r="UU120" s="39"/>
      <c r="UV120" s="39"/>
      <c r="UW120" s="39"/>
      <c r="UX120" s="39"/>
      <c r="UY120" s="39"/>
      <c r="UZ120" s="39"/>
      <c r="VA120" s="39"/>
      <c r="VB120" s="39"/>
      <c r="VC120" s="39"/>
      <c r="VD120" s="39"/>
      <c r="VE120" s="39"/>
      <c r="VF120" s="39"/>
      <c r="VG120" s="39"/>
      <c r="VH120" s="39"/>
      <c r="VI120" s="39"/>
      <c r="VJ120" s="39"/>
      <c r="VK120" s="39"/>
      <c r="VL120" s="39"/>
      <c r="VM120" s="39"/>
      <c r="VN120" s="39"/>
      <c r="VO120" s="39"/>
      <c r="VP120" s="39"/>
      <c r="VQ120" s="39"/>
      <c r="VR120" s="39"/>
      <c r="VS120" s="39"/>
      <c r="VT120" s="39"/>
      <c r="VU120" s="39"/>
      <c r="VV120" s="39"/>
      <c r="VW120" s="39"/>
      <c r="VX120" s="39"/>
      <c r="VY120" s="39"/>
      <c r="VZ120" s="39"/>
      <c r="WA120" s="39"/>
      <c r="WB120" s="39"/>
      <c r="WC120" s="39"/>
      <c r="WD120" s="39"/>
      <c r="WE120" s="39"/>
      <c r="WF120" s="39"/>
      <c r="WG120" s="39"/>
      <c r="WH120" s="39"/>
      <c r="WI120" s="39"/>
      <c r="WJ120" s="39"/>
      <c r="WK120" s="39"/>
      <c r="WL120" s="39"/>
      <c r="WM120" s="39"/>
      <c r="WN120" s="39"/>
      <c r="WO120" s="39"/>
      <c r="WP120" s="39"/>
      <c r="WQ120" s="39"/>
      <c r="WR120" s="39"/>
      <c r="WS120" s="39"/>
      <c r="WT120" s="39"/>
      <c r="WU120" s="39"/>
      <c r="WV120" s="39"/>
      <c r="WW120" s="39"/>
      <c r="WX120" s="39"/>
      <c r="WY120" s="39"/>
      <c r="WZ120" s="39"/>
      <c r="XA120" s="39"/>
      <c r="XB120" s="39"/>
      <c r="XC120" s="39"/>
      <c r="XD120" s="39"/>
      <c r="XE120" s="39"/>
      <c r="XF120" s="39"/>
      <c r="XG120" s="39"/>
      <c r="XH120" s="39"/>
      <c r="XI120" s="39"/>
      <c r="XJ120" s="39"/>
      <c r="XK120" s="39"/>
      <c r="XL120" s="39"/>
      <c r="XM120" s="39"/>
      <c r="XN120" s="39"/>
      <c r="XO120" s="39"/>
      <c r="XP120" s="39"/>
      <c r="XQ120" s="39"/>
      <c r="XR120" s="39"/>
      <c r="XS120" s="39"/>
      <c r="XT120" s="39"/>
      <c r="XU120" s="39"/>
      <c r="XV120" s="39"/>
      <c r="XW120" s="39"/>
      <c r="XX120" s="39"/>
      <c r="XY120" s="39"/>
      <c r="XZ120" s="39"/>
      <c r="YA120" s="39"/>
      <c r="YB120" s="39"/>
      <c r="YC120" s="39"/>
      <c r="YD120" s="39"/>
      <c r="YE120" s="39"/>
      <c r="YF120" s="39"/>
      <c r="YG120" s="39"/>
      <c r="YH120" s="39"/>
      <c r="YI120" s="39"/>
      <c r="YJ120" s="39"/>
      <c r="YK120" s="39"/>
      <c r="YL120" s="39"/>
      <c r="YM120" s="39"/>
      <c r="YN120" s="39"/>
      <c r="YO120" s="39"/>
      <c r="YP120" s="39"/>
      <c r="YQ120" s="39"/>
      <c r="YR120" s="39"/>
      <c r="YS120" s="39"/>
      <c r="YT120" s="39"/>
      <c r="YU120" s="39"/>
      <c r="YV120" s="39"/>
      <c r="YW120" s="39"/>
      <c r="YX120" s="39"/>
      <c r="YY120" s="39"/>
      <c r="YZ120" s="39"/>
      <c r="ZA120" s="39"/>
      <c r="ZB120" s="39"/>
      <c r="ZC120" s="39"/>
      <c r="ZD120" s="39"/>
      <c r="ZE120" s="39"/>
      <c r="ZF120" s="39"/>
      <c r="ZG120" s="39"/>
      <c r="ZH120" s="39"/>
      <c r="ZI120" s="39"/>
      <c r="ZJ120" s="39"/>
      <c r="ZK120" s="39"/>
      <c r="ZL120" s="39"/>
      <c r="ZM120" s="39"/>
      <c r="ZN120" s="39"/>
      <c r="ZO120" s="39"/>
      <c r="ZP120" s="39"/>
      <c r="ZQ120" s="39"/>
      <c r="ZR120" s="39"/>
      <c r="ZS120" s="39"/>
      <c r="ZT120" s="39"/>
      <c r="ZU120" s="39"/>
      <c r="ZV120" s="39"/>
      <c r="ZW120" s="39"/>
      <c r="ZX120" s="39"/>
      <c r="ZY120" s="39"/>
      <c r="ZZ120" s="39"/>
      <c r="AAA120" s="39"/>
      <c r="AAB120" s="39"/>
      <c r="AAC120" s="39"/>
      <c r="AAD120" s="39"/>
      <c r="AAE120" s="39"/>
      <c r="AAF120" s="39"/>
      <c r="AAG120" s="39"/>
      <c r="AAH120" s="39"/>
      <c r="AAI120" s="39"/>
      <c r="AAJ120" s="39"/>
      <c r="AAK120" s="39"/>
      <c r="AAL120" s="39"/>
      <c r="AAM120" s="39"/>
      <c r="AAN120" s="39"/>
      <c r="AAO120" s="39"/>
      <c r="AAP120" s="39"/>
      <c r="AAQ120" s="39"/>
      <c r="AAR120" s="39"/>
      <c r="AAS120" s="39"/>
      <c r="AAT120" s="39"/>
      <c r="AAU120" s="39"/>
      <c r="AAV120" s="39"/>
      <c r="AAW120" s="39"/>
      <c r="AAX120" s="39"/>
      <c r="AAY120" s="39"/>
      <c r="AAZ120" s="39"/>
      <c r="ABA120" s="39"/>
      <c r="ABB120" s="39"/>
      <c r="ABC120" s="39"/>
      <c r="ABD120" s="39"/>
      <c r="ABE120" s="39"/>
      <c r="ABF120" s="39"/>
      <c r="ABG120" s="39"/>
      <c r="ABH120" s="39"/>
      <c r="ABI120" s="39"/>
      <c r="ABJ120" s="39"/>
      <c r="ABK120" s="39"/>
      <c r="ABL120" s="39"/>
      <c r="ABM120" s="39"/>
      <c r="ABN120" s="39"/>
      <c r="ABO120" s="39"/>
      <c r="ABP120" s="39"/>
      <c r="ABQ120" s="39"/>
      <c r="ABR120" s="39"/>
      <c r="ABS120" s="39"/>
      <c r="ABT120" s="39"/>
      <c r="ABU120" s="39"/>
      <c r="ABV120" s="39"/>
      <c r="ABW120" s="39"/>
      <c r="ABX120" s="39"/>
      <c r="ABY120" s="39"/>
      <c r="ABZ120" s="39"/>
      <c r="ACA120" s="39"/>
      <c r="ACB120" s="39"/>
      <c r="ACC120" s="39"/>
      <c r="ACD120" s="39"/>
      <c r="ACE120" s="39"/>
      <c r="ACF120" s="39"/>
      <c r="ACG120" s="39"/>
      <c r="ACH120" s="39"/>
      <c r="ACI120" s="39"/>
      <c r="ACJ120" s="39"/>
      <c r="ACK120" s="39"/>
      <c r="ACL120" s="39"/>
      <c r="ACM120" s="39"/>
      <c r="ACN120" s="39"/>
      <c r="ACO120" s="39"/>
      <c r="ACP120" s="39"/>
      <c r="ACQ120" s="39"/>
      <c r="ACR120" s="39"/>
      <c r="ACS120" s="39"/>
      <c r="ACT120" s="39"/>
      <c r="ACU120" s="39"/>
      <c r="ACV120" s="39"/>
      <c r="ACW120" s="39"/>
      <c r="ACX120" s="39"/>
      <c r="ACY120" s="39"/>
      <c r="ACZ120" s="39"/>
      <c r="ADA120" s="39"/>
      <c r="ADB120" s="39"/>
      <c r="ADC120" s="39"/>
      <c r="ADD120" s="39"/>
      <c r="ADE120" s="39"/>
      <c r="ADF120" s="39"/>
      <c r="ADG120" s="39"/>
      <c r="ADH120" s="39"/>
      <c r="ADI120" s="39"/>
      <c r="ADJ120" s="39"/>
      <c r="ADK120" s="39"/>
      <c r="ADL120" s="39"/>
      <c r="ADM120" s="39"/>
      <c r="ADN120" s="39"/>
      <c r="ADO120" s="39"/>
      <c r="ADP120" s="39"/>
      <c r="ADQ120" s="39"/>
      <c r="ADR120" s="39"/>
      <c r="ADS120" s="39"/>
      <c r="ADT120" s="39"/>
      <c r="ADU120" s="39"/>
      <c r="ADV120" s="39"/>
      <c r="ADW120" s="39"/>
      <c r="ADX120" s="39"/>
      <c r="ADY120" s="39"/>
      <c r="ADZ120" s="39"/>
      <c r="AEA120" s="39"/>
      <c r="AEB120" s="39"/>
      <c r="AEC120" s="39"/>
      <c r="AED120" s="39"/>
      <c r="AEE120" s="39"/>
      <c r="AEF120" s="39"/>
      <c r="AEG120" s="39"/>
      <c r="AEH120" s="39"/>
      <c r="AEI120" s="39"/>
      <c r="AEJ120" s="39"/>
      <c r="AEK120" s="39"/>
      <c r="AEL120" s="39"/>
      <c r="AEM120" s="39"/>
      <c r="AEN120" s="39"/>
      <c r="AEO120" s="39"/>
      <c r="AEP120" s="39"/>
      <c r="AEQ120" s="39"/>
      <c r="AER120" s="39"/>
      <c r="AES120" s="39"/>
      <c r="AET120" s="39"/>
      <c r="AEU120" s="39"/>
      <c r="AEV120" s="39"/>
      <c r="AEW120" s="39"/>
      <c r="AEX120" s="39"/>
      <c r="AEY120" s="39"/>
      <c r="AEZ120" s="39"/>
      <c r="AFA120" s="39"/>
      <c r="AFB120" s="39"/>
      <c r="AFC120" s="39"/>
      <c r="AFD120" s="39"/>
      <c r="AFE120" s="39"/>
      <c r="AFF120" s="39"/>
      <c r="AFG120" s="39"/>
      <c r="AFH120" s="39"/>
      <c r="AFI120" s="39"/>
      <c r="AFJ120" s="39"/>
      <c r="AFK120" s="39"/>
      <c r="AFL120" s="39"/>
      <c r="AFM120" s="39"/>
      <c r="AFN120" s="39"/>
      <c r="AFO120" s="39"/>
      <c r="AFP120" s="39"/>
      <c r="AFQ120" s="39"/>
      <c r="AFR120" s="39"/>
      <c r="AFS120" s="39"/>
      <c r="AFT120" s="39"/>
      <c r="AFU120" s="39"/>
      <c r="AFV120" s="39"/>
      <c r="AFW120" s="39"/>
      <c r="AFX120" s="39"/>
      <c r="AFY120" s="39"/>
      <c r="AFZ120" s="39"/>
      <c r="AGA120" s="39"/>
      <c r="AGB120" s="39"/>
      <c r="AGC120" s="39"/>
      <c r="AGD120" s="39"/>
      <c r="AGE120" s="39"/>
      <c r="AGF120" s="39"/>
      <c r="AGG120" s="39"/>
      <c r="AGH120" s="39"/>
      <c r="AGI120" s="39"/>
      <c r="AGJ120" s="39"/>
      <c r="AGK120" s="39"/>
      <c r="AGL120" s="39"/>
      <c r="AGM120" s="39"/>
      <c r="AGN120" s="39"/>
      <c r="AGO120" s="39"/>
      <c r="AGP120" s="39"/>
      <c r="AGQ120" s="39"/>
      <c r="AGR120" s="39"/>
      <c r="AGS120" s="39"/>
      <c r="AGT120" s="39"/>
      <c r="AGU120" s="39"/>
      <c r="AGV120" s="39"/>
      <c r="AGW120" s="39"/>
      <c r="AGX120" s="39"/>
      <c r="AGY120" s="39"/>
      <c r="AGZ120" s="39"/>
      <c r="AHA120" s="39"/>
      <c r="AHB120" s="39"/>
      <c r="AHC120" s="39"/>
      <c r="AHD120" s="39"/>
      <c r="AHE120" s="39"/>
      <c r="AHF120" s="39"/>
      <c r="AHG120" s="39"/>
      <c r="AHH120" s="39"/>
      <c r="AHI120" s="39"/>
      <c r="AHJ120" s="39"/>
      <c r="AHK120" s="39"/>
      <c r="AHL120" s="39"/>
      <c r="AHM120" s="39"/>
      <c r="AHN120" s="39"/>
      <c r="AHO120" s="39"/>
      <c r="AHP120" s="39"/>
      <c r="AHQ120" s="39"/>
      <c r="AHR120" s="39"/>
      <c r="AHS120" s="39"/>
      <c r="AHT120" s="39"/>
      <c r="AHU120" s="39"/>
      <c r="AHV120" s="39"/>
      <c r="AHW120" s="39"/>
      <c r="AHX120" s="39"/>
      <c r="AHY120" s="39"/>
      <c r="AHZ120" s="39"/>
      <c r="AIA120" s="39"/>
      <c r="AIB120" s="39"/>
      <c r="AIC120" s="39"/>
      <c r="AID120" s="39"/>
      <c r="AIE120" s="39"/>
      <c r="AIF120" s="39"/>
      <c r="AIG120" s="39"/>
      <c r="AIH120" s="39"/>
      <c r="AII120" s="39"/>
      <c r="AIJ120" s="39"/>
      <c r="AIK120" s="39"/>
      <c r="AIL120" s="39"/>
      <c r="AIM120" s="39"/>
      <c r="AIN120" s="39"/>
      <c r="AIO120" s="39"/>
      <c r="AIP120" s="39"/>
      <c r="AIQ120" s="39"/>
      <c r="AIR120" s="39"/>
      <c r="AIS120" s="39"/>
      <c r="AIT120" s="39"/>
      <c r="AIU120" s="39"/>
      <c r="AIV120" s="39"/>
      <c r="AIW120" s="39"/>
      <c r="AIX120" s="39"/>
      <c r="AIY120" s="39"/>
      <c r="AIZ120" s="39"/>
      <c r="AJA120" s="39"/>
      <c r="AJB120" s="39"/>
      <c r="AJC120" s="39"/>
      <c r="AJD120" s="39"/>
      <c r="AJE120" s="39"/>
      <c r="AJF120" s="39"/>
      <c r="AJG120" s="39"/>
      <c r="AJH120" s="39"/>
      <c r="AJI120" s="39"/>
      <c r="AJJ120" s="39"/>
      <c r="AJK120" s="39"/>
      <c r="AJL120" s="39"/>
      <c r="AJM120" s="39"/>
      <c r="AJN120" s="39"/>
      <c r="AJO120" s="39"/>
      <c r="AJP120" s="39"/>
      <c r="AJQ120" s="39"/>
      <c r="AJR120" s="39"/>
      <c r="AJS120" s="39"/>
      <c r="AJT120" s="39"/>
      <c r="AJU120" s="39"/>
      <c r="AJV120" s="39"/>
      <c r="AJW120" s="39"/>
      <c r="AJX120" s="39"/>
      <c r="AJY120" s="39"/>
      <c r="AJZ120" s="39"/>
      <c r="AKA120" s="39"/>
      <c r="AKB120" s="39"/>
      <c r="AKC120" s="39"/>
      <c r="AKD120" s="39"/>
      <c r="AKE120" s="39"/>
      <c r="AKF120" s="39"/>
      <c r="AKG120" s="39"/>
      <c r="AKH120" s="39"/>
      <c r="AKI120" s="39"/>
      <c r="AKJ120" s="39"/>
      <c r="AKK120" s="39"/>
      <c r="AKL120" s="39"/>
      <c r="AKM120" s="39"/>
      <c r="AKN120" s="39"/>
      <c r="AKO120" s="39"/>
      <c r="AKP120" s="39"/>
      <c r="AKQ120" s="39"/>
      <c r="AKR120" s="39"/>
      <c r="AKS120" s="39"/>
      <c r="AKT120" s="39"/>
      <c r="AKU120" s="39"/>
      <c r="AKV120" s="39"/>
      <c r="AKW120" s="39"/>
      <c r="AKX120" s="39"/>
      <c r="AKY120" s="39"/>
      <c r="AKZ120" s="39"/>
      <c r="ALA120" s="39"/>
      <c r="ALB120" s="39"/>
      <c r="ALC120" s="39"/>
      <c r="ALD120" s="39"/>
      <c r="ALE120" s="39"/>
      <c r="ALF120" s="39"/>
      <c r="ALG120" s="39"/>
      <c r="ALH120" s="39"/>
      <c r="ALI120" s="39"/>
      <c r="ALJ120" s="39"/>
      <c r="ALK120" s="39"/>
      <c r="ALL120" s="39"/>
      <c r="ALM120" s="39"/>
      <c r="ALN120" s="39"/>
      <c r="ALO120" s="39"/>
      <c r="ALP120" s="39"/>
      <c r="ALQ120" s="39"/>
      <c r="ALR120" s="39"/>
      <c r="ALS120" s="39"/>
      <c r="ALT120" s="39"/>
      <c r="ALU120" s="39"/>
      <c r="ALV120" s="39"/>
      <c r="ALW120" s="39"/>
      <c r="ALX120" s="39"/>
      <c r="ALY120" s="39"/>
      <c r="ALZ120" s="39"/>
      <c r="AMA120" s="39"/>
      <c r="AMB120" s="39"/>
      <c r="AMC120" s="39"/>
      <c r="AMD120" s="39"/>
      <c r="AME120" s="39"/>
      <c r="AMF120" s="39"/>
      <c r="AMG120" s="39"/>
      <c r="AMH120" s="39"/>
      <c r="AMI120" s="39"/>
      <c r="AMJ120" s="39"/>
      <c r="AMK120" s="39"/>
      <c r="AML120" s="39"/>
      <c r="AMM120" s="39"/>
      <c r="AMN120" s="39"/>
      <c r="AMO120" s="39"/>
      <c r="AMP120" s="39"/>
      <c r="AMQ120" s="39"/>
      <c r="AMR120" s="39"/>
      <c r="AMS120" s="39"/>
      <c r="AMT120" s="39"/>
      <c r="AMU120" s="39"/>
      <c r="AMV120" s="59"/>
    </row>
    <row r="121" spans="1:1037" ht="14.25">
      <c r="A121" s="3"/>
      <c r="B121" s="3"/>
      <c r="C121" s="21"/>
      <c r="D121" s="21"/>
      <c r="E121" s="36"/>
      <c r="F121" s="21"/>
      <c r="G121" s="65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  <c r="IW121" s="39"/>
      <c r="IX121" s="39"/>
      <c r="IY121" s="39"/>
      <c r="IZ121" s="39"/>
      <c r="JA121" s="39"/>
      <c r="JB121" s="39"/>
      <c r="JC121" s="39"/>
      <c r="JD121" s="39"/>
      <c r="JE121" s="39"/>
      <c r="JF121" s="39"/>
      <c r="JG121" s="39"/>
      <c r="JH121" s="39"/>
      <c r="JI121" s="39"/>
      <c r="JJ121" s="39"/>
      <c r="JK121" s="39"/>
      <c r="JL121" s="39"/>
      <c r="JM121" s="39"/>
      <c r="JN121" s="39"/>
      <c r="JO121" s="39"/>
      <c r="JP121" s="39"/>
      <c r="JQ121" s="39"/>
      <c r="JR121" s="39"/>
      <c r="JS121" s="39"/>
      <c r="JT121" s="39"/>
      <c r="JU121" s="39"/>
      <c r="JV121" s="39"/>
      <c r="JW121" s="39"/>
      <c r="JX121" s="39"/>
      <c r="JY121" s="39"/>
      <c r="JZ121" s="39"/>
      <c r="KA121" s="39"/>
      <c r="KB121" s="39"/>
      <c r="KC121" s="39"/>
      <c r="KD121" s="39"/>
      <c r="KE121" s="39"/>
      <c r="KF121" s="39"/>
      <c r="KG121" s="39"/>
      <c r="KH121" s="39"/>
      <c r="KI121" s="39"/>
      <c r="KJ121" s="39"/>
      <c r="KK121" s="39"/>
      <c r="KL121" s="39"/>
      <c r="KM121" s="39"/>
      <c r="KN121" s="39"/>
      <c r="KO121" s="39"/>
      <c r="KP121" s="39"/>
      <c r="KQ121" s="39"/>
      <c r="KR121" s="39"/>
      <c r="KS121" s="39"/>
      <c r="KT121" s="39"/>
      <c r="KU121" s="39"/>
      <c r="KV121" s="39"/>
      <c r="KW121" s="39"/>
      <c r="KX121" s="39"/>
      <c r="KY121" s="39"/>
      <c r="KZ121" s="39"/>
      <c r="LA121" s="39"/>
      <c r="LB121" s="39"/>
      <c r="LC121" s="39"/>
      <c r="LD121" s="39"/>
      <c r="LE121" s="39"/>
      <c r="LF121" s="39"/>
      <c r="LG121" s="39"/>
      <c r="LH121" s="39"/>
      <c r="LI121" s="39"/>
      <c r="LJ121" s="39"/>
      <c r="LK121" s="39"/>
      <c r="LL121" s="39"/>
      <c r="LM121" s="39"/>
      <c r="LN121" s="39"/>
      <c r="LO121" s="39"/>
      <c r="LP121" s="39"/>
      <c r="LQ121" s="39"/>
      <c r="LR121" s="39"/>
      <c r="LS121" s="39"/>
      <c r="LT121" s="39"/>
      <c r="LU121" s="39"/>
      <c r="LV121" s="39"/>
      <c r="LW121" s="39"/>
      <c r="LX121" s="39"/>
      <c r="LY121" s="39"/>
      <c r="LZ121" s="39"/>
      <c r="MA121" s="39"/>
      <c r="MB121" s="39"/>
      <c r="MC121" s="39"/>
      <c r="MD121" s="39"/>
      <c r="ME121" s="39"/>
      <c r="MF121" s="39"/>
      <c r="MG121" s="39"/>
      <c r="MH121" s="39"/>
      <c r="MI121" s="39"/>
      <c r="MJ121" s="39"/>
      <c r="MK121" s="39"/>
      <c r="ML121" s="39"/>
      <c r="MM121" s="39"/>
      <c r="MN121" s="39"/>
      <c r="MO121" s="39"/>
      <c r="MP121" s="39"/>
      <c r="MQ121" s="39"/>
      <c r="MR121" s="39"/>
      <c r="MS121" s="39"/>
      <c r="MT121" s="39"/>
      <c r="MU121" s="39"/>
      <c r="MV121" s="39"/>
      <c r="MW121" s="39"/>
      <c r="MX121" s="39"/>
      <c r="MY121" s="39"/>
      <c r="MZ121" s="39"/>
      <c r="NA121" s="39"/>
      <c r="NB121" s="39"/>
      <c r="NC121" s="39"/>
      <c r="ND121" s="39"/>
      <c r="NE121" s="39"/>
      <c r="NF121" s="39"/>
      <c r="NG121" s="39"/>
      <c r="NH121" s="39"/>
      <c r="NI121" s="39"/>
      <c r="NJ121" s="39"/>
      <c r="NK121" s="39"/>
      <c r="NL121" s="39"/>
      <c r="NM121" s="39"/>
      <c r="NN121" s="39"/>
      <c r="NO121" s="39"/>
      <c r="NP121" s="39"/>
      <c r="NQ121" s="39"/>
      <c r="NR121" s="39"/>
      <c r="NS121" s="39"/>
      <c r="NT121" s="39"/>
      <c r="NU121" s="39"/>
      <c r="NV121" s="39"/>
      <c r="NW121" s="39"/>
      <c r="NX121" s="39"/>
      <c r="NY121" s="39"/>
      <c r="NZ121" s="39"/>
      <c r="OA121" s="39"/>
      <c r="OB121" s="39"/>
      <c r="OC121" s="39"/>
      <c r="OD121" s="39"/>
      <c r="OE121" s="39"/>
      <c r="OF121" s="39"/>
      <c r="OG121" s="39"/>
      <c r="OH121" s="39"/>
      <c r="OI121" s="39"/>
      <c r="OJ121" s="39"/>
      <c r="OK121" s="39"/>
      <c r="OL121" s="39"/>
      <c r="OM121" s="39"/>
      <c r="ON121" s="39"/>
      <c r="OO121" s="39"/>
      <c r="OP121" s="39"/>
      <c r="OQ121" s="39"/>
      <c r="OR121" s="39"/>
      <c r="OS121" s="39"/>
      <c r="OT121" s="39"/>
      <c r="OU121" s="39"/>
      <c r="OV121" s="39"/>
      <c r="OW121" s="39"/>
      <c r="OX121" s="39"/>
      <c r="OY121" s="39"/>
      <c r="OZ121" s="39"/>
      <c r="PA121" s="39"/>
      <c r="PB121" s="39"/>
      <c r="PC121" s="39"/>
      <c r="PD121" s="39"/>
      <c r="PE121" s="39"/>
      <c r="PF121" s="39"/>
      <c r="PG121" s="39"/>
      <c r="PH121" s="39"/>
      <c r="PI121" s="39"/>
      <c r="PJ121" s="39"/>
      <c r="PK121" s="39"/>
      <c r="PL121" s="39"/>
      <c r="PM121" s="39"/>
      <c r="PN121" s="39"/>
      <c r="PO121" s="39"/>
      <c r="PP121" s="39"/>
      <c r="PQ121" s="39"/>
      <c r="PR121" s="39"/>
      <c r="PS121" s="39"/>
      <c r="PT121" s="39"/>
      <c r="PU121" s="39"/>
      <c r="PV121" s="39"/>
      <c r="PW121" s="39"/>
      <c r="PX121" s="39"/>
      <c r="PY121" s="39"/>
      <c r="PZ121" s="39"/>
      <c r="QA121" s="39"/>
      <c r="QB121" s="39"/>
      <c r="QC121" s="39"/>
      <c r="QD121" s="39"/>
      <c r="QE121" s="39"/>
      <c r="QF121" s="39"/>
      <c r="QG121" s="39"/>
      <c r="QH121" s="39"/>
      <c r="QI121" s="39"/>
      <c r="QJ121" s="39"/>
      <c r="QK121" s="39"/>
      <c r="QL121" s="39"/>
      <c r="QM121" s="39"/>
      <c r="QN121" s="39"/>
      <c r="QO121" s="39"/>
      <c r="QP121" s="39"/>
      <c r="QQ121" s="39"/>
      <c r="QR121" s="39"/>
      <c r="QS121" s="39"/>
      <c r="QT121" s="39"/>
      <c r="QU121" s="39"/>
      <c r="QV121" s="39"/>
      <c r="QW121" s="39"/>
      <c r="QX121" s="39"/>
      <c r="QY121" s="39"/>
      <c r="QZ121" s="39"/>
      <c r="RA121" s="39"/>
      <c r="RB121" s="39"/>
      <c r="RC121" s="39"/>
      <c r="RD121" s="39"/>
      <c r="RE121" s="39"/>
      <c r="RF121" s="39"/>
      <c r="RG121" s="39"/>
      <c r="RH121" s="39"/>
      <c r="RI121" s="39"/>
      <c r="RJ121" s="39"/>
      <c r="RK121" s="39"/>
      <c r="RL121" s="39"/>
      <c r="RM121" s="39"/>
      <c r="RN121" s="39"/>
      <c r="RO121" s="39"/>
      <c r="RP121" s="39"/>
      <c r="RQ121" s="39"/>
      <c r="RR121" s="39"/>
      <c r="RS121" s="39"/>
      <c r="RT121" s="39"/>
      <c r="RU121" s="39"/>
      <c r="RV121" s="39"/>
      <c r="RW121" s="39"/>
      <c r="RX121" s="39"/>
      <c r="RY121" s="39"/>
      <c r="RZ121" s="39"/>
      <c r="SA121" s="39"/>
      <c r="SB121" s="39"/>
      <c r="SC121" s="39"/>
      <c r="SD121" s="39"/>
      <c r="SE121" s="39"/>
      <c r="SF121" s="39"/>
      <c r="SG121" s="39"/>
      <c r="SH121" s="39"/>
      <c r="SI121" s="39"/>
      <c r="SJ121" s="39"/>
      <c r="SK121" s="39"/>
      <c r="SL121" s="39"/>
      <c r="SM121" s="39"/>
      <c r="SN121" s="39"/>
      <c r="SO121" s="39"/>
      <c r="SP121" s="39"/>
      <c r="SQ121" s="39"/>
      <c r="SR121" s="39"/>
      <c r="SS121" s="39"/>
      <c r="ST121" s="39"/>
      <c r="SU121" s="39"/>
      <c r="SV121" s="39"/>
      <c r="SW121" s="39"/>
      <c r="SX121" s="39"/>
      <c r="SY121" s="39"/>
      <c r="SZ121" s="39"/>
      <c r="TA121" s="39"/>
      <c r="TB121" s="39"/>
      <c r="TC121" s="39"/>
      <c r="TD121" s="39"/>
      <c r="TE121" s="39"/>
      <c r="TF121" s="39"/>
      <c r="TG121" s="39"/>
      <c r="TH121" s="39"/>
      <c r="TI121" s="39"/>
      <c r="TJ121" s="39"/>
      <c r="TK121" s="39"/>
      <c r="TL121" s="39"/>
      <c r="TM121" s="39"/>
      <c r="TN121" s="39"/>
      <c r="TO121" s="39"/>
      <c r="TP121" s="39"/>
      <c r="TQ121" s="39"/>
      <c r="TR121" s="39"/>
      <c r="TS121" s="39"/>
      <c r="TT121" s="39"/>
      <c r="TU121" s="39"/>
      <c r="TV121" s="39"/>
      <c r="TW121" s="39"/>
      <c r="TX121" s="39"/>
      <c r="TY121" s="39"/>
      <c r="TZ121" s="39"/>
      <c r="UA121" s="39"/>
      <c r="UB121" s="39"/>
      <c r="UC121" s="39"/>
      <c r="UD121" s="39"/>
      <c r="UE121" s="39"/>
      <c r="UF121" s="39"/>
      <c r="UG121" s="39"/>
      <c r="UH121" s="39"/>
      <c r="UI121" s="39"/>
      <c r="UJ121" s="39"/>
      <c r="UK121" s="39"/>
      <c r="UL121" s="39"/>
      <c r="UM121" s="39"/>
      <c r="UN121" s="39"/>
      <c r="UO121" s="39"/>
      <c r="UP121" s="39"/>
      <c r="UQ121" s="39"/>
      <c r="UR121" s="39"/>
      <c r="US121" s="39"/>
      <c r="UT121" s="39"/>
      <c r="UU121" s="39"/>
      <c r="UV121" s="39"/>
      <c r="UW121" s="39"/>
      <c r="UX121" s="39"/>
      <c r="UY121" s="39"/>
      <c r="UZ121" s="39"/>
      <c r="VA121" s="39"/>
      <c r="VB121" s="39"/>
      <c r="VC121" s="39"/>
      <c r="VD121" s="39"/>
      <c r="VE121" s="39"/>
      <c r="VF121" s="39"/>
      <c r="VG121" s="39"/>
      <c r="VH121" s="39"/>
      <c r="VI121" s="39"/>
      <c r="VJ121" s="39"/>
      <c r="VK121" s="39"/>
      <c r="VL121" s="39"/>
      <c r="VM121" s="39"/>
      <c r="VN121" s="39"/>
      <c r="VO121" s="39"/>
      <c r="VP121" s="39"/>
      <c r="VQ121" s="39"/>
      <c r="VR121" s="39"/>
      <c r="VS121" s="39"/>
      <c r="VT121" s="39"/>
      <c r="VU121" s="39"/>
      <c r="VV121" s="39"/>
      <c r="VW121" s="39"/>
      <c r="VX121" s="39"/>
      <c r="VY121" s="39"/>
      <c r="VZ121" s="39"/>
      <c r="WA121" s="39"/>
      <c r="WB121" s="39"/>
      <c r="WC121" s="39"/>
      <c r="WD121" s="39"/>
      <c r="WE121" s="39"/>
      <c r="WF121" s="39"/>
      <c r="WG121" s="39"/>
      <c r="WH121" s="39"/>
      <c r="WI121" s="39"/>
      <c r="WJ121" s="39"/>
      <c r="WK121" s="39"/>
      <c r="WL121" s="39"/>
      <c r="WM121" s="39"/>
      <c r="WN121" s="39"/>
      <c r="WO121" s="39"/>
      <c r="WP121" s="39"/>
      <c r="WQ121" s="39"/>
      <c r="WR121" s="39"/>
      <c r="WS121" s="39"/>
      <c r="WT121" s="39"/>
      <c r="WU121" s="39"/>
      <c r="WV121" s="39"/>
      <c r="WW121" s="39"/>
      <c r="WX121" s="39"/>
      <c r="WY121" s="39"/>
      <c r="WZ121" s="39"/>
      <c r="XA121" s="39"/>
      <c r="XB121" s="39"/>
      <c r="XC121" s="39"/>
      <c r="XD121" s="39"/>
      <c r="XE121" s="39"/>
      <c r="XF121" s="39"/>
      <c r="XG121" s="39"/>
      <c r="XH121" s="39"/>
      <c r="XI121" s="39"/>
      <c r="XJ121" s="39"/>
      <c r="XK121" s="39"/>
      <c r="XL121" s="39"/>
      <c r="XM121" s="39"/>
      <c r="XN121" s="39"/>
      <c r="XO121" s="39"/>
      <c r="XP121" s="39"/>
      <c r="XQ121" s="39"/>
      <c r="XR121" s="39"/>
      <c r="XS121" s="39"/>
      <c r="XT121" s="39"/>
      <c r="XU121" s="39"/>
      <c r="XV121" s="39"/>
      <c r="XW121" s="39"/>
      <c r="XX121" s="39"/>
      <c r="XY121" s="39"/>
      <c r="XZ121" s="39"/>
      <c r="YA121" s="39"/>
      <c r="YB121" s="39"/>
      <c r="YC121" s="39"/>
      <c r="YD121" s="39"/>
      <c r="YE121" s="39"/>
      <c r="YF121" s="39"/>
      <c r="YG121" s="39"/>
      <c r="YH121" s="39"/>
      <c r="YI121" s="39"/>
      <c r="YJ121" s="39"/>
      <c r="YK121" s="39"/>
      <c r="YL121" s="39"/>
      <c r="YM121" s="39"/>
      <c r="YN121" s="39"/>
      <c r="YO121" s="39"/>
      <c r="YP121" s="39"/>
      <c r="YQ121" s="39"/>
      <c r="YR121" s="39"/>
      <c r="YS121" s="39"/>
      <c r="YT121" s="39"/>
      <c r="YU121" s="39"/>
      <c r="YV121" s="39"/>
      <c r="YW121" s="39"/>
      <c r="YX121" s="39"/>
      <c r="YY121" s="39"/>
      <c r="YZ121" s="39"/>
      <c r="ZA121" s="39"/>
      <c r="ZB121" s="39"/>
      <c r="ZC121" s="39"/>
      <c r="ZD121" s="39"/>
      <c r="ZE121" s="39"/>
      <c r="ZF121" s="39"/>
      <c r="ZG121" s="39"/>
      <c r="ZH121" s="39"/>
      <c r="ZI121" s="39"/>
      <c r="ZJ121" s="39"/>
      <c r="ZK121" s="39"/>
      <c r="ZL121" s="39"/>
      <c r="ZM121" s="39"/>
      <c r="ZN121" s="39"/>
      <c r="ZO121" s="39"/>
      <c r="ZP121" s="39"/>
      <c r="ZQ121" s="39"/>
      <c r="ZR121" s="39"/>
      <c r="ZS121" s="39"/>
      <c r="ZT121" s="39"/>
      <c r="ZU121" s="39"/>
      <c r="ZV121" s="39"/>
      <c r="ZW121" s="39"/>
      <c r="ZX121" s="39"/>
      <c r="ZY121" s="39"/>
      <c r="ZZ121" s="39"/>
      <c r="AAA121" s="39"/>
      <c r="AAB121" s="39"/>
      <c r="AAC121" s="39"/>
      <c r="AAD121" s="39"/>
      <c r="AAE121" s="39"/>
      <c r="AAF121" s="39"/>
      <c r="AAG121" s="39"/>
      <c r="AAH121" s="39"/>
      <c r="AAI121" s="39"/>
      <c r="AAJ121" s="39"/>
      <c r="AAK121" s="39"/>
      <c r="AAL121" s="39"/>
      <c r="AAM121" s="39"/>
      <c r="AAN121" s="39"/>
      <c r="AAO121" s="39"/>
      <c r="AAP121" s="39"/>
      <c r="AAQ121" s="39"/>
      <c r="AAR121" s="39"/>
      <c r="AAS121" s="39"/>
      <c r="AAT121" s="39"/>
      <c r="AAU121" s="39"/>
      <c r="AAV121" s="39"/>
      <c r="AAW121" s="39"/>
      <c r="AAX121" s="39"/>
      <c r="AAY121" s="39"/>
      <c r="AAZ121" s="39"/>
      <c r="ABA121" s="39"/>
      <c r="ABB121" s="39"/>
      <c r="ABC121" s="39"/>
      <c r="ABD121" s="39"/>
      <c r="ABE121" s="39"/>
      <c r="ABF121" s="39"/>
      <c r="ABG121" s="39"/>
      <c r="ABH121" s="39"/>
      <c r="ABI121" s="39"/>
      <c r="ABJ121" s="39"/>
      <c r="ABK121" s="39"/>
      <c r="ABL121" s="39"/>
      <c r="ABM121" s="39"/>
      <c r="ABN121" s="39"/>
      <c r="ABO121" s="39"/>
      <c r="ABP121" s="39"/>
      <c r="ABQ121" s="39"/>
      <c r="ABR121" s="39"/>
      <c r="ABS121" s="39"/>
      <c r="ABT121" s="39"/>
      <c r="ABU121" s="39"/>
      <c r="ABV121" s="39"/>
      <c r="ABW121" s="39"/>
      <c r="ABX121" s="39"/>
      <c r="ABY121" s="39"/>
      <c r="ABZ121" s="39"/>
      <c r="ACA121" s="39"/>
      <c r="ACB121" s="39"/>
      <c r="ACC121" s="39"/>
      <c r="ACD121" s="39"/>
      <c r="ACE121" s="39"/>
      <c r="ACF121" s="39"/>
      <c r="ACG121" s="39"/>
      <c r="ACH121" s="39"/>
      <c r="ACI121" s="39"/>
      <c r="ACJ121" s="39"/>
      <c r="ACK121" s="39"/>
      <c r="ACL121" s="39"/>
      <c r="ACM121" s="39"/>
      <c r="ACN121" s="39"/>
      <c r="ACO121" s="39"/>
      <c r="ACP121" s="39"/>
      <c r="ACQ121" s="39"/>
      <c r="ACR121" s="39"/>
      <c r="ACS121" s="39"/>
      <c r="ACT121" s="39"/>
      <c r="ACU121" s="39"/>
      <c r="ACV121" s="39"/>
      <c r="ACW121" s="39"/>
      <c r="ACX121" s="39"/>
      <c r="ACY121" s="39"/>
      <c r="ACZ121" s="39"/>
      <c r="ADA121" s="39"/>
      <c r="ADB121" s="39"/>
      <c r="ADC121" s="39"/>
      <c r="ADD121" s="39"/>
      <c r="ADE121" s="39"/>
      <c r="ADF121" s="39"/>
      <c r="ADG121" s="39"/>
      <c r="ADH121" s="39"/>
      <c r="ADI121" s="39"/>
      <c r="ADJ121" s="39"/>
      <c r="ADK121" s="39"/>
      <c r="ADL121" s="39"/>
      <c r="ADM121" s="39"/>
      <c r="ADN121" s="39"/>
      <c r="ADO121" s="39"/>
      <c r="ADP121" s="39"/>
      <c r="ADQ121" s="39"/>
      <c r="ADR121" s="39"/>
      <c r="ADS121" s="39"/>
      <c r="ADT121" s="39"/>
      <c r="ADU121" s="39"/>
      <c r="ADV121" s="39"/>
      <c r="ADW121" s="39"/>
      <c r="ADX121" s="39"/>
      <c r="ADY121" s="39"/>
      <c r="ADZ121" s="39"/>
      <c r="AEA121" s="39"/>
      <c r="AEB121" s="39"/>
      <c r="AEC121" s="39"/>
      <c r="AED121" s="39"/>
      <c r="AEE121" s="39"/>
      <c r="AEF121" s="39"/>
      <c r="AEG121" s="39"/>
      <c r="AEH121" s="39"/>
      <c r="AEI121" s="39"/>
      <c r="AEJ121" s="39"/>
      <c r="AEK121" s="39"/>
      <c r="AEL121" s="39"/>
      <c r="AEM121" s="39"/>
      <c r="AEN121" s="39"/>
      <c r="AEO121" s="39"/>
      <c r="AEP121" s="39"/>
      <c r="AEQ121" s="39"/>
      <c r="AER121" s="39"/>
      <c r="AES121" s="39"/>
      <c r="AET121" s="39"/>
      <c r="AEU121" s="39"/>
      <c r="AEV121" s="39"/>
      <c r="AEW121" s="39"/>
      <c r="AEX121" s="39"/>
      <c r="AEY121" s="39"/>
      <c r="AEZ121" s="39"/>
      <c r="AFA121" s="39"/>
      <c r="AFB121" s="39"/>
      <c r="AFC121" s="39"/>
      <c r="AFD121" s="39"/>
      <c r="AFE121" s="39"/>
      <c r="AFF121" s="39"/>
      <c r="AFG121" s="39"/>
      <c r="AFH121" s="39"/>
      <c r="AFI121" s="39"/>
      <c r="AFJ121" s="39"/>
      <c r="AFK121" s="39"/>
      <c r="AFL121" s="39"/>
      <c r="AFM121" s="39"/>
      <c r="AFN121" s="39"/>
      <c r="AFO121" s="39"/>
      <c r="AFP121" s="39"/>
      <c r="AFQ121" s="39"/>
      <c r="AFR121" s="39"/>
      <c r="AFS121" s="39"/>
      <c r="AFT121" s="39"/>
      <c r="AFU121" s="39"/>
      <c r="AFV121" s="39"/>
      <c r="AFW121" s="39"/>
      <c r="AFX121" s="39"/>
      <c r="AFY121" s="39"/>
      <c r="AFZ121" s="39"/>
      <c r="AGA121" s="39"/>
      <c r="AGB121" s="39"/>
      <c r="AGC121" s="39"/>
      <c r="AGD121" s="39"/>
      <c r="AGE121" s="39"/>
      <c r="AGF121" s="39"/>
      <c r="AGG121" s="39"/>
      <c r="AGH121" s="39"/>
      <c r="AGI121" s="39"/>
      <c r="AGJ121" s="39"/>
      <c r="AGK121" s="39"/>
      <c r="AGL121" s="39"/>
      <c r="AGM121" s="39"/>
      <c r="AGN121" s="39"/>
      <c r="AGO121" s="39"/>
      <c r="AGP121" s="39"/>
      <c r="AGQ121" s="39"/>
      <c r="AGR121" s="39"/>
      <c r="AGS121" s="39"/>
      <c r="AGT121" s="39"/>
      <c r="AGU121" s="39"/>
      <c r="AGV121" s="39"/>
      <c r="AGW121" s="39"/>
      <c r="AGX121" s="39"/>
      <c r="AGY121" s="39"/>
      <c r="AGZ121" s="39"/>
      <c r="AHA121" s="39"/>
      <c r="AHB121" s="39"/>
      <c r="AHC121" s="39"/>
      <c r="AHD121" s="39"/>
      <c r="AHE121" s="39"/>
      <c r="AHF121" s="39"/>
      <c r="AHG121" s="39"/>
      <c r="AHH121" s="39"/>
      <c r="AHI121" s="39"/>
      <c r="AHJ121" s="39"/>
      <c r="AHK121" s="39"/>
      <c r="AHL121" s="39"/>
      <c r="AHM121" s="39"/>
      <c r="AHN121" s="39"/>
      <c r="AHO121" s="39"/>
      <c r="AHP121" s="39"/>
      <c r="AHQ121" s="39"/>
      <c r="AHR121" s="39"/>
      <c r="AHS121" s="39"/>
      <c r="AHT121" s="39"/>
      <c r="AHU121" s="39"/>
      <c r="AHV121" s="39"/>
      <c r="AHW121" s="39"/>
      <c r="AHX121" s="39"/>
      <c r="AHY121" s="39"/>
      <c r="AHZ121" s="39"/>
      <c r="AIA121" s="39"/>
      <c r="AIB121" s="39"/>
      <c r="AIC121" s="39"/>
      <c r="AID121" s="39"/>
      <c r="AIE121" s="39"/>
      <c r="AIF121" s="39"/>
      <c r="AIG121" s="39"/>
      <c r="AIH121" s="39"/>
      <c r="AII121" s="39"/>
      <c r="AIJ121" s="39"/>
      <c r="AIK121" s="39"/>
      <c r="AIL121" s="39"/>
      <c r="AIM121" s="39"/>
      <c r="AIN121" s="39"/>
      <c r="AIO121" s="39"/>
      <c r="AIP121" s="39"/>
      <c r="AIQ121" s="39"/>
      <c r="AIR121" s="39"/>
      <c r="AIS121" s="39"/>
      <c r="AIT121" s="39"/>
      <c r="AIU121" s="39"/>
      <c r="AIV121" s="39"/>
      <c r="AIW121" s="39"/>
      <c r="AIX121" s="39"/>
      <c r="AIY121" s="39"/>
      <c r="AIZ121" s="39"/>
      <c r="AJA121" s="39"/>
      <c r="AJB121" s="39"/>
      <c r="AJC121" s="39"/>
      <c r="AJD121" s="39"/>
      <c r="AJE121" s="39"/>
      <c r="AJF121" s="39"/>
      <c r="AJG121" s="39"/>
      <c r="AJH121" s="39"/>
      <c r="AJI121" s="39"/>
      <c r="AJJ121" s="39"/>
      <c r="AJK121" s="39"/>
      <c r="AJL121" s="39"/>
      <c r="AJM121" s="39"/>
      <c r="AJN121" s="39"/>
      <c r="AJO121" s="39"/>
      <c r="AJP121" s="39"/>
      <c r="AJQ121" s="39"/>
      <c r="AJR121" s="39"/>
      <c r="AJS121" s="39"/>
      <c r="AJT121" s="39"/>
      <c r="AJU121" s="39"/>
      <c r="AJV121" s="39"/>
      <c r="AJW121" s="39"/>
      <c r="AJX121" s="39"/>
      <c r="AJY121" s="39"/>
      <c r="AJZ121" s="39"/>
      <c r="AKA121" s="39"/>
      <c r="AKB121" s="39"/>
      <c r="AKC121" s="39"/>
      <c r="AKD121" s="39"/>
      <c r="AKE121" s="39"/>
      <c r="AKF121" s="39"/>
      <c r="AKG121" s="39"/>
      <c r="AKH121" s="39"/>
      <c r="AKI121" s="39"/>
      <c r="AKJ121" s="39"/>
      <c r="AKK121" s="39"/>
      <c r="AKL121" s="39"/>
      <c r="AKM121" s="39"/>
      <c r="AKN121" s="39"/>
      <c r="AKO121" s="39"/>
      <c r="AKP121" s="39"/>
      <c r="AKQ121" s="39"/>
      <c r="AKR121" s="39"/>
      <c r="AKS121" s="39"/>
      <c r="AKT121" s="39"/>
      <c r="AKU121" s="39"/>
      <c r="AKV121" s="39"/>
      <c r="AKW121" s="39"/>
      <c r="AKX121" s="39"/>
      <c r="AKY121" s="39"/>
      <c r="AKZ121" s="39"/>
      <c r="ALA121" s="39"/>
      <c r="ALB121" s="39"/>
      <c r="ALC121" s="39"/>
      <c r="ALD121" s="39"/>
      <c r="ALE121" s="39"/>
      <c r="ALF121" s="39"/>
      <c r="ALG121" s="39"/>
      <c r="ALH121" s="39"/>
      <c r="ALI121" s="39"/>
      <c r="ALJ121" s="39"/>
      <c r="ALK121" s="39"/>
      <c r="ALL121" s="39"/>
      <c r="ALM121" s="39"/>
      <c r="ALN121" s="39"/>
      <c r="ALO121" s="39"/>
      <c r="ALP121" s="39"/>
      <c r="ALQ121" s="39"/>
      <c r="ALR121" s="39"/>
      <c r="ALS121" s="39"/>
      <c r="ALT121" s="39"/>
      <c r="ALU121" s="39"/>
      <c r="ALV121" s="39"/>
      <c r="ALW121" s="39"/>
      <c r="ALX121" s="39"/>
      <c r="ALY121" s="39"/>
      <c r="ALZ121" s="39"/>
      <c r="AMA121" s="39"/>
      <c r="AMB121" s="39"/>
      <c r="AMC121" s="39"/>
      <c r="AMD121" s="39"/>
      <c r="AME121" s="39"/>
      <c r="AMF121" s="39"/>
      <c r="AMG121" s="39"/>
      <c r="AMH121" s="39"/>
      <c r="AMI121" s="39"/>
      <c r="AMJ121" s="39"/>
      <c r="AMK121" s="39"/>
      <c r="AML121" s="39"/>
      <c r="AMM121" s="39"/>
      <c r="AMN121" s="39"/>
      <c r="AMO121" s="39"/>
      <c r="AMP121" s="39"/>
      <c r="AMQ121" s="39"/>
      <c r="AMR121" s="39"/>
      <c r="AMS121" s="39"/>
      <c r="AMT121" s="39"/>
      <c r="AMU121" s="39"/>
      <c r="AMV121" s="59"/>
    </row>
    <row r="122" spans="1:1037" ht="14.25">
      <c r="A122" s="3"/>
      <c r="B122" s="3"/>
      <c r="C122" s="21" t="s">
        <v>245</v>
      </c>
      <c r="D122" s="21"/>
      <c r="E122" s="36"/>
      <c r="F122" s="21"/>
      <c r="G122" s="65"/>
      <c r="H122" s="31"/>
      <c r="I122" s="31"/>
      <c r="J122" s="31">
        <v>1</v>
      </c>
      <c r="K122" s="31">
        <v>2</v>
      </c>
      <c r="L122" s="31">
        <v>3</v>
      </c>
      <c r="M122" s="31">
        <v>4</v>
      </c>
      <c r="N122" s="31">
        <v>5</v>
      </c>
      <c r="O122" s="31">
        <v>6</v>
      </c>
      <c r="P122" s="31">
        <v>7</v>
      </c>
      <c r="Q122" s="31">
        <v>8</v>
      </c>
      <c r="R122" s="31">
        <v>9</v>
      </c>
      <c r="S122" s="31">
        <v>10</v>
      </c>
      <c r="T122" s="31">
        <v>11</v>
      </c>
      <c r="U122" s="31">
        <v>12</v>
      </c>
      <c r="V122" s="31">
        <v>13</v>
      </c>
      <c r="W122" s="31">
        <v>14</v>
      </c>
      <c r="X122" s="31">
        <v>15</v>
      </c>
      <c r="Y122" s="31">
        <v>16</v>
      </c>
      <c r="Z122" s="31">
        <v>17</v>
      </c>
      <c r="AA122" s="31">
        <v>18</v>
      </c>
      <c r="AB122" s="31">
        <v>19</v>
      </c>
      <c r="AC122" s="31">
        <v>20</v>
      </c>
      <c r="AD122" s="31">
        <v>21</v>
      </c>
      <c r="AE122" s="31">
        <v>22</v>
      </c>
      <c r="AF122" s="31">
        <v>23</v>
      </c>
      <c r="AG122" s="31">
        <v>24</v>
      </c>
      <c r="AH122" s="31">
        <v>25</v>
      </c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  <c r="IW122" s="39"/>
      <c r="IX122" s="39"/>
      <c r="IY122" s="39"/>
      <c r="IZ122" s="39"/>
      <c r="JA122" s="39"/>
      <c r="JB122" s="39"/>
      <c r="JC122" s="39"/>
      <c r="JD122" s="39"/>
      <c r="JE122" s="39"/>
      <c r="JF122" s="39"/>
      <c r="JG122" s="39"/>
      <c r="JH122" s="39"/>
      <c r="JI122" s="39"/>
      <c r="JJ122" s="39"/>
      <c r="JK122" s="39"/>
      <c r="JL122" s="39"/>
      <c r="JM122" s="39"/>
      <c r="JN122" s="39"/>
      <c r="JO122" s="39"/>
      <c r="JP122" s="39"/>
      <c r="JQ122" s="39"/>
      <c r="JR122" s="39"/>
      <c r="JS122" s="39"/>
      <c r="JT122" s="39"/>
      <c r="JU122" s="39"/>
      <c r="JV122" s="39"/>
      <c r="JW122" s="39"/>
      <c r="JX122" s="39"/>
      <c r="JY122" s="39"/>
      <c r="JZ122" s="39"/>
      <c r="KA122" s="39"/>
      <c r="KB122" s="39"/>
      <c r="KC122" s="39"/>
      <c r="KD122" s="39"/>
      <c r="KE122" s="39"/>
      <c r="KF122" s="39"/>
      <c r="KG122" s="39"/>
      <c r="KH122" s="39"/>
      <c r="KI122" s="39"/>
      <c r="KJ122" s="39"/>
      <c r="KK122" s="39"/>
      <c r="KL122" s="39"/>
      <c r="KM122" s="39"/>
      <c r="KN122" s="39"/>
      <c r="KO122" s="39"/>
      <c r="KP122" s="39"/>
      <c r="KQ122" s="39"/>
      <c r="KR122" s="39"/>
      <c r="KS122" s="39"/>
      <c r="KT122" s="39"/>
      <c r="KU122" s="39"/>
      <c r="KV122" s="39"/>
      <c r="KW122" s="39"/>
      <c r="KX122" s="39"/>
      <c r="KY122" s="39"/>
      <c r="KZ122" s="39"/>
      <c r="LA122" s="39"/>
      <c r="LB122" s="39"/>
      <c r="LC122" s="39"/>
      <c r="LD122" s="39"/>
      <c r="LE122" s="39"/>
      <c r="LF122" s="39"/>
      <c r="LG122" s="39"/>
      <c r="LH122" s="39"/>
      <c r="LI122" s="39"/>
      <c r="LJ122" s="39"/>
      <c r="LK122" s="39"/>
      <c r="LL122" s="39"/>
      <c r="LM122" s="39"/>
      <c r="LN122" s="39"/>
      <c r="LO122" s="39"/>
      <c r="LP122" s="39"/>
      <c r="LQ122" s="39"/>
      <c r="LR122" s="39"/>
      <c r="LS122" s="39"/>
      <c r="LT122" s="39"/>
      <c r="LU122" s="39"/>
      <c r="LV122" s="39"/>
      <c r="LW122" s="39"/>
      <c r="LX122" s="39"/>
      <c r="LY122" s="39"/>
      <c r="LZ122" s="39"/>
      <c r="MA122" s="39"/>
      <c r="MB122" s="39"/>
      <c r="MC122" s="39"/>
      <c r="MD122" s="39"/>
      <c r="ME122" s="39"/>
      <c r="MF122" s="39"/>
      <c r="MG122" s="39"/>
      <c r="MH122" s="39"/>
      <c r="MI122" s="39"/>
      <c r="MJ122" s="39"/>
      <c r="MK122" s="39"/>
      <c r="ML122" s="39"/>
      <c r="MM122" s="39"/>
      <c r="MN122" s="39"/>
      <c r="MO122" s="39"/>
      <c r="MP122" s="39"/>
      <c r="MQ122" s="39"/>
      <c r="MR122" s="39"/>
      <c r="MS122" s="39"/>
      <c r="MT122" s="39"/>
      <c r="MU122" s="39"/>
      <c r="MV122" s="39"/>
      <c r="MW122" s="39"/>
      <c r="MX122" s="39"/>
      <c r="MY122" s="39"/>
      <c r="MZ122" s="39"/>
      <c r="NA122" s="39"/>
      <c r="NB122" s="39"/>
      <c r="NC122" s="39"/>
      <c r="ND122" s="39"/>
      <c r="NE122" s="39"/>
      <c r="NF122" s="39"/>
      <c r="NG122" s="39"/>
      <c r="NH122" s="39"/>
      <c r="NI122" s="39"/>
      <c r="NJ122" s="39"/>
      <c r="NK122" s="39"/>
      <c r="NL122" s="39"/>
      <c r="NM122" s="39"/>
      <c r="NN122" s="39"/>
      <c r="NO122" s="39"/>
      <c r="NP122" s="39"/>
      <c r="NQ122" s="39"/>
      <c r="NR122" s="39"/>
      <c r="NS122" s="39"/>
      <c r="NT122" s="39"/>
      <c r="NU122" s="39"/>
      <c r="NV122" s="39"/>
      <c r="NW122" s="39"/>
      <c r="NX122" s="39"/>
      <c r="NY122" s="39"/>
      <c r="NZ122" s="39"/>
      <c r="OA122" s="39"/>
      <c r="OB122" s="39"/>
      <c r="OC122" s="39"/>
      <c r="OD122" s="39"/>
      <c r="OE122" s="39"/>
      <c r="OF122" s="39"/>
      <c r="OG122" s="39"/>
      <c r="OH122" s="39"/>
      <c r="OI122" s="39"/>
      <c r="OJ122" s="39"/>
      <c r="OK122" s="39"/>
      <c r="OL122" s="39"/>
      <c r="OM122" s="39"/>
      <c r="ON122" s="39"/>
      <c r="OO122" s="39"/>
      <c r="OP122" s="39"/>
      <c r="OQ122" s="39"/>
      <c r="OR122" s="39"/>
      <c r="OS122" s="39"/>
      <c r="OT122" s="39"/>
      <c r="OU122" s="39"/>
      <c r="OV122" s="39"/>
      <c r="OW122" s="39"/>
      <c r="OX122" s="39"/>
      <c r="OY122" s="39"/>
      <c r="OZ122" s="39"/>
      <c r="PA122" s="39"/>
      <c r="PB122" s="39"/>
      <c r="PC122" s="39"/>
      <c r="PD122" s="39"/>
      <c r="PE122" s="39"/>
      <c r="PF122" s="39"/>
      <c r="PG122" s="39"/>
      <c r="PH122" s="39"/>
      <c r="PI122" s="39"/>
      <c r="PJ122" s="39"/>
      <c r="PK122" s="39"/>
      <c r="PL122" s="39"/>
      <c r="PM122" s="39"/>
      <c r="PN122" s="39"/>
      <c r="PO122" s="39"/>
      <c r="PP122" s="39"/>
      <c r="PQ122" s="39"/>
      <c r="PR122" s="39"/>
      <c r="PS122" s="39"/>
      <c r="PT122" s="39"/>
      <c r="PU122" s="39"/>
      <c r="PV122" s="39"/>
      <c r="PW122" s="39"/>
      <c r="PX122" s="39"/>
      <c r="PY122" s="39"/>
      <c r="PZ122" s="39"/>
      <c r="QA122" s="39"/>
      <c r="QB122" s="39"/>
      <c r="QC122" s="39"/>
      <c r="QD122" s="39"/>
      <c r="QE122" s="39"/>
      <c r="QF122" s="39"/>
      <c r="QG122" s="39"/>
      <c r="QH122" s="39"/>
      <c r="QI122" s="39"/>
      <c r="QJ122" s="39"/>
      <c r="QK122" s="39"/>
      <c r="QL122" s="39"/>
      <c r="QM122" s="39"/>
      <c r="QN122" s="39"/>
      <c r="QO122" s="39"/>
      <c r="QP122" s="39"/>
      <c r="QQ122" s="39"/>
      <c r="QR122" s="39"/>
      <c r="QS122" s="39"/>
      <c r="QT122" s="39"/>
      <c r="QU122" s="39"/>
      <c r="QV122" s="39"/>
      <c r="QW122" s="39"/>
      <c r="QX122" s="39"/>
      <c r="QY122" s="39"/>
      <c r="QZ122" s="39"/>
      <c r="RA122" s="39"/>
      <c r="RB122" s="39"/>
      <c r="RC122" s="39"/>
      <c r="RD122" s="39"/>
      <c r="RE122" s="39"/>
      <c r="RF122" s="39"/>
      <c r="RG122" s="39"/>
      <c r="RH122" s="39"/>
      <c r="RI122" s="39"/>
      <c r="RJ122" s="39"/>
      <c r="RK122" s="39"/>
      <c r="RL122" s="39"/>
      <c r="RM122" s="39"/>
      <c r="RN122" s="39"/>
      <c r="RO122" s="39"/>
      <c r="RP122" s="39"/>
      <c r="RQ122" s="39"/>
      <c r="RR122" s="39"/>
      <c r="RS122" s="39"/>
      <c r="RT122" s="39"/>
      <c r="RU122" s="39"/>
      <c r="RV122" s="39"/>
      <c r="RW122" s="39"/>
      <c r="RX122" s="39"/>
      <c r="RY122" s="39"/>
      <c r="RZ122" s="39"/>
      <c r="SA122" s="39"/>
      <c r="SB122" s="39"/>
      <c r="SC122" s="39"/>
      <c r="SD122" s="39"/>
      <c r="SE122" s="39"/>
      <c r="SF122" s="39"/>
      <c r="SG122" s="39"/>
      <c r="SH122" s="39"/>
      <c r="SI122" s="39"/>
      <c r="SJ122" s="39"/>
      <c r="SK122" s="39"/>
      <c r="SL122" s="39"/>
      <c r="SM122" s="39"/>
      <c r="SN122" s="39"/>
      <c r="SO122" s="39"/>
      <c r="SP122" s="39"/>
      <c r="SQ122" s="39"/>
      <c r="SR122" s="39"/>
      <c r="SS122" s="39"/>
      <c r="ST122" s="39"/>
      <c r="SU122" s="39"/>
      <c r="SV122" s="39"/>
      <c r="SW122" s="39"/>
      <c r="SX122" s="39"/>
      <c r="SY122" s="39"/>
      <c r="SZ122" s="39"/>
      <c r="TA122" s="39"/>
      <c r="TB122" s="39"/>
      <c r="TC122" s="39"/>
      <c r="TD122" s="39"/>
      <c r="TE122" s="39"/>
      <c r="TF122" s="39"/>
      <c r="TG122" s="39"/>
      <c r="TH122" s="39"/>
      <c r="TI122" s="39"/>
      <c r="TJ122" s="39"/>
      <c r="TK122" s="39"/>
      <c r="TL122" s="39"/>
      <c r="TM122" s="39"/>
      <c r="TN122" s="39"/>
      <c r="TO122" s="39"/>
      <c r="TP122" s="39"/>
      <c r="TQ122" s="39"/>
      <c r="TR122" s="39"/>
      <c r="TS122" s="39"/>
      <c r="TT122" s="39"/>
      <c r="TU122" s="39"/>
      <c r="TV122" s="39"/>
      <c r="TW122" s="39"/>
      <c r="TX122" s="39"/>
      <c r="TY122" s="39"/>
      <c r="TZ122" s="39"/>
      <c r="UA122" s="39"/>
      <c r="UB122" s="39"/>
      <c r="UC122" s="39"/>
      <c r="UD122" s="39"/>
      <c r="UE122" s="39"/>
      <c r="UF122" s="39"/>
      <c r="UG122" s="39"/>
      <c r="UH122" s="39"/>
      <c r="UI122" s="39"/>
      <c r="UJ122" s="39"/>
      <c r="UK122" s="39"/>
      <c r="UL122" s="39"/>
      <c r="UM122" s="39"/>
      <c r="UN122" s="39"/>
      <c r="UO122" s="39"/>
      <c r="UP122" s="39"/>
      <c r="UQ122" s="39"/>
      <c r="UR122" s="39"/>
      <c r="US122" s="39"/>
      <c r="UT122" s="39"/>
      <c r="UU122" s="39"/>
      <c r="UV122" s="39"/>
      <c r="UW122" s="39"/>
      <c r="UX122" s="39"/>
      <c r="UY122" s="39"/>
      <c r="UZ122" s="39"/>
      <c r="VA122" s="39"/>
      <c r="VB122" s="39"/>
      <c r="VC122" s="39"/>
      <c r="VD122" s="39"/>
      <c r="VE122" s="39"/>
      <c r="VF122" s="39"/>
      <c r="VG122" s="39"/>
      <c r="VH122" s="39"/>
      <c r="VI122" s="39"/>
      <c r="VJ122" s="39"/>
      <c r="VK122" s="39"/>
      <c r="VL122" s="39"/>
      <c r="VM122" s="39"/>
      <c r="VN122" s="39"/>
      <c r="VO122" s="39"/>
      <c r="VP122" s="39"/>
      <c r="VQ122" s="39"/>
      <c r="VR122" s="39"/>
      <c r="VS122" s="39"/>
      <c r="VT122" s="39"/>
      <c r="VU122" s="39"/>
      <c r="VV122" s="39"/>
      <c r="VW122" s="39"/>
      <c r="VX122" s="39"/>
      <c r="VY122" s="39"/>
      <c r="VZ122" s="39"/>
      <c r="WA122" s="39"/>
      <c r="WB122" s="39"/>
      <c r="WC122" s="39"/>
      <c r="WD122" s="39"/>
      <c r="WE122" s="39"/>
      <c r="WF122" s="39"/>
      <c r="WG122" s="39"/>
      <c r="WH122" s="39"/>
      <c r="WI122" s="39"/>
      <c r="WJ122" s="39"/>
      <c r="WK122" s="39"/>
      <c r="WL122" s="39"/>
      <c r="WM122" s="39"/>
      <c r="WN122" s="39"/>
      <c r="WO122" s="39"/>
      <c r="WP122" s="39"/>
      <c r="WQ122" s="39"/>
      <c r="WR122" s="39"/>
      <c r="WS122" s="39"/>
      <c r="WT122" s="39"/>
      <c r="WU122" s="39"/>
      <c r="WV122" s="39"/>
      <c r="WW122" s="39"/>
      <c r="WX122" s="39"/>
      <c r="WY122" s="39"/>
      <c r="WZ122" s="39"/>
      <c r="XA122" s="39"/>
      <c r="XB122" s="39"/>
      <c r="XC122" s="39"/>
      <c r="XD122" s="39"/>
      <c r="XE122" s="39"/>
      <c r="XF122" s="39"/>
      <c r="XG122" s="39"/>
      <c r="XH122" s="39"/>
      <c r="XI122" s="39"/>
      <c r="XJ122" s="39"/>
      <c r="XK122" s="39"/>
      <c r="XL122" s="39"/>
      <c r="XM122" s="39"/>
      <c r="XN122" s="39"/>
      <c r="XO122" s="39"/>
      <c r="XP122" s="39"/>
      <c r="XQ122" s="39"/>
      <c r="XR122" s="39"/>
      <c r="XS122" s="39"/>
      <c r="XT122" s="39"/>
      <c r="XU122" s="39"/>
      <c r="XV122" s="39"/>
      <c r="XW122" s="39"/>
      <c r="XX122" s="39"/>
      <c r="XY122" s="39"/>
      <c r="XZ122" s="39"/>
      <c r="YA122" s="39"/>
      <c r="YB122" s="39"/>
      <c r="YC122" s="39"/>
      <c r="YD122" s="39"/>
      <c r="YE122" s="39"/>
      <c r="YF122" s="39"/>
      <c r="YG122" s="39"/>
      <c r="YH122" s="39"/>
      <c r="YI122" s="39"/>
      <c r="YJ122" s="39"/>
      <c r="YK122" s="39"/>
      <c r="YL122" s="39"/>
      <c r="YM122" s="39"/>
      <c r="YN122" s="39"/>
      <c r="YO122" s="39"/>
      <c r="YP122" s="39"/>
      <c r="YQ122" s="39"/>
      <c r="YR122" s="39"/>
      <c r="YS122" s="39"/>
      <c r="YT122" s="39"/>
      <c r="YU122" s="39"/>
      <c r="YV122" s="39"/>
      <c r="YW122" s="39"/>
      <c r="YX122" s="39"/>
      <c r="YY122" s="39"/>
      <c r="YZ122" s="39"/>
      <c r="ZA122" s="39"/>
      <c r="ZB122" s="39"/>
      <c r="ZC122" s="39"/>
      <c r="ZD122" s="39"/>
      <c r="ZE122" s="39"/>
      <c r="ZF122" s="39"/>
      <c r="ZG122" s="39"/>
      <c r="ZH122" s="39"/>
      <c r="ZI122" s="39"/>
      <c r="ZJ122" s="39"/>
      <c r="ZK122" s="39"/>
      <c r="ZL122" s="39"/>
      <c r="ZM122" s="39"/>
      <c r="ZN122" s="39"/>
      <c r="ZO122" s="39"/>
      <c r="ZP122" s="39"/>
      <c r="ZQ122" s="39"/>
      <c r="ZR122" s="39"/>
      <c r="ZS122" s="39"/>
      <c r="ZT122" s="39"/>
      <c r="ZU122" s="39"/>
      <c r="ZV122" s="39"/>
      <c r="ZW122" s="39"/>
      <c r="ZX122" s="39"/>
      <c r="ZY122" s="39"/>
      <c r="ZZ122" s="39"/>
      <c r="AAA122" s="39"/>
      <c r="AAB122" s="39"/>
      <c r="AAC122" s="39"/>
      <c r="AAD122" s="39"/>
      <c r="AAE122" s="39"/>
      <c r="AAF122" s="39"/>
      <c r="AAG122" s="39"/>
      <c r="AAH122" s="39"/>
      <c r="AAI122" s="39"/>
      <c r="AAJ122" s="39"/>
      <c r="AAK122" s="39"/>
      <c r="AAL122" s="39"/>
      <c r="AAM122" s="39"/>
      <c r="AAN122" s="39"/>
      <c r="AAO122" s="39"/>
      <c r="AAP122" s="39"/>
      <c r="AAQ122" s="39"/>
      <c r="AAR122" s="39"/>
      <c r="AAS122" s="39"/>
      <c r="AAT122" s="39"/>
      <c r="AAU122" s="39"/>
      <c r="AAV122" s="39"/>
      <c r="AAW122" s="39"/>
      <c r="AAX122" s="39"/>
      <c r="AAY122" s="39"/>
      <c r="AAZ122" s="39"/>
      <c r="ABA122" s="39"/>
      <c r="ABB122" s="39"/>
      <c r="ABC122" s="39"/>
      <c r="ABD122" s="39"/>
      <c r="ABE122" s="39"/>
      <c r="ABF122" s="39"/>
      <c r="ABG122" s="39"/>
      <c r="ABH122" s="39"/>
      <c r="ABI122" s="39"/>
      <c r="ABJ122" s="39"/>
      <c r="ABK122" s="39"/>
      <c r="ABL122" s="39"/>
      <c r="ABM122" s="39"/>
      <c r="ABN122" s="39"/>
      <c r="ABO122" s="39"/>
      <c r="ABP122" s="39"/>
      <c r="ABQ122" s="39"/>
      <c r="ABR122" s="39"/>
      <c r="ABS122" s="39"/>
      <c r="ABT122" s="39"/>
      <c r="ABU122" s="39"/>
      <c r="ABV122" s="39"/>
      <c r="ABW122" s="39"/>
      <c r="ABX122" s="39"/>
      <c r="ABY122" s="39"/>
      <c r="ABZ122" s="39"/>
      <c r="ACA122" s="39"/>
      <c r="ACB122" s="39"/>
      <c r="ACC122" s="39"/>
      <c r="ACD122" s="39"/>
      <c r="ACE122" s="39"/>
      <c r="ACF122" s="39"/>
      <c r="ACG122" s="39"/>
      <c r="ACH122" s="39"/>
      <c r="ACI122" s="39"/>
      <c r="ACJ122" s="39"/>
      <c r="ACK122" s="39"/>
      <c r="ACL122" s="39"/>
      <c r="ACM122" s="39"/>
      <c r="ACN122" s="39"/>
      <c r="ACO122" s="39"/>
      <c r="ACP122" s="39"/>
      <c r="ACQ122" s="39"/>
      <c r="ACR122" s="39"/>
      <c r="ACS122" s="39"/>
      <c r="ACT122" s="39"/>
      <c r="ACU122" s="39"/>
      <c r="ACV122" s="39"/>
      <c r="ACW122" s="39"/>
      <c r="ACX122" s="39"/>
      <c r="ACY122" s="39"/>
      <c r="ACZ122" s="39"/>
      <c r="ADA122" s="39"/>
      <c r="ADB122" s="39"/>
      <c r="ADC122" s="39"/>
      <c r="ADD122" s="39"/>
      <c r="ADE122" s="39"/>
      <c r="ADF122" s="39"/>
      <c r="ADG122" s="39"/>
      <c r="ADH122" s="39"/>
      <c r="ADI122" s="39"/>
      <c r="ADJ122" s="39"/>
      <c r="ADK122" s="39"/>
      <c r="ADL122" s="39"/>
      <c r="ADM122" s="39"/>
      <c r="ADN122" s="39"/>
      <c r="ADO122" s="39"/>
      <c r="ADP122" s="39"/>
      <c r="ADQ122" s="39"/>
      <c r="ADR122" s="39"/>
      <c r="ADS122" s="39"/>
      <c r="ADT122" s="39"/>
      <c r="ADU122" s="39"/>
      <c r="ADV122" s="39"/>
      <c r="ADW122" s="39"/>
      <c r="ADX122" s="39"/>
      <c r="ADY122" s="39"/>
      <c r="ADZ122" s="39"/>
      <c r="AEA122" s="39"/>
      <c r="AEB122" s="39"/>
      <c r="AEC122" s="39"/>
      <c r="AED122" s="39"/>
      <c r="AEE122" s="39"/>
      <c r="AEF122" s="39"/>
      <c r="AEG122" s="39"/>
      <c r="AEH122" s="39"/>
      <c r="AEI122" s="39"/>
      <c r="AEJ122" s="39"/>
      <c r="AEK122" s="39"/>
      <c r="AEL122" s="39"/>
      <c r="AEM122" s="39"/>
      <c r="AEN122" s="39"/>
      <c r="AEO122" s="39"/>
      <c r="AEP122" s="39"/>
      <c r="AEQ122" s="39"/>
      <c r="AER122" s="39"/>
      <c r="AES122" s="39"/>
      <c r="AET122" s="39"/>
      <c r="AEU122" s="39"/>
      <c r="AEV122" s="39"/>
      <c r="AEW122" s="39"/>
      <c r="AEX122" s="39"/>
      <c r="AEY122" s="39"/>
      <c r="AEZ122" s="39"/>
      <c r="AFA122" s="39"/>
      <c r="AFB122" s="39"/>
      <c r="AFC122" s="39"/>
      <c r="AFD122" s="39"/>
      <c r="AFE122" s="39"/>
      <c r="AFF122" s="39"/>
      <c r="AFG122" s="39"/>
      <c r="AFH122" s="39"/>
      <c r="AFI122" s="39"/>
      <c r="AFJ122" s="39"/>
      <c r="AFK122" s="39"/>
      <c r="AFL122" s="39"/>
      <c r="AFM122" s="39"/>
      <c r="AFN122" s="39"/>
      <c r="AFO122" s="39"/>
      <c r="AFP122" s="39"/>
      <c r="AFQ122" s="39"/>
      <c r="AFR122" s="39"/>
      <c r="AFS122" s="39"/>
      <c r="AFT122" s="39"/>
      <c r="AFU122" s="39"/>
      <c r="AFV122" s="39"/>
      <c r="AFW122" s="39"/>
      <c r="AFX122" s="39"/>
      <c r="AFY122" s="39"/>
      <c r="AFZ122" s="39"/>
      <c r="AGA122" s="39"/>
      <c r="AGB122" s="39"/>
      <c r="AGC122" s="39"/>
      <c r="AGD122" s="39"/>
      <c r="AGE122" s="39"/>
      <c r="AGF122" s="39"/>
      <c r="AGG122" s="39"/>
      <c r="AGH122" s="39"/>
      <c r="AGI122" s="39"/>
      <c r="AGJ122" s="39"/>
      <c r="AGK122" s="39"/>
      <c r="AGL122" s="39"/>
      <c r="AGM122" s="39"/>
      <c r="AGN122" s="39"/>
      <c r="AGO122" s="39"/>
      <c r="AGP122" s="39"/>
      <c r="AGQ122" s="39"/>
      <c r="AGR122" s="39"/>
      <c r="AGS122" s="39"/>
      <c r="AGT122" s="39"/>
      <c r="AGU122" s="39"/>
      <c r="AGV122" s="39"/>
      <c r="AGW122" s="39"/>
      <c r="AGX122" s="39"/>
      <c r="AGY122" s="39"/>
      <c r="AGZ122" s="39"/>
      <c r="AHA122" s="39"/>
      <c r="AHB122" s="39"/>
      <c r="AHC122" s="39"/>
      <c r="AHD122" s="39"/>
      <c r="AHE122" s="39"/>
      <c r="AHF122" s="39"/>
      <c r="AHG122" s="39"/>
      <c r="AHH122" s="39"/>
      <c r="AHI122" s="39"/>
      <c r="AHJ122" s="39"/>
      <c r="AHK122" s="39"/>
      <c r="AHL122" s="39"/>
      <c r="AHM122" s="39"/>
      <c r="AHN122" s="39"/>
      <c r="AHO122" s="39"/>
      <c r="AHP122" s="39"/>
      <c r="AHQ122" s="39"/>
      <c r="AHR122" s="39"/>
      <c r="AHS122" s="39"/>
      <c r="AHT122" s="39"/>
      <c r="AHU122" s="39"/>
      <c r="AHV122" s="39"/>
      <c r="AHW122" s="39"/>
      <c r="AHX122" s="39"/>
      <c r="AHY122" s="39"/>
      <c r="AHZ122" s="39"/>
      <c r="AIA122" s="39"/>
      <c r="AIB122" s="39"/>
      <c r="AIC122" s="39"/>
      <c r="AID122" s="39"/>
      <c r="AIE122" s="39"/>
      <c r="AIF122" s="39"/>
      <c r="AIG122" s="39"/>
      <c r="AIH122" s="39"/>
      <c r="AII122" s="39"/>
      <c r="AIJ122" s="39"/>
      <c r="AIK122" s="39"/>
      <c r="AIL122" s="39"/>
      <c r="AIM122" s="39"/>
      <c r="AIN122" s="39"/>
      <c r="AIO122" s="39"/>
      <c r="AIP122" s="39"/>
      <c r="AIQ122" s="39"/>
      <c r="AIR122" s="39"/>
      <c r="AIS122" s="39"/>
      <c r="AIT122" s="39"/>
      <c r="AIU122" s="39"/>
      <c r="AIV122" s="39"/>
      <c r="AIW122" s="39"/>
      <c r="AIX122" s="39"/>
      <c r="AIY122" s="39"/>
      <c r="AIZ122" s="39"/>
      <c r="AJA122" s="39"/>
      <c r="AJB122" s="39"/>
      <c r="AJC122" s="39"/>
      <c r="AJD122" s="39"/>
      <c r="AJE122" s="39"/>
      <c r="AJF122" s="39"/>
      <c r="AJG122" s="39"/>
      <c r="AJH122" s="39"/>
      <c r="AJI122" s="39"/>
      <c r="AJJ122" s="39"/>
      <c r="AJK122" s="39"/>
      <c r="AJL122" s="39"/>
      <c r="AJM122" s="39"/>
      <c r="AJN122" s="39"/>
      <c r="AJO122" s="39"/>
      <c r="AJP122" s="39"/>
      <c r="AJQ122" s="39"/>
      <c r="AJR122" s="39"/>
      <c r="AJS122" s="39"/>
      <c r="AJT122" s="39"/>
      <c r="AJU122" s="39"/>
      <c r="AJV122" s="39"/>
      <c r="AJW122" s="39"/>
      <c r="AJX122" s="39"/>
      <c r="AJY122" s="39"/>
      <c r="AJZ122" s="39"/>
      <c r="AKA122" s="39"/>
      <c r="AKB122" s="39"/>
      <c r="AKC122" s="39"/>
      <c r="AKD122" s="39"/>
      <c r="AKE122" s="39"/>
      <c r="AKF122" s="39"/>
      <c r="AKG122" s="39"/>
      <c r="AKH122" s="39"/>
      <c r="AKI122" s="39"/>
      <c r="AKJ122" s="39"/>
      <c r="AKK122" s="39"/>
      <c r="AKL122" s="39"/>
      <c r="AKM122" s="39"/>
      <c r="AKN122" s="39"/>
      <c r="AKO122" s="39"/>
      <c r="AKP122" s="39"/>
      <c r="AKQ122" s="39"/>
      <c r="AKR122" s="39"/>
      <c r="AKS122" s="39"/>
      <c r="AKT122" s="39"/>
      <c r="AKU122" s="39"/>
      <c r="AKV122" s="39"/>
      <c r="AKW122" s="39"/>
      <c r="AKX122" s="39"/>
      <c r="AKY122" s="39"/>
      <c r="AKZ122" s="39"/>
      <c r="ALA122" s="39"/>
      <c r="ALB122" s="39"/>
      <c r="ALC122" s="39"/>
      <c r="ALD122" s="39"/>
      <c r="ALE122" s="39"/>
      <c r="ALF122" s="39"/>
      <c r="ALG122" s="39"/>
      <c r="ALH122" s="39"/>
      <c r="ALI122" s="39"/>
      <c r="ALJ122" s="39"/>
      <c r="ALK122" s="39"/>
      <c r="ALL122" s="39"/>
      <c r="ALM122" s="39"/>
      <c r="ALN122" s="39"/>
      <c r="ALO122" s="39"/>
      <c r="ALP122" s="39"/>
      <c r="ALQ122" s="39"/>
      <c r="ALR122" s="39"/>
      <c r="ALS122" s="39"/>
      <c r="ALT122" s="39"/>
      <c r="ALU122" s="39"/>
      <c r="ALV122" s="39"/>
      <c r="ALW122" s="39"/>
      <c r="ALX122" s="39"/>
      <c r="ALY122" s="39"/>
      <c r="ALZ122" s="39"/>
      <c r="AMA122" s="39"/>
      <c r="AMB122" s="39"/>
      <c r="AMC122" s="39"/>
      <c r="AMD122" s="39"/>
      <c r="AME122" s="39"/>
      <c r="AMF122" s="39"/>
      <c r="AMG122" s="39"/>
      <c r="AMH122" s="39"/>
      <c r="AMI122" s="39"/>
      <c r="AMJ122" s="39"/>
      <c r="AMK122" s="39"/>
      <c r="AML122" s="39"/>
      <c r="AMM122" s="39"/>
      <c r="AMN122" s="39"/>
      <c r="AMO122" s="39"/>
      <c r="AMP122" s="39"/>
      <c r="AMQ122" s="39"/>
      <c r="AMR122" s="39"/>
      <c r="AMS122" s="39"/>
      <c r="AMT122" s="39"/>
      <c r="AMU122" s="39"/>
      <c r="AMV122" s="59"/>
    </row>
    <row r="123" spans="1:1037" ht="14.25" outlineLevel="1">
      <c r="A123" s="3"/>
      <c r="B123" s="3"/>
      <c r="C123" s="10" t="s">
        <v>240</v>
      </c>
      <c r="D123" s="10"/>
      <c r="E123" s="33"/>
      <c r="F123" s="10"/>
      <c r="G123" s="98"/>
      <c r="H123" s="11">
        <f t="shared" ref="H123:AH123" si="175">+H115</f>
        <v>2024</v>
      </c>
      <c r="I123" s="11">
        <f t="shared" si="175"/>
        <v>2025</v>
      </c>
      <c r="J123" s="11">
        <f t="shared" si="175"/>
        <v>2026</v>
      </c>
      <c r="K123" s="11">
        <f t="shared" si="175"/>
        <v>2027</v>
      </c>
      <c r="L123" s="11">
        <f t="shared" si="175"/>
        <v>2028</v>
      </c>
      <c r="M123" s="11">
        <f t="shared" si="175"/>
        <v>2029</v>
      </c>
      <c r="N123" s="11">
        <f t="shared" si="175"/>
        <v>2030</v>
      </c>
      <c r="O123" s="11">
        <f t="shared" si="175"/>
        <v>2031</v>
      </c>
      <c r="P123" s="11">
        <f t="shared" si="175"/>
        <v>2032</v>
      </c>
      <c r="Q123" s="11">
        <f t="shared" si="175"/>
        <v>2033</v>
      </c>
      <c r="R123" s="11">
        <f t="shared" si="175"/>
        <v>2034</v>
      </c>
      <c r="S123" s="11">
        <f t="shared" si="175"/>
        <v>2035</v>
      </c>
      <c r="T123" s="11">
        <f t="shared" si="175"/>
        <v>2036</v>
      </c>
      <c r="U123" s="11">
        <f t="shared" si="175"/>
        <v>2037</v>
      </c>
      <c r="V123" s="11">
        <f t="shared" si="175"/>
        <v>2038</v>
      </c>
      <c r="W123" s="11">
        <f t="shared" si="175"/>
        <v>2039</v>
      </c>
      <c r="X123" s="11">
        <f t="shared" si="175"/>
        <v>2040</v>
      </c>
      <c r="Y123" s="11">
        <f t="shared" si="175"/>
        <v>2041</v>
      </c>
      <c r="Z123" s="11">
        <f t="shared" si="175"/>
        <v>2042</v>
      </c>
      <c r="AA123" s="11">
        <f t="shared" si="175"/>
        <v>2043</v>
      </c>
      <c r="AB123" s="11">
        <f t="shared" si="175"/>
        <v>2044</v>
      </c>
      <c r="AC123" s="11">
        <f t="shared" si="175"/>
        <v>2045</v>
      </c>
      <c r="AD123" s="11">
        <f t="shared" si="175"/>
        <v>2046</v>
      </c>
      <c r="AE123" s="11">
        <f t="shared" si="175"/>
        <v>2047</v>
      </c>
      <c r="AF123" s="11">
        <f t="shared" si="175"/>
        <v>2048</v>
      </c>
      <c r="AG123" s="11">
        <f t="shared" si="175"/>
        <v>2049</v>
      </c>
      <c r="AH123" s="11">
        <f t="shared" si="175"/>
        <v>2050</v>
      </c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  <c r="YS123" s="3"/>
      <c r="YT123" s="3"/>
      <c r="YU123" s="3"/>
      <c r="YV123" s="3"/>
      <c r="YW123" s="3"/>
      <c r="YX123" s="3"/>
      <c r="YY123" s="3"/>
      <c r="YZ123" s="3"/>
      <c r="ZA123" s="3"/>
      <c r="ZB123" s="3"/>
      <c r="ZC123" s="3"/>
      <c r="ZD123" s="3"/>
      <c r="ZE123" s="3"/>
      <c r="ZF123" s="3"/>
      <c r="ZG123" s="3"/>
      <c r="ZH123" s="3"/>
      <c r="ZI123" s="3"/>
      <c r="ZJ123" s="3"/>
      <c r="ZK123" s="3"/>
      <c r="ZL123" s="3"/>
      <c r="ZM123" s="3"/>
      <c r="ZN123" s="3"/>
      <c r="ZO123" s="3"/>
      <c r="ZP123" s="3"/>
      <c r="ZQ123" s="3"/>
      <c r="ZR123" s="3"/>
      <c r="ZS123" s="3"/>
      <c r="ZT123" s="3"/>
      <c r="ZU123" s="3"/>
      <c r="ZV123" s="3"/>
      <c r="ZW123" s="3"/>
      <c r="ZX123" s="3"/>
      <c r="ZY123" s="3"/>
      <c r="ZZ123" s="3"/>
      <c r="AAA123" s="3"/>
      <c r="AAB123" s="3"/>
      <c r="AAC123" s="3"/>
      <c r="AAD123" s="3"/>
      <c r="AAE123" s="3"/>
      <c r="AAF123" s="3"/>
      <c r="AAG123" s="3"/>
      <c r="AAH123" s="3"/>
      <c r="AAI123" s="3"/>
      <c r="AAJ123" s="3"/>
      <c r="AAK123" s="3"/>
      <c r="AAL123" s="3"/>
      <c r="AAM123" s="3"/>
      <c r="AAN123" s="3"/>
      <c r="AAO123" s="3"/>
      <c r="AAP123" s="3"/>
      <c r="AAQ123" s="3"/>
      <c r="AAR123" s="3"/>
      <c r="AAS123" s="3"/>
      <c r="AAT123" s="3"/>
      <c r="AAU123" s="3"/>
      <c r="AAV123" s="3"/>
      <c r="AAW123" s="3"/>
      <c r="AAX123" s="3"/>
      <c r="AAY123" s="3"/>
      <c r="AAZ123" s="3"/>
      <c r="ABA123" s="3"/>
      <c r="ABB123" s="3"/>
      <c r="ABC123" s="3"/>
      <c r="ABD123" s="3"/>
      <c r="ABE123" s="3"/>
      <c r="ABF123" s="3"/>
      <c r="ABG123" s="3"/>
      <c r="ABH123" s="3"/>
      <c r="ABI123" s="3"/>
      <c r="ABJ123" s="3"/>
      <c r="ABK123" s="3"/>
      <c r="ABL123" s="3"/>
      <c r="ABM123" s="3"/>
      <c r="ABN123" s="3"/>
      <c r="ABO123" s="3"/>
      <c r="ABP123" s="3"/>
      <c r="ABQ123" s="3"/>
      <c r="ABR123" s="3"/>
      <c r="ABS123" s="3"/>
      <c r="ABT123" s="3"/>
      <c r="ABU123" s="3"/>
      <c r="ABV123" s="3"/>
      <c r="ABW123" s="3"/>
      <c r="ABX123" s="3"/>
      <c r="ABY123" s="3"/>
      <c r="ABZ123" s="3"/>
      <c r="ACA123" s="3"/>
      <c r="ACB123" s="3"/>
      <c r="ACC123" s="3"/>
      <c r="ACD123" s="3"/>
      <c r="ACE123" s="3"/>
      <c r="ACF123" s="3"/>
      <c r="ACG123" s="3"/>
      <c r="ACH123" s="3"/>
      <c r="ACI123" s="3"/>
      <c r="ACJ123" s="3"/>
      <c r="ACK123" s="3"/>
      <c r="ACL123" s="3"/>
      <c r="ACM123" s="3"/>
      <c r="ACN123" s="3"/>
      <c r="ACO123" s="3"/>
      <c r="ACP123" s="3"/>
      <c r="ACQ123" s="3"/>
      <c r="ACR123" s="3"/>
      <c r="ACS123" s="3"/>
      <c r="ACT123" s="3"/>
      <c r="ACU123" s="3"/>
      <c r="ACV123" s="3"/>
      <c r="ACW123" s="3"/>
      <c r="ACX123" s="3"/>
      <c r="ACY123" s="3"/>
      <c r="ACZ123" s="3"/>
      <c r="ADA123" s="3"/>
      <c r="ADB123" s="3"/>
      <c r="ADC123" s="3"/>
      <c r="ADD123" s="3"/>
      <c r="ADE123" s="3"/>
      <c r="ADF123" s="3"/>
      <c r="ADG123" s="3"/>
      <c r="ADH123" s="3"/>
      <c r="ADI123" s="3"/>
      <c r="ADJ123" s="3"/>
      <c r="ADK123" s="3"/>
      <c r="ADL123" s="3"/>
      <c r="ADM123" s="3"/>
      <c r="ADN123" s="3"/>
      <c r="ADO123" s="3"/>
      <c r="ADP123" s="3"/>
      <c r="ADQ123" s="3"/>
      <c r="ADR123" s="3"/>
      <c r="ADS123" s="3"/>
      <c r="ADT123" s="3"/>
      <c r="ADU123" s="3"/>
      <c r="ADV123" s="3"/>
      <c r="ADW123" s="3"/>
      <c r="ADX123" s="3"/>
      <c r="ADY123" s="3"/>
      <c r="ADZ123" s="3"/>
      <c r="AEA123" s="3"/>
      <c r="AEB123" s="3"/>
      <c r="AEC123" s="3"/>
      <c r="AED123" s="3"/>
      <c r="AEE123" s="3"/>
      <c r="AEF123" s="3"/>
      <c r="AEG123" s="3"/>
      <c r="AEH123" s="3"/>
      <c r="AEI123" s="3"/>
      <c r="AEJ123" s="3"/>
      <c r="AEK123" s="3"/>
      <c r="AEL123" s="3"/>
      <c r="AEM123" s="3"/>
      <c r="AEN123" s="3"/>
      <c r="AEO123" s="3"/>
      <c r="AEP123" s="3"/>
      <c r="AEQ123" s="3"/>
      <c r="AER123" s="3"/>
      <c r="AES123" s="3"/>
      <c r="AET123" s="3"/>
      <c r="AEU123" s="3"/>
      <c r="AEV123" s="3"/>
      <c r="AEW123" s="3"/>
      <c r="AEX123" s="3"/>
      <c r="AEY123" s="3"/>
      <c r="AEZ123" s="3"/>
      <c r="AFA123" s="3"/>
      <c r="AFB123" s="3"/>
      <c r="AFC123" s="3"/>
      <c r="AFD123" s="3"/>
      <c r="AFE123" s="3"/>
      <c r="AFF123" s="3"/>
      <c r="AFG123" s="3"/>
      <c r="AFH123" s="3"/>
      <c r="AFI123" s="3"/>
      <c r="AFJ123" s="3"/>
      <c r="AFK123" s="3"/>
      <c r="AFL123" s="3"/>
      <c r="AFM123" s="3"/>
      <c r="AFN123" s="3"/>
      <c r="AFO123" s="3"/>
      <c r="AFP123" s="3"/>
      <c r="AFQ123" s="3"/>
      <c r="AFR123" s="3"/>
      <c r="AFS123" s="3"/>
      <c r="AFT123" s="3"/>
      <c r="AFU123" s="3"/>
      <c r="AFV123" s="3"/>
      <c r="AFW123" s="3"/>
      <c r="AFX123" s="3"/>
      <c r="AFY123" s="3"/>
      <c r="AFZ123" s="3"/>
      <c r="AGA123" s="3"/>
      <c r="AGB123" s="3"/>
      <c r="AGC123" s="3"/>
      <c r="AGD123" s="3"/>
      <c r="AGE123" s="3"/>
      <c r="AGF123" s="3"/>
      <c r="AGG123" s="3"/>
      <c r="AGH123" s="3"/>
      <c r="AGI123" s="3"/>
      <c r="AGJ123" s="3"/>
      <c r="AGK123" s="3"/>
      <c r="AGL123" s="3"/>
      <c r="AGM123" s="3"/>
      <c r="AGN123" s="3"/>
      <c r="AGO123" s="3"/>
      <c r="AGP123" s="3"/>
      <c r="AGQ123" s="3"/>
      <c r="AGR123" s="3"/>
      <c r="AGS123" s="3"/>
      <c r="AGT123" s="3"/>
      <c r="AGU123" s="3"/>
      <c r="AGV123" s="3"/>
      <c r="AGW123" s="3"/>
      <c r="AGX123" s="3"/>
      <c r="AGY123" s="3"/>
      <c r="AGZ123" s="3"/>
      <c r="AHA123" s="3"/>
      <c r="AHB123" s="3"/>
      <c r="AHC123" s="3"/>
      <c r="AHD123" s="3"/>
      <c r="AHE123" s="3"/>
      <c r="AHF123" s="3"/>
      <c r="AHG123" s="3"/>
      <c r="AHH123" s="3"/>
      <c r="AHI123" s="3"/>
      <c r="AHJ123" s="3"/>
      <c r="AHK123" s="3"/>
      <c r="AHL123" s="3"/>
      <c r="AHM123" s="3"/>
      <c r="AHN123" s="3"/>
      <c r="AHO123" s="3"/>
      <c r="AHP123" s="3"/>
      <c r="AHQ123" s="3"/>
      <c r="AHR123" s="3"/>
      <c r="AHS123" s="3"/>
      <c r="AHT123" s="3"/>
      <c r="AHU123" s="3"/>
      <c r="AHV123" s="3"/>
      <c r="AHW123" s="3"/>
      <c r="AHX123" s="3"/>
      <c r="AHY123" s="3"/>
      <c r="AHZ123" s="3"/>
      <c r="AIA123" s="3"/>
      <c r="AIB123" s="3"/>
      <c r="AIC123" s="3"/>
      <c r="AID123" s="3"/>
      <c r="AIE123" s="3"/>
      <c r="AIF123" s="3"/>
      <c r="AIG123" s="3"/>
      <c r="AIH123" s="3"/>
      <c r="AII123" s="3"/>
      <c r="AIJ123" s="3"/>
      <c r="AIK123" s="3"/>
      <c r="AIL123" s="3"/>
      <c r="AIM123" s="3"/>
      <c r="AIN123" s="3"/>
      <c r="AIO123" s="3"/>
      <c r="AIP123" s="3"/>
      <c r="AIQ123" s="3"/>
      <c r="AIR123" s="3"/>
      <c r="AIS123" s="3"/>
      <c r="AIT123" s="3"/>
      <c r="AIU123" s="3"/>
      <c r="AIV123" s="3"/>
      <c r="AIW123" s="3"/>
      <c r="AIX123" s="3"/>
      <c r="AIY123" s="3"/>
      <c r="AIZ123" s="3"/>
      <c r="AJA123" s="3"/>
      <c r="AJB123" s="3"/>
      <c r="AJC123" s="3"/>
      <c r="AJD123" s="3"/>
      <c r="AJE123" s="3"/>
      <c r="AJF123" s="3"/>
      <c r="AJG123" s="3"/>
      <c r="AJH123" s="3"/>
      <c r="AJI123" s="3"/>
      <c r="AJJ123" s="3"/>
      <c r="AJK123" s="3"/>
      <c r="AJL123" s="3"/>
      <c r="AJM123" s="3"/>
      <c r="AJN123" s="3"/>
      <c r="AJO123" s="3"/>
      <c r="AJP123" s="3"/>
      <c r="AJQ123" s="3"/>
      <c r="AJR123" s="3"/>
      <c r="AJS123" s="3"/>
      <c r="AJT123" s="3"/>
      <c r="AJU123" s="3"/>
      <c r="AJV123" s="3"/>
      <c r="AJW123" s="3"/>
      <c r="AJX123" s="3"/>
      <c r="AJY123" s="3"/>
      <c r="AJZ123" s="3"/>
      <c r="AKA123" s="3"/>
      <c r="AKB123" s="3"/>
      <c r="AKC123" s="3"/>
      <c r="AKD123" s="3"/>
      <c r="AKE123" s="3"/>
      <c r="AKF123" s="3"/>
      <c r="AKG123" s="3"/>
      <c r="AKH123" s="3"/>
      <c r="AKI123" s="3"/>
      <c r="AKJ123" s="3"/>
      <c r="AKK123" s="3"/>
      <c r="AKL123" s="3"/>
      <c r="AKM123" s="3"/>
      <c r="AKN123" s="3"/>
      <c r="AKO123" s="3"/>
      <c r="AKP123" s="3"/>
      <c r="AKQ123" s="3"/>
      <c r="AKR123" s="3"/>
      <c r="AKS123" s="3"/>
      <c r="AKT123" s="3"/>
      <c r="AKU123" s="3"/>
      <c r="AKV123" s="3"/>
      <c r="AKW123" s="3"/>
      <c r="AKX123" s="3"/>
      <c r="AKY123" s="3"/>
      <c r="AKZ123" s="3"/>
      <c r="ALA123" s="3"/>
      <c r="ALB123" s="3"/>
      <c r="ALC123" s="3"/>
      <c r="ALD123" s="3"/>
      <c r="ALE123" s="3"/>
      <c r="ALF123" s="3"/>
      <c r="ALG123" s="3"/>
      <c r="ALH123" s="3"/>
      <c r="ALI123" s="3"/>
      <c r="ALJ123" s="3"/>
      <c r="ALK123" s="3"/>
      <c r="ALL123" s="3"/>
      <c r="ALM123" s="3"/>
      <c r="ALN123" s="3"/>
      <c r="ALO123" s="3"/>
      <c r="ALP123" s="3"/>
      <c r="ALQ123" s="3"/>
      <c r="ALR123" s="3"/>
      <c r="ALS123" s="3"/>
      <c r="ALT123" s="3"/>
      <c r="ALU123" s="3"/>
      <c r="ALV123" s="3"/>
      <c r="ALW123" s="3"/>
      <c r="ALX123" s="3"/>
      <c r="ALY123" s="3"/>
      <c r="ALZ123" s="3"/>
      <c r="AMA123" s="3"/>
      <c r="AMB123" s="3"/>
      <c r="AMC123" s="3"/>
      <c r="AMD123" s="3"/>
      <c r="AME123" s="3"/>
      <c r="AMF123" s="3"/>
      <c r="AMG123" s="3"/>
      <c r="AMH123" s="3"/>
      <c r="AMI123" s="3"/>
      <c r="AMJ123" s="3"/>
      <c r="AMK123" s="3"/>
      <c r="AML123" s="3"/>
      <c r="AMM123" s="3"/>
      <c r="AMN123" s="3"/>
      <c r="AMO123" s="3"/>
      <c r="AMP123" s="3"/>
      <c r="AMQ123" s="3"/>
      <c r="AMR123" s="3"/>
      <c r="AMS123" s="3"/>
      <c r="AMT123" s="3"/>
      <c r="AMU123" s="3"/>
    </row>
    <row r="124" spans="1:1037" ht="14.25" outlineLevel="1">
      <c r="A124" s="3"/>
      <c r="B124" s="3"/>
      <c r="C124" s="3"/>
      <c r="D124" s="3"/>
      <c r="E124" s="3"/>
      <c r="F124" s="3"/>
      <c r="G124" s="65"/>
      <c r="H124" s="62"/>
      <c r="I124" s="62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  <c r="SF124" s="3"/>
      <c r="SG124" s="3"/>
      <c r="SH124" s="3"/>
      <c r="SI124" s="3"/>
      <c r="SJ124" s="3"/>
      <c r="SK124" s="3"/>
      <c r="SL124" s="3"/>
      <c r="SM124" s="3"/>
      <c r="SN124" s="3"/>
      <c r="SO124" s="3"/>
      <c r="SP124" s="3"/>
      <c r="SQ124" s="3"/>
      <c r="SR124" s="3"/>
      <c r="SS124" s="3"/>
      <c r="ST124" s="3"/>
      <c r="SU124" s="3"/>
      <c r="SV124" s="3"/>
      <c r="SW124" s="3"/>
      <c r="SX124" s="3"/>
      <c r="SY124" s="3"/>
      <c r="SZ124" s="3"/>
      <c r="TA124" s="3"/>
      <c r="TB124" s="3"/>
      <c r="TC124" s="3"/>
      <c r="TD124" s="3"/>
      <c r="TE124" s="3"/>
      <c r="TF124" s="3"/>
      <c r="TG124" s="3"/>
      <c r="TH124" s="3"/>
      <c r="TI124" s="3"/>
      <c r="TJ124" s="3"/>
      <c r="TK124" s="3"/>
      <c r="TL124" s="3"/>
      <c r="TM124" s="3"/>
      <c r="TN124" s="3"/>
      <c r="TO124" s="3"/>
      <c r="TP124" s="3"/>
      <c r="TQ124" s="3"/>
      <c r="TR124" s="3"/>
      <c r="TS124" s="3"/>
      <c r="TT124" s="3"/>
      <c r="TU124" s="3"/>
      <c r="TV124" s="3"/>
      <c r="TW124" s="3"/>
      <c r="TX124" s="3"/>
      <c r="TY124" s="3"/>
      <c r="TZ124" s="3"/>
      <c r="UA124" s="3"/>
      <c r="UB124" s="3"/>
      <c r="UC124" s="3"/>
      <c r="UD124" s="3"/>
      <c r="UE124" s="3"/>
      <c r="UF124" s="3"/>
      <c r="UG124" s="3"/>
      <c r="UH124" s="3"/>
      <c r="UI124" s="3"/>
      <c r="UJ124" s="3"/>
      <c r="UK124" s="3"/>
      <c r="UL124" s="3"/>
      <c r="UM124" s="3"/>
      <c r="UN124" s="3"/>
      <c r="UO124" s="3"/>
      <c r="UP124" s="3"/>
      <c r="UQ124" s="3"/>
      <c r="UR124" s="3"/>
      <c r="US124" s="3"/>
      <c r="UT124" s="3"/>
      <c r="UU124" s="3"/>
      <c r="UV124" s="3"/>
      <c r="UW124" s="3"/>
      <c r="UX124" s="3"/>
      <c r="UY124" s="3"/>
      <c r="UZ124" s="3"/>
      <c r="VA124" s="3"/>
      <c r="VB124" s="3"/>
      <c r="VC124" s="3"/>
      <c r="VD124" s="3"/>
      <c r="VE124" s="3"/>
      <c r="VF124" s="3"/>
      <c r="VG124" s="3"/>
      <c r="VH124" s="3"/>
      <c r="VI124" s="3"/>
      <c r="VJ124" s="3"/>
      <c r="VK124" s="3"/>
      <c r="VL124" s="3"/>
      <c r="VM124" s="3"/>
      <c r="VN124" s="3"/>
      <c r="VO124" s="3"/>
      <c r="VP124" s="3"/>
      <c r="VQ124" s="3"/>
      <c r="VR124" s="3"/>
      <c r="VS124" s="3"/>
      <c r="VT124" s="3"/>
      <c r="VU124" s="3"/>
      <c r="VV124" s="3"/>
      <c r="VW124" s="3"/>
      <c r="VX124" s="3"/>
      <c r="VY124" s="3"/>
      <c r="VZ124" s="3"/>
      <c r="WA124" s="3"/>
      <c r="WB124" s="3"/>
      <c r="WC124" s="3"/>
      <c r="WD124" s="3"/>
      <c r="WE124" s="3"/>
      <c r="WF124" s="3"/>
      <c r="WG124" s="3"/>
      <c r="WH124" s="3"/>
      <c r="WI124" s="3"/>
      <c r="WJ124" s="3"/>
      <c r="WK124" s="3"/>
      <c r="WL124" s="3"/>
      <c r="WM124" s="3"/>
      <c r="WN124" s="3"/>
      <c r="WO124" s="3"/>
      <c r="WP124" s="3"/>
      <c r="WQ124" s="3"/>
      <c r="WR124" s="3"/>
      <c r="WS124" s="3"/>
      <c r="WT124" s="3"/>
      <c r="WU124" s="3"/>
      <c r="WV124" s="3"/>
      <c r="WW124" s="3"/>
      <c r="WX124" s="3"/>
      <c r="WY124" s="3"/>
      <c r="WZ124" s="3"/>
      <c r="XA124" s="3"/>
      <c r="XB124" s="3"/>
      <c r="XC124" s="3"/>
      <c r="XD124" s="3"/>
      <c r="XE124" s="3"/>
      <c r="XF124" s="3"/>
      <c r="XG124" s="3"/>
      <c r="XH124" s="3"/>
      <c r="XI124" s="3"/>
      <c r="XJ124" s="3"/>
      <c r="XK124" s="3"/>
      <c r="XL124" s="3"/>
      <c r="XM124" s="3"/>
      <c r="XN124" s="3"/>
      <c r="XO124" s="3"/>
      <c r="XP124" s="3"/>
      <c r="XQ124" s="3"/>
      <c r="XR124" s="3"/>
      <c r="XS124" s="3"/>
      <c r="XT124" s="3"/>
      <c r="XU124" s="3"/>
      <c r="XV124" s="3"/>
      <c r="XW124" s="3"/>
      <c r="XX124" s="3"/>
      <c r="XY124" s="3"/>
      <c r="XZ124" s="3"/>
      <c r="YA124" s="3"/>
      <c r="YB124" s="3"/>
      <c r="YC124" s="3"/>
      <c r="YD124" s="3"/>
      <c r="YE124" s="3"/>
      <c r="YF124" s="3"/>
      <c r="YG124" s="3"/>
      <c r="YH124" s="3"/>
      <c r="YI124" s="3"/>
      <c r="YJ124" s="3"/>
      <c r="YK124" s="3"/>
      <c r="YL124" s="3"/>
      <c r="YM124" s="3"/>
      <c r="YN124" s="3"/>
      <c r="YO124" s="3"/>
      <c r="YP124" s="3"/>
      <c r="YQ124" s="3"/>
      <c r="YR124" s="3"/>
      <c r="YS124" s="3"/>
      <c r="YT124" s="3"/>
      <c r="YU124" s="3"/>
      <c r="YV124" s="3"/>
      <c r="YW124" s="3"/>
      <c r="YX124" s="3"/>
      <c r="YY124" s="3"/>
      <c r="YZ124" s="3"/>
      <c r="ZA124" s="3"/>
      <c r="ZB124" s="3"/>
      <c r="ZC124" s="3"/>
      <c r="ZD124" s="3"/>
      <c r="ZE124" s="3"/>
      <c r="ZF124" s="3"/>
      <c r="ZG124" s="3"/>
      <c r="ZH124" s="3"/>
      <c r="ZI124" s="3"/>
      <c r="ZJ124" s="3"/>
      <c r="ZK124" s="3"/>
      <c r="ZL124" s="3"/>
      <c r="ZM124" s="3"/>
      <c r="ZN124" s="3"/>
      <c r="ZO124" s="3"/>
      <c r="ZP124" s="3"/>
      <c r="ZQ124" s="3"/>
      <c r="ZR124" s="3"/>
      <c r="ZS124" s="3"/>
      <c r="ZT124" s="3"/>
      <c r="ZU124" s="3"/>
      <c r="ZV124" s="3"/>
      <c r="ZW124" s="3"/>
      <c r="ZX124" s="3"/>
      <c r="ZY124" s="3"/>
      <c r="ZZ124" s="3"/>
      <c r="AAA124" s="3"/>
      <c r="AAB124" s="3"/>
      <c r="AAC124" s="3"/>
      <c r="AAD124" s="3"/>
      <c r="AAE124" s="3"/>
      <c r="AAF124" s="3"/>
      <c r="AAG124" s="3"/>
      <c r="AAH124" s="3"/>
      <c r="AAI124" s="3"/>
      <c r="AAJ124" s="3"/>
      <c r="AAK124" s="3"/>
      <c r="AAL124" s="3"/>
      <c r="AAM124" s="3"/>
      <c r="AAN124" s="3"/>
      <c r="AAO124" s="3"/>
      <c r="AAP124" s="3"/>
      <c r="AAQ124" s="3"/>
      <c r="AAR124" s="3"/>
      <c r="AAS124" s="3"/>
      <c r="AAT124" s="3"/>
      <c r="AAU124" s="3"/>
      <c r="AAV124" s="3"/>
      <c r="AAW124" s="3"/>
      <c r="AAX124" s="3"/>
      <c r="AAY124" s="3"/>
      <c r="AAZ124" s="3"/>
      <c r="ABA124" s="3"/>
      <c r="ABB124" s="3"/>
      <c r="ABC124" s="3"/>
      <c r="ABD124" s="3"/>
      <c r="ABE124" s="3"/>
      <c r="ABF124" s="3"/>
      <c r="ABG124" s="3"/>
      <c r="ABH124" s="3"/>
      <c r="ABI124" s="3"/>
      <c r="ABJ124" s="3"/>
      <c r="ABK124" s="3"/>
      <c r="ABL124" s="3"/>
      <c r="ABM124" s="3"/>
      <c r="ABN124" s="3"/>
      <c r="ABO124" s="3"/>
      <c r="ABP124" s="3"/>
      <c r="ABQ124" s="3"/>
      <c r="ABR124" s="3"/>
      <c r="ABS124" s="3"/>
      <c r="ABT124" s="3"/>
      <c r="ABU124" s="3"/>
      <c r="ABV124" s="3"/>
      <c r="ABW124" s="3"/>
      <c r="ABX124" s="3"/>
      <c r="ABY124" s="3"/>
      <c r="ABZ124" s="3"/>
      <c r="ACA124" s="3"/>
      <c r="ACB124" s="3"/>
      <c r="ACC124" s="3"/>
      <c r="ACD124" s="3"/>
      <c r="ACE124" s="3"/>
      <c r="ACF124" s="3"/>
      <c r="ACG124" s="3"/>
      <c r="ACH124" s="3"/>
      <c r="ACI124" s="3"/>
      <c r="ACJ124" s="3"/>
      <c r="ACK124" s="3"/>
      <c r="ACL124" s="3"/>
      <c r="ACM124" s="3"/>
      <c r="ACN124" s="3"/>
      <c r="ACO124" s="3"/>
      <c r="ACP124" s="3"/>
      <c r="ACQ124" s="3"/>
      <c r="ACR124" s="3"/>
      <c r="ACS124" s="3"/>
      <c r="ACT124" s="3"/>
      <c r="ACU124" s="3"/>
      <c r="ACV124" s="3"/>
      <c r="ACW124" s="3"/>
      <c r="ACX124" s="3"/>
      <c r="ACY124" s="3"/>
      <c r="ACZ124" s="3"/>
      <c r="ADA124" s="3"/>
      <c r="ADB124" s="3"/>
      <c r="ADC124" s="3"/>
      <c r="ADD124" s="3"/>
      <c r="ADE124" s="3"/>
      <c r="ADF124" s="3"/>
      <c r="ADG124" s="3"/>
      <c r="ADH124" s="3"/>
      <c r="ADI124" s="3"/>
      <c r="ADJ124" s="3"/>
      <c r="ADK124" s="3"/>
      <c r="ADL124" s="3"/>
      <c r="ADM124" s="3"/>
      <c r="ADN124" s="3"/>
      <c r="ADO124" s="3"/>
      <c r="ADP124" s="3"/>
      <c r="ADQ124" s="3"/>
      <c r="ADR124" s="3"/>
      <c r="ADS124" s="3"/>
      <c r="ADT124" s="3"/>
      <c r="ADU124" s="3"/>
      <c r="ADV124" s="3"/>
      <c r="ADW124" s="3"/>
      <c r="ADX124" s="3"/>
      <c r="ADY124" s="3"/>
      <c r="ADZ124" s="3"/>
      <c r="AEA124" s="3"/>
      <c r="AEB124" s="3"/>
      <c r="AEC124" s="3"/>
      <c r="AED124" s="3"/>
      <c r="AEE124" s="3"/>
      <c r="AEF124" s="3"/>
      <c r="AEG124" s="3"/>
      <c r="AEH124" s="3"/>
      <c r="AEI124" s="3"/>
      <c r="AEJ124" s="3"/>
      <c r="AEK124" s="3"/>
      <c r="AEL124" s="3"/>
      <c r="AEM124" s="3"/>
      <c r="AEN124" s="3"/>
      <c r="AEO124" s="3"/>
      <c r="AEP124" s="3"/>
      <c r="AEQ124" s="3"/>
      <c r="AER124" s="3"/>
      <c r="AES124" s="3"/>
      <c r="AET124" s="3"/>
      <c r="AEU124" s="3"/>
      <c r="AEV124" s="3"/>
      <c r="AEW124" s="3"/>
      <c r="AEX124" s="3"/>
      <c r="AEY124" s="3"/>
      <c r="AEZ124" s="3"/>
      <c r="AFA124" s="3"/>
      <c r="AFB124" s="3"/>
      <c r="AFC124" s="3"/>
      <c r="AFD124" s="3"/>
      <c r="AFE124" s="3"/>
      <c r="AFF124" s="3"/>
      <c r="AFG124" s="3"/>
      <c r="AFH124" s="3"/>
      <c r="AFI124" s="3"/>
      <c r="AFJ124" s="3"/>
      <c r="AFK124" s="3"/>
      <c r="AFL124" s="3"/>
      <c r="AFM124" s="3"/>
      <c r="AFN124" s="3"/>
      <c r="AFO124" s="3"/>
      <c r="AFP124" s="3"/>
      <c r="AFQ124" s="3"/>
      <c r="AFR124" s="3"/>
      <c r="AFS124" s="3"/>
      <c r="AFT124" s="3"/>
      <c r="AFU124" s="3"/>
      <c r="AFV124" s="3"/>
      <c r="AFW124" s="3"/>
      <c r="AFX124" s="3"/>
      <c r="AFY124" s="3"/>
      <c r="AFZ124" s="3"/>
      <c r="AGA124" s="3"/>
      <c r="AGB124" s="3"/>
      <c r="AGC124" s="3"/>
      <c r="AGD124" s="3"/>
      <c r="AGE124" s="3"/>
      <c r="AGF124" s="3"/>
      <c r="AGG124" s="3"/>
      <c r="AGH124" s="3"/>
      <c r="AGI124" s="3"/>
      <c r="AGJ124" s="3"/>
      <c r="AGK124" s="3"/>
      <c r="AGL124" s="3"/>
      <c r="AGM124" s="3"/>
      <c r="AGN124" s="3"/>
      <c r="AGO124" s="3"/>
      <c r="AGP124" s="3"/>
      <c r="AGQ124" s="3"/>
      <c r="AGR124" s="3"/>
      <c r="AGS124" s="3"/>
      <c r="AGT124" s="3"/>
      <c r="AGU124" s="3"/>
      <c r="AGV124" s="3"/>
      <c r="AGW124" s="3"/>
      <c r="AGX124" s="3"/>
      <c r="AGY124" s="3"/>
      <c r="AGZ124" s="3"/>
      <c r="AHA124" s="3"/>
      <c r="AHB124" s="3"/>
      <c r="AHC124" s="3"/>
      <c r="AHD124" s="3"/>
      <c r="AHE124" s="3"/>
      <c r="AHF124" s="3"/>
      <c r="AHG124" s="3"/>
      <c r="AHH124" s="3"/>
      <c r="AHI124" s="3"/>
      <c r="AHJ124" s="3"/>
      <c r="AHK124" s="3"/>
      <c r="AHL124" s="3"/>
      <c r="AHM124" s="3"/>
      <c r="AHN124" s="3"/>
      <c r="AHO124" s="3"/>
      <c r="AHP124" s="3"/>
      <c r="AHQ124" s="3"/>
      <c r="AHR124" s="3"/>
      <c r="AHS124" s="3"/>
      <c r="AHT124" s="3"/>
      <c r="AHU124" s="3"/>
      <c r="AHV124" s="3"/>
      <c r="AHW124" s="3"/>
      <c r="AHX124" s="3"/>
      <c r="AHY124" s="3"/>
      <c r="AHZ124" s="3"/>
      <c r="AIA124" s="3"/>
      <c r="AIB124" s="3"/>
      <c r="AIC124" s="3"/>
      <c r="AID124" s="3"/>
      <c r="AIE124" s="3"/>
      <c r="AIF124" s="3"/>
      <c r="AIG124" s="3"/>
      <c r="AIH124" s="3"/>
      <c r="AII124" s="3"/>
      <c r="AIJ124" s="3"/>
      <c r="AIK124" s="3"/>
      <c r="AIL124" s="3"/>
      <c r="AIM124" s="3"/>
      <c r="AIN124" s="3"/>
      <c r="AIO124" s="3"/>
      <c r="AIP124" s="3"/>
      <c r="AIQ124" s="3"/>
      <c r="AIR124" s="3"/>
      <c r="AIS124" s="3"/>
      <c r="AIT124" s="3"/>
      <c r="AIU124" s="3"/>
      <c r="AIV124" s="3"/>
      <c r="AIW124" s="3"/>
      <c r="AIX124" s="3"/>
      <c r="AIY124" s="3"/>
      <c r="AIZ124" s="3"/>
      <c r="AJA124" s="3"/>
      <c r="AJB124" s="3"/>
      <c r="AJC124" s="3"/>
      <c r="AJD124" s="3"/>
      <c r="AJE124" s="3"/>
      <c r="AJF124" s="3"/>
      <c r="AJG124" s="3"/>
      <c r="AJH124" s="3"/>
      <c r="AJI124" s="3"/>
      <c r="AJJ124" s="3"/>
      <c r="AJK124" s="3"/>
      <c r="AJL124" s="3"/>
      <c r="AJM124" s="3"/>
      <c r="AJN124" s="3"/>
      <c r="AJO124" s="3"/>
      <c r="AJP124" s="3"/>
      <c r="AJQ124" s="3"/>
      <c r="AJR124" s="3"/>
      <c r="AJS124" s="3"/>
      <c r="AJT124" s="3"/>
      <c r="AJU124" s="3"/>
      <c r="AJV124" s="3"/>
      <c r="AJW124" s="3"/>
      <c r="AJX124" s="3"/>
      <c r="AJY124" s="3"/>
      <c r="AJZ124" s="3"/>
      <c r="AKA124" s="3"/>
      <c r="AKB124" s="3"/>
      <c r="AKC124" s="3"/>
      <c r="AKD124" s="3"/>
      <c r="AKE124" s="3"/>
      <c r="AKF124" s="3"/>
      <c r="AKG124" s="3"/>
      <c r="AKH124" s="3"/>
      <c r="AKI124" s="3"/>
      <c r="AKJ124" s="3"/>
      <c r="AKK124" s="3"/>
      <c r="AKL124" s="3"/>
      <c r="AKM124" s="3"/>
      <c r="AKN124" s="3"/>
      <c r="AKO124" s="3"/>
      <c r="AKP124" s="3"/>
      <c r="AKQ124" s="3"/>
      <c r="AKR124" s="3"/>
      <c r="AKS124" s="3"/>
      <c r="AKT124" s="3"/>
      <c r="AKU124" s="3"/>
      <c r="AKV124" s="3"/>
      <c r="AKW124" s="3"/>
      <c r="AKX124" s="3"/>
      <c r="AKY124" s="3"/>
      <c r="AKZ124" s="3"/>
      <c r="ALA124" s="3"/>
      <c r="ALB124" s="3"/>
      <c r="ALC124" s="3"/>
      <c r="ALD124" s="3"/>
      <c r="ALE124" s="3"/>
      <c r="ALF124" s="3"/>
      <c r="ALG124" s="3"/>
      <c r="ALH124" s="3"/>
      <c r="ALI124" s="3"/>
      <c r="ALJ124" s="3"/>
      <c r="ALK124" s="3"/>
      <c r="ALL124" s="3"/>
      <c r="ALM124" s="3"/>
      <c r="ALN124" s="3"/>
      <c r="ALO124" s="3"/>
      <c r="ALP124" s="3"/>
      <c r="ALQ124" s="3"/>
      <c r="ALR124" s="3"/>
      <c r="ALS124" s="3"/>
      <c r="ALT124" s="3"/>
      <c r="ALU124" s="3"/>
      <c r="ALV124" s="3"/>
      <c r="ALW124" s="3"/>
      <c r="ALX124" s="3"/>
      <c r="ALY124" s="3"/>
      <c r="ALZ124" s="3"/>
      <c r="AMA124" s="3"/>
      <c r="AMB124" s="3"/>
      <c r="AMC124" s="3"/>
      <c r="AMD124" s="3"/>
      <c r="AME124" s="3"/>
      <c r="AMF124" s="3"/>
      <c r="AMG124" s="3"/>
      <c r="AMH124" s="3"/>
      <c r="AMI124" s="3"/>
      <c r="AMJ124" s="3"/>
      <c r="AMK124" s="3"/>
      <c r="AML124" s="3"/>
      <c r="AMM124" s="3"/>
      <c r="AMN124" s="3"/>
      <c r="AMO124" s="3"/>
      <c r="AMP124" s="3"/>
      <c r="AMQ124" s="3"/>
      <c r="AMR124" s="3"/>
      <c r="AMS124" s="3"/>
      <c r="AMT124" s="3"/>
      <c r="AMU124" s="3"/>
    </row>
    <row r="125" spans="1:1037" ht="14.25" outlineLevel="1">
      <c r="A125" s="3"/>
      <c r="B125" s="3"/>
      <c r="C125" s="64" t="str">
        <f>+Revmod!A58</f>
        <v>Canone di disponibilità</v>
      </c>
      <c r="D125" s="3"/>
      <c r="E125" s="124"/>
      <c r="F125" s="65"/>
      <c r="G125" s="65"/>
      <c r="H125" s="66"/>
      <c r="I125" s="66">
        <f t="shared" ref="I125" si="176">+I129+I130</f>
        <v>0</v>
      </c>
      <c r="J125" s="66">
        <f>+Revmod!C58</f>
        <v>200000</v>
      </c>
      <c r="K125" s="66">
        <f>+Revmod!D58</f>
        <v>200000</v>
      </c>
      <c r="L125" s="66">
        <f>+Revmod!E58</f>
        <v>200000</v>
      </c>
      <c r="M125" s="66">
        <f>+Revmod!F58</f>
        <v>200000</v>
      </c>
      <c r="N125" s="66">
        <f>+Revmod!G58</f>
        <v>200000</v>
      </c>
      <c r="O125" s="66">
        <f>+Revmod!H58</f>
        <v>200000</v>
      </c>
      <c r="P125" s="66">
        <f>+Revmod!I58</f>
        <v>200000</v>
      </c>
      <c r="Q125" s="66">
        <f>+Revmod!J58</f>
        <v>200000</v>
      </c>
      <c r="R125" s="66">
        <f>+Revmod!K58</f>
        <v>200000</v>
      </c>
      <c r="S125" s="66">
        <f>+Revmod!L58</f>
        <v>200000</v>
      </c>
      <c r="T125" s="66">
        <f>+Revmod!M58</f>
        <v>200000</v>
      </c>
      <c r="U125" s="66">
        <f>+Revmod!N58</f>
        <v>200000</v>
      </c>
      <c r="V125" s="66">
        <f>+Revmod!O58</f>
        <v>200000</v>
      </c>
      <c r="W125" s="66">
        <f>+Revmod!P58</f>
        <v>200000</v>
      </c>
      <c r="X125" s="66">
        <f>+Revmod!Q58</f>
        <v>200000</v>
      </c>
      <c r="Y125" s="66">
        <f>+Revmod!R58</f>
        <v>200000</v>
      </c>
      <c r="Z125" s="66">
        <f>+Revmod!S58</f>
        <v>200000</v>
      </c>
      <c r="AA125" s="66">
        <f>+Revmod!T58</f>
        <v>200000</v>
      </c>
      <c r="AB125" s="66">
        <f>+Revmod!U58</f>
        <v>200000</v>
      </c>
      <c r="AC125" s="66">
        <f>+Revmod!V58</f>
        <v>200000</v>
      </c>
      <c r="AD125" s="66">
        <f>+Revmod!W58</f>
        <v>200000</v>
      </c>
      <c r="AE125" s="66">
        <f>+Revmod!X58</f>
        <v>200000</v>
      </c>
      <c r="AF125" s="66">
        <f>+Revmod!Y58</f>
        <v>200000</v>
      </c>
      <c r="AG125" s="66">
        <f>+Revmod!Z58</f>
        <v>200000</v>
      </c>
      <c r="AH125" s="66">
        <f>+Revmod!AA58</f>
        <v>200000</v>
      </c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  <c r="IW125" s="39"/>
      <c r="IX125" s="39"/>
      <c r="IY125" s="39"/>
      <c r="IZ125" s="39"/>
      <c r="JA125" s="39"/>
      <c r="JB125" s="39"/>
      <c r="JC125" s="39"/>
      <c r="JD125" s="39"/>
      <c r="JE125" s="39"/>
      <c r="JF125" s="39"/>
      <c r="JG125" s="39"/>
      <c r="JH125" s="39"/>
      <c r="JI125" s="39"/>
      <c r="JJ125" s="39"/>
      <c r="JK125" s="39"/>
      <c r="JL125" s="39"/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/>
      <c r="KN125" s="39"/>
      <c r="KO125" s="39"/>
      <c r="KP125" s="39"/>
      <c r="KQ125" s="39"/>
      <c r="KR125" s="39"/>
      <c r="KS125" s="39"/>
      <c r="KT125" s="39"/>
      <c r="KU125" s="39"/>
      <c r="KV125" s="39"/>
      <c r="KW125" s="39"/>
      <c r="KX125" s="39"/>
      <c r="KY125" s="39"/>
      <c r="KZ125" s="39"/>
      <c r="LA125" s="39"/>
      <c r="LB125" s="39"/>
      <c r="LC125" s="39"/>
      <c r="LD125" s="39"/>
      <c r="LE125" s="39"/>
      <c r="LF125" s="39"/>
      <c r="LG125" s="39"/>
      <c r="LH125" s="39"/>
      <c r="LI125" s="39"/>
      <c r="LJ125" s="39"/>
      <c r="LK125" s="39"/>
      <c r="LL125" s="39"/>
      <c r="LM125" s="39"/>
      <c r="LN125" s="39"/>
      <c r="LO125" s="39"/>
      <c r="LP125" s="39"/>
      <c r="LQ125" s="39"/>
      <c r="LR125" s="39"/>
      <c r="LS125" s="39"/>
      <c r="LT125" s="39"/>
      <c r="LU125" s="39"/>
      <c r="LV125" s="39"/>
      <c r="LW125" s="39"/>
      <c r="LX125" s="39"/>
      <c r="LY125" s="39"/>
      <c r="LZ125" s="39"/>
      <c r="MA125" s="39"/>
      <c r="MB125" s="39"/>
      <c r="MC125" s="39"/>
      <c r="MD125" s="39"/>
      <c r="ME125" s="39"/>
      <c r="MF125" s="39"/>
      <c r="MG125" s="39"/>
      <c r="MH125" s="39"/>
      <c r="MI125" s="39"/>
      <c r="MJ125" s="39"/>
      <c r="MK125" s="39"/>
      <c r="ML125" s="39"/>
      <c r="MM125" s="39"/>
      <c r="MN125" s="39"/>
      <c r="MO125" s="39"/>
      <c r="MP125" s="39"/>
      <c r="MQ125" s="39"/>
      <c r="MR125" s="39"/>
      <c r="MS125" s="39"/>
      <c r="MT125" s="39"/>
      <c r="MU125" s="39"/>
      <c r="MV125" s="39"/>
      <c r="MW125" s="39"/>
      <c r="MX125" s="39"/>
      <c r="MY125" s="39"/>
      <c r="MZ125" s="39"/>
      <c r="NA125" s="39"/>
      <c r="NB125" s="39"/>
      <c r="NC125" s="39"/>
      <c r="ND125" s="39"/>
      <c r="NE125" s="39"/>
      <c r="NF125" s="39"/>
      <c r="NG125" s="39"/>
      <c r="NH125" s="39"/>
      <c r="NI125" s="39"/>
      <c r="NJ125" s="39"/>
      <c r="NK125" s="39"/>
      <c r="NL125" s="39"/>
      <c r="NM125" s="39"/>
      <c r="NN125" s="39"/>
      <c r="NO125" s="39"/>
      <c r="NP125" s="39"/>
      <c r="NQ125" s="39"/>
      <c r="NR125" s="39"/>
      <c r="NS125" s="39"/>
      <c r="NT125" s="39"/>
      <c r="NU125" s="39"/>
      <c r="NV125" s="39"/>
      <c r="NW125" s="39"/>
      <c r="NX125" s="39"/>
      <c r="NY125" s="39"/>
      <c r="NZ125" s="39"/>
      <c r="OA125" s="39"/>
      <c r="OB125" s="39"/>
      <c r="OC125" s="39"/>
      <c r="OD125" s="39"/>
      <c r="OE125" s="39"/>
      <c r="OF125" s="39"/>
      <c r="OG125" s="39"/>
      <c r="OH125" s="39"/>
      <c r="OI125" s="39"/>
      <c r="OJ125" s="39"/>
      <c r="OK125" s="39"/>
      <c r="OL125" s="39"/>
      <c r="OM125" s="39"/>
      <c r="ON125" s="39"/>
      <c r="OO125" s="39"/>
      <c r="OP125" s="39"/>
      <c r="OQ125" s="39"/>
      <c r="OR125" s="39"/>
      <c r="OS125" s="39"/>
      <c r="OT125" s="39"/>
      <c r="OU125" s="39"/>
      <c r="OV125" s="39"/>
      <c r="OW125" s="39"/>
      <c r="OX125" s="39"/>
      <c r="OY125" s="39"/>
      <c r="OZ125" s="39"/>
      <c r="PA125" s="39"/>
      <c r="PB125" s="39"/>
      <c r="PC125" s="39"/>
      <c r="PD125" s="39"/>
      <c r="PE125" s="39"/>
      <c r="PF125" s="39"/>
      <c r="PG125" s="39"/>
      <c r="PH125" s="39"/>
      <c r="PI125" s="39"/>
      <c r="PJ125" s="39"/>
      <c r="PK125" s="39"/>
      <c r="PL125" s="39"/>
      <c r="PM125" s="39"/>
      <c r="PN125" s="39"/>
      <c r="PO125" s="39"/>
      <c r="PP125" s="39"/>
      <c r="PQ125" s="39"/>
      <c r="PR125" s="39"/>
      <c r="PS125" s="39"/>
      <c r="PT125" s="39"/>
      <c r="PU125" s="39"/>
      <c r="PV125" s="39"/>
      <c r="PW125" s="39"/>
      <c r="PX125" s="39"/>
      <c r="PY125" s="39"/>
      <c r="PZ125" s="39"/>
      <c r="QA125" s="39"/>
      <c r="QB125" s="39"/>
      <c r="QC125" s="39"/>
      <c r="QD125" s="39"/>
      <c r="QE125" s="39"/>
      <c r="QF125" s="39"/>
      <c r="QG125" s="39"/>
      <c r="QH125" s="39"/>
      <c r="QI125" s="39"/>
      <c r="QJ125" s="39"/>
      <c r="QK125" s="39"/>
      <c r="QL125" s="39"/>
      <c r="QM125" s="39"/>
      <c r="QN125" s="39"/>
      <c r="QO125" s="39"/>
      <c r="QP125" s="39"/>
      <c r="QQ125" s="39"/>
      <c r="QR125" s="39"/>
      <c r="QS125" s="39"/>
      <c r="QT125" s="39"/>
      <c r="QU125" s="39"/>
      <c r="QV125" s="39"/>
      <c r="QW125" s="39"/>
      <c r="QX125" s="39"/>
      <c r="QY125" s="39"/>
      <c r="QZ125" s="39"/>
      <c r="RA125" s="39"/>
      <c r="RB125" s="39"/>
      <c r="RC125" s="39"/>
      <c r="RD125" s="39"/>
      <c r="RE125" s="39"/>
      <c r="RF125" s="39"/>
      <c r="RG125" s="39"/>
      <c r="RH125" s="39"/>
      <c r="RI125" s="39"/>
      <c r="RJ125" s="39"/>
      <c r="RK125" s="39"/>
      <c r="RL125" s="39"/>
      <c r="RM125" s="39"/>
      <c r="RN125" s="39"/>
      <c r="RO125" s="39"/>
      <c r="RP125" s="39"/>
      <c r="RQ125" s="39"/>
      <c r="RR125" s="39"/>
      <c r="RS125" s="39"/>
      <c r="RT125" s="39"/>
      <c r="RU125" s="39"/>
      <c r="RV125" s="39"/>
      <c r="RW125" s="39"/>
      <c r="RX125" s="39"/>
      <c r="RY125" s="39"/>
      <c r="RZ125" s="39"/>
      <c r="SA125" s="39"/>
      <c r="SB125" s="39"/>
      <c r="SC125" s="39"/>
      <c r="SD125" s="39"/>
      <c r="SE125" s="39"/>
      <c r="SF125" s="39"/>
      <c r="SG125" s="39"/>
      <c r="SH125" s="39"/>
      <c r="SI125" s="39"/>
      <c r="SJ125" s="39"/>
      <c r="SK125" s="39"/>
      <c r="SL125" s="39"/>
      <c r="SM125" s="39"/>
      <c r="SN125" s="39"/>
      <c r="SO125" s="39"/>
      <c r="SP125" s="39"/>
      <c r="SQ125" s="39"/>
      <c r="SR125" s="39"/>
      <c r="SS125" s="39"/>
      <c r="ST125" s="39"/>
      <c r="SU125" s="39"/>
      <c r="SV125" s="39"/>
      <c r="SW125" s="39"/>
      <c r="SX125" s="39"/>
      <c r="SY125" s="39"/>
      <c r="SZ125" s="39"/>
      <c r="TA125" s="39"/>
      <c r="TB125" s="39"/>
      <c r="TC125" s="39"/>
      <c r="TD125" s="39"/>
      <c r="TE125" s="39"/>
      <c r="TF125" s="39"/>
      <c r="TG125" s="39"/>
      <c r="TH125" s="39"/>
      <c r="TI125" s="39"/>
      <c r="TJ125" s="39"/>
      <c r="TK125" s="39"/>
      <c r="TL125" s="39"/>
      <c r="TM125" s="39"/>
      <c r="TN125" s="39"/>
      <c r="TO125" s="39"/>
      <c r="TP125" s="39"/>
      <c r="TQ125" s="39"/>
      <c r="TR125" s="39"/>
      <c r="TS125" s="39"/>
      <c r="TT125" s="39"/>
      <c r="TU125" s="39"/>
      <c r="TV125" s="39"/>
      <c r="TW125" s="39"/>
      <c r="TX125" s="39"/>
      <c r="TY125" s="39"/>
      <c r="TZ125" s="39"/>
      <c r="UA125" s="39"/>
      <c r="UB125" s="39"/>
      <c r="UC125" s="39"/>
      <c r="UD125" s="39"/>
      <c r="UE125" s="39"/>
      <c r="UF125" s="39"/>
      <c r="UG125" s="39"/>
      <c r="UH125" s="39"/>
      <c r="UI125" s="39"/>
      <c r="UJ125" s="39"/>
      <c r="UK125" s="39"/>
      <c r="UL125" s="39"/>
      <c r="UM125" s="39"/>
      <c r="UN125" s="39"/>
      <c r="UO125" s="39"/>
      <c r="UP125" s="39"/>
      <c r="UQ125" s="39"/>
      <c r="UR125" s="39"/>
      <c r="US125" s="39"/>
      <c r="UT125" s="39"/>
      <c r="UU125" s="39"/>
      <c r="UV125" s="39"/>
      <c r="UW125" s="39"/>
      <c r="UX125" s="39"/>
      <c r="UY125" s="39"/>
      <c r="UZ125" s="39"/>
      <c r="VA125" s="39"/>
      <c r="VB125" s="39"/>
      <c r="VC125" s="39"/>
      <c r="VD125" s="39"/>
      <c r="VE125" s="39"/>
      <c r="VF125" s="39"/>
      <c r="VG125" s="39"/>
      <c r="VH125" s="39"/>
      <c r="VI125" s="39"/>
      <c r="VJ125" s="39"/>
      <c r="VK125" s="39"/>
      <c r="VL125" s="39"/>
      <c r="VM125" s="39"/>
      <c r="VN125" s="39"/>
      <c r="VO125" s="39"/>
      <c r="VP125" s="39"/>
      <c r="VQ125" s="39"/>
      <c r="VR125" s="39"/>
      <c r="VS125" s="39"/>
      <c r="VT125" s="39"/>
      <c r="VU125" s="39"/>
      <c r="VV125" s="39"/>
      <c r="VW125" s="39"/>
      <c r="VX125" s="39"/>
      <c r="VY125" s="39"/>
      <c r="VZ125" s="39"/>
      <c r="WA125" s="39"/>
      <c r="WB125" s="39"/>
      <c r="WC125" s="39"/>
      <c r="WD125" s="39"/>
      <c r="WE125" s="39"/>
      <c r="WF125" s="39"/>
      <c r="WG125" s="39"/>
      <c r="WH125" s="39"/>
      <c r="WI125" s="39"/>
      <c r="WJ125" s="39"/>
      <c r="WK125" s="39"/>
      <c r="WL125" s="39"/>
      <c r="WM125" s="39"/>
      <c r="WN125" s="39"/>
      <c r="WO125" s="39"/>
      <c r="WP125" s="39"/>
      <c r="WQ125" s="39"/>
      <c r="WR125" s="39"/>
      <c r="WS125" s="39"/>
      <c r="WT125" s="39"/>
      <c r="WU125" s="39"/>
      <c r="WV125" s="39"/>
      <c r="WW125" s="39"/>
      <c r="WX125" s="39"/>
      <c r="WY125" s="39"/>
      <c r="WZ125" s="39"/>
      <c r="XA125" s="39"/>
      <c r="XB125" s="39"/>
      <c r="XC125" s="39"/>
      <c r="XD125" s="39"/>
      <c r="XE125" s="39"/>
      <c r="XF125" s="39"/>
      <c r="XG125" s="39"/>
      <c r="XH125" s="39"/>
      <c r="XI125" s="39"/>
      <c r="XJ125" s="39"/>
      <c r="XK125" s="39"/>
      <c r="XL125" s="39"/>
      <c r="XM125" s="39"/>
      <c r="XN125" s="39"/>
      <c r="XO125" s="39"/>
      <c r="XP125" s="39"/>
      <c r="XQ125" s="39"/>
      <c r="XR125" s="39"/>
      <c r="XS125" s="39"/>
      <c r="XT125" s="39"/>
      <c r="XU125" s="39"/>
      <c r="XV125" s="39"/>
      <c r="XW125" s="39"/>
      <c r="XX125" s="39"/>
      <c r="XY125" s="39"/>
      <c r="XZ125" s="39"/>
      <c r="YA125" s="39"/>
      <c r="YB125" s="39"/>
      <c r="YC125" s="39"/>
      <c r="YD125" s="39"/>
      <c r="YE125" s="39"/>
      <c r="YF125" s="39"/>
      <c r="YG125" s="39"/>
      <c r="YH125" s="39"/>
      <c r="YI125" s="39"/>
      <c r="YJ125" s="39"/>
      <c r="YK125" s="39"/>
      <c r="YL125" s="39"/>
      <c r="YM125" s="39"/>
      <c r="YN125" s="39"/>
      <c r="YO125" s="39"/>
      <c r="YP125" s="39"/>
      <c r="YQ125" s="39"/>
      <c r="YR125" s="39"/>
      <c r="YS125" s="39"/>
      <c r="YT125" s="39"/>
      <c r="YU125" s="39"/>
      <c r="YV125" s="39"/>
      <c r="YW125" s="39"/>
      <c r="YX125" s="39"/>
      <c r="YY125" s="39"/>
      <c r="YZ125" s="39"/>
      <c r="ZA125" s="39"/>
      <c r="ZB125" s="39"/>
      <c r="ZC125" s="39"/>
      <c r="ZD125" s="39"/>
      <c r="ZE125" s="39"/>
      <c r="ZF125" s="39"/>
      <c r="ZG125" s="39"/>
      <c r="ZH125" s="39"/>
      <c r="ZI125" s="39"/>
      <c r="ZJ125" s="39"/>
      <c r="ZK125" s="39"/>
      <c r="ZL125" s="39"/>
      <c r="ZM125" s="39"/>
      <c r="ZN125" s="39"/>
      <c r="ZO125" s="39"/>
      <c r="ZP125" s="39"/>
      <c r="ZQ125" s="39"/>
      <c r="ZR125" s="39"/>
      <c r="ZS125" s="39"/>
      <c r="ZT125" s="39"/>
      <c r="ZU125" s="39"/>
      <c r="ZV125" s="39"/>
      <c r="ZW125" s="39"/>
      <c r="ZX125" s="39"/>
      <c r="ZY125" s="39"/>
      <c r="ZZ125" s="39"/>
      <c r="AAA125" s="39"/>
      <c r="AAB125" s="39"/>
      <c r="AAC125" s="39"/>
      <c r="AAD125" s="39"/>
      <c r="AAE125" s="39"/>
      <c r="AAF125" s="39"/>
      <c r="AAG125" s="39"/>
      <c r="AAH125" s="39"/>
      <c r="AAI125" s="39"/>
      <c r="AAJ125" s="39"/>
      <c r="AAK125" s="39"/>
      <c r="AAL125" s="39"/>
      <c r="AAM125" s="39"/>
      <c r="AAN125" s="39"/>
      <c r="AAO125" s="39"/>
      <c r="AAP125" s="39"/>
      <c r="AAQ125" s="39"/>
      <c r="AAR125" s="39"/>
      <c r="AAS125" s="39"/>
      <c r="AAT125" s="39"/>
      <c r="AAU125" s="39"/>
      <c r="AAV125" s="39"/>
      <c r="AAW125" s="39"/>
      <c r="AAX125" s="39"/>
      <c r="AAY125" s="39"/>
      <c r="AAZ125" s="39"/>
      <c r="ABA125" s="39"/>
      <c r="ABB125" s="39"/>
      <c r="ABC125" s="39"/>
      <c r="ABD125" s="39"/>
      <c r="ABE125" s="39"/>
      <c r="ABF125" s="39"/>
      <c r="ABG125" s="39"/>
      <c r="ABH125" s="39"/>
      <c r="ABI125" s="39"/>
      <c r="ABJ125" s="39"/>
      <c r="ABK125" s="39"/>
      <c r="ABL125" s="39"/>
      <c r="ABM125" s="39"/>
      <c r="ABN125" s="39"/>
      <c r="ABO125" s="39"/>
      <c r="ABP125" s="39"/>
      <c r="ABQ125" s="39"/>
      <c r="ABR125" s="39"/>
      <c r="ABS125" s="39"/>
      <c r="ABT125" s="39"/>
      <c r="ABU125" s="39"/>
      <c r="ABV125" s="39"/>
      <c r="ABW125" s="39"/>
      <c r="ABX125" s="39"/>
      <c r="ABY125" s="39"/>
      <c r="ABZ125" s="39"/>
      <c r="ACA125" s="39"/>
      <c r="ACB125" s="39"/>
      <c r="ACC125" s="39"/>
      <c r="ACD125" s="39"/>
      <c r="ACE125" s="39"/>
      <c r="ACF125" s="39"/>
      <c r="ACG125" s="39"/>
      <c r="ACH125" s="39"/>
      <c r="ACI125" s="39"/>
      <c r="ACJ125" s="39"/>
      <c r="ACK125" s="39"/>
      <c r="ACL125" s="39"/>
      <c r="ACM125" s="39"/>
      <c r="ACN125" s="39"/>
      <c r="ACO125" s="39"/>
      <c r="ACP125" s="39"/>
      <c r="ACQ125" s="39"/>
      <c r="ACR125" s="39"/>
      <c r="ACS125" s="39"/>
      <c r="ACT125" s="39"/>
      <c r="ACU125" s="39"/>
      <c r="ACV125" s="39"/>
      <c r="ACW125" s="39"/>
      <c r="ACX125" s="39"/>
      <c r="ACY125" s="39"/>
      <c r="ACZ125" s="39"/>
      <c r="ADA125" s="39"/>
      <c r="ADB125" s="39"/>
      <c r="ADC125" s="39"/>
      <c r="ADD125" s="39"/>
      <c r="ADE125" s="39"/>
      <c r="ADF125" s="39"/>
      <c r="ADG125" s="39"/>
      <c r="ADH125" s="39"/>
      <c r="ADI125" s="39"/>
      <c r="ADJ125" s="39"/>
      <c r="ADK125" s="39"/>
      <c r="ADL125" s="39"/>
      <c r="ADM125" s="39"/>
      <c r="ADN125" s="39"/>
      <c r="ADO125" s="39"/>
      <c r="ADP125" s="39"/>
      <c r="ADQ125" s="39"/>
      <c r="ADR125" s="39"/>
      <c r="ADS125" s="39"/>
      <c r="ADT125" s="39"/>
      <c r="ADU125" s="39"/>
      <c r="ADV125" s="39"/>
      <c r="ADW125" s="39"/>
      <c r="ADX125" s="39"/>
      <c r="ADY125" s="39"/>
      <c r="ADZ125" s="39"/>
      <c r="AEA125" s="39"/>
      <c r="AEB125" s="39"/>
      <c r="AEC125" s="39"/>
      <c r="AED125" s="39"/>
      <c r="AEE125" s="39"/>
      <c r="AEF125" s="39"/>
      <c r="AEG125" s="39"/>
      <c r="AEH125" s="39"/>
      <c r="AEI125" s="39"/>
      <c r="AEJ125" s="39"/>
      <c r="AEK125" s="39"/>
      <c r="AEL125" s="39"/>
      <c r="AEM125" s="39"/>
      <c r="AEN125" s="39"/>
      <c r="AEO125" s="39"/>
      <c r="AEP125" s="39"/>
      <c r="AEQ125" s="39"/>
      <c r="AER125" s="39"/>
      <c r="AES125" s="39"/>
      <c r="AET125" s="39"/>
      <c r="AEU125" s="39"/>
      <c r="AEV125" s="39"/>
      <c r="AEW125" s="39"/>
      <c r="AEX125" s="39"/>
      <c r="AEY125" s="39"/>
      <c r="AEZ125" s="39"/>
      <c r="AFA125" s="39"/>
      <c r="AFB125" s="39"/>
      <c r="AFC125" s="39"/>
      <c r="AFD125" s="39"/>
      <c r="AFE125" s="39"/>
      <c r="AFF125" s="39"/>
      <c r="AFG125" s="39"/>
      <c r="AFH125" s="39"/>
      <c r="AFI125" s="39"/>
      <c r="AFJ125" s="39"/>
      <c r="AFK125" s="39"/>
      <c r="AFL125" s="39"/>
      <c r="AFM125" s="39"/>
      <c r="AFN125" s="39"/>
      <c r="AFO125" s="39"/>
      <c r="AFP125" s="39"/>
      <c r="AFQ125" s="39"/>
      <c r="AFR125" s="39"/>
      <c r="AFS125" s="39"/>
      <c r="AFT125" s="39"/>
      <c r="AFU125" s="39"/>
      <c r="AFV125" s="39"/>
      <c r="AFW125" s="39"/>
      <c r="AFX125" s="39"/>
      <c r="AFY125" s="39"/>
      <c r="AFZ125" s="39"/>
      <c r="AGA125" s="39"/>
      <c r="AGB125" s="39"/>
      <c r="AGC125" s="39"/>
      <c r="AGD125" s="39"/>
      <c r="AGE125" s="39"/>
      <c r="AGF125" s="39"/>
      <c r="AGG125" s="39"/>
      <c r="AGH125" s="39"/>
      <c r="AGI125" s="39"/>
      <c r="AGJ125" s="39"/>
      <c r="AGK125" s="39"/>
      <c r="AGL125" s="39"/>
      <c r="AGM125" s="39"/>
      <c r="AGN125" s="39"/>
      <c r="AGO125" s="39"/>
      <c r="AGP125" s="39"/>
      <c r="AGQ125" s="39"/>
      <c r="AGR125" s="39"/>
      <c r="AGS125" s="39"/>
      <c r="AGT125" s="39"/>
      <c r="AGU125" s="39"/>
      <c r="AGV125" s="39"/>
      <c r="AGW125" s="39"/>
      <c r="AGX125" s="39"/>
      <c r="AGY125" s="39"/>
      <c r="AGZ125" s="39"/>
      <c r="AHA125" s="39"/>
      <c r="AHB125" s="39"/>
      <c r="AHC125" s="39"/>
      <c r="AHD125" s="39"/>
      <c r="AHE125" s="39"/>
      <c r="AHF125" s="39"/>
      <c r="AHG125" s="39"/>
      <c r="AHH125" s="39"/>
      <c r="AHI125" s="39"/>
      <c r="AHJ125" s="39"/>
      <c r="AHK125" s="39"/>
      <c r="AHL125" s="39"/>
      <c r="AHM125" s="39"/>
      <c r="AHN125" s="39"/>
      <c r="AHO125" s="39"/>
      <c r="AHP125" s="39"/>
      <c r="AHQ125" s="39"/>
      <c r="AHR125" s="39"/>
      <c r="AHS125" s="39"/>
      <c r="AHT125" s="39"/>
      <c r="AHU125" s="39"/>
      <c r="AHV125" s="39"/>
      <c r="AHW125" s="39"/>
      <c r="AHX125" s="39"/>
      <c r="AHY125" s="39"/>
      <c r="AHZ125" s="39"/>
      <c r="AIA125" s="39"/>
      <c r="AIB125" s="39"/>
      <c r="AIC125" s="39"/>
      <c r="AID125" s="39"/>
      <c r="AIE125" s="39"/>
      <c r="AIF125" s="39"/>
      <c r="AIG125" s="39"/>
      <c r="AIH125" s="39"/>
      <c r="AII125" s="39"/>
      <c r="AIJ125" s="39"/>
      <c r="AIK125" s="39"/>
      <c r="AIL125" s="39"/>
      <c r="AIM125" s="39"/>
      <c r="AIN125" s="39"/>
      <c r="AIO125" s="39"/>
      <c r="AIP125" s="39"/>
      <c r="AIQ125" s="39"/>
      <c r="AIR125" s="39"/>
      <c r="AIS125" s="39"/>
      <c r="AIT125" s="39"/>
      <c r="AIU125" s="39"/>
      <c r="AIV125" s="39"/>
      <c r="AIW125" s="39"/>
      <c r="AIX125" s="39"/>
      <c r="AIY125" s="39"/>
      <c r="AIZ125" s="39"/>
      <c r="AJA125" s="39"/>
      <c r="AJB125" s="39"/>
      <c r="AJC125" s="39"/>
      <c r="AJD125" s="39"/>
      <c r="AJE125" s="39"/>
      <c r="AJF125" s="39"/>
      <c r="AJG125" s="39"/>
      <c r="AJH125" s="39"/>
      <c r="AJI125" s="39"/>
      <c r="AJJ125" s="39"/>
      <c r="AJK125" s="39"/>
      <c r="AJL125" s="39"/>
      <c r="AJM125" s="39"/>
      <c r="AJN125" s="39"/>
      <c r="AJO125" s="39"/>
      <c r="AJP125" s="39"/>
      <c r="AJQ125" s="39"/>
      <c r="AJR125" s="39"/>
      <c r="AJS125" s="39"/>
      <c r="AJT125" s="39"/>
      <c r="AJU125" s="39"/>
      <c r="AJV125" s="39"/>
      <c r="AJW125" s="39"/>
      <c r="AJX125" s="39"/>
      <c r="AJY125" s="39"/>
      <c r="AJZ125" s="39"/>
      <c r="AKA125" s="39"/>
      <c r="AKB125" s="39"/>
      <c r="AKC125" s="39"/>
      <c r="AKD125" s="39"/>
      <c r="AKE125" s="39"/>
      <c r="AKF125" s="39"/>
      <c r="AKG125" s="39"/>
      <c r="AKH125" s="39"/>
      <c r="AKI125" s="39"/>
      <c r="AKJ125" s="39"/>
      <c r="AKK125" s="39"/>
      <c r="AKL125" s="39"/>
      <c r="AKM125" s="39"/>
      <c r="AKN125" s="39"/>
      <c r="AKO125" s="39"/>
      <c r="AKP125" s="39"/>
      <c r="AKQ125" s="39"/>
      <c r="AKR125" s="39"/>
      <c r="AKS125" s="39"/>
      <c r="AKT125" s="39"/>
      <c r="AKU125" s="39"/>
      <c r="AKV125" s="39"/>
      <c r="AKW125" s="39"/>
      <c r="AKX125" s="39"/>
      <c r="AKY125" s="39"/>
      <c r="AKZ125" s="39"/>
      <c r="ALA125" s="39"/>
      <c r="ALB125" s="39"/>
      <c r="ALC125" s="39"/>
      <c r="ALD125" s="39"/>
      <c r="ALE125" s="39"/>
      <c r="ALF125" s="39"/>
      <c r="ALG125" s="39"/>
      <c r="ALH125" s="39"/>
      <c r="ALI125" s="39"/>
      <c r="ALJ125" s="39"/>
      <c r="ALK125" s="39"/>
      <c r="ALL125" s="39"/>
      <c r="ALM125" s="39"/>
      <c r="ALN125" s="39"/>
      <c r="ALO125" s="39"/>
      <c r="ALP125" s="39"/>
      <c r="ALQ125" s="39"/>
      <c r="ALR125" s="39"/>
      <c r="ALS125" s="39"/>
      <c r="ALT125" s="39"/>
      <c r="ALU125" s="39"/>
      <c r="ALV125" s="39"/>
      <c r="ALW125" s="39"/>
      <c r="ALX125" s="39"/>
      <c r="ALY125" s="39"/>
      <c r="ALZ125" s="39"/>
      <c r="AMA125" s="39"/>
      <c r="AMB125" s="39"/>
      <c r="AMC125" s="39"/>
      <c r="AMD125" s="39"/>
      <c r="AME125" s="39"/>
      <c r="AMF125" s="39"/>
      <c r="AMG125" s="39"/>
      <c r="AMH125" s="39"/>
      <c r="AMI125" s="39"/>
      <c r="AMJ125" s="39"/>
      <c r="AMK125" s="39"/>
      <c r="AML125" s="39"/>
      <c r="AMM125" s="39"/>
      <c r="AMN125" s="39"/>
      <c r="AMO125" s="39"/>
      <c r="AMP125" s="39"/>
      <c r="AMQ125" s="39"/>
      <c r="AMR125" s="39"/>
      <c r="AMS125" s="39"/>
      <c r="AMT125" s="39"/>
      <c r="AMU125" s="39"/>
      <c r="AMV125" s="59"/>
      <c r="AMW125" s="59"/>
    </row>
    <row r="126" spans="1:1037" ht="14.25" outlineLevel="1">
      <c r="A126" s="3"/>
      <c r="B126" s="3"/>
      <c r="C126" s="64" t="str">
        <f>Revmod!A56</f>
        <v>Ricavi netti per cessione servizi</v>
      </c>
      <c r="D126" s="3"/>
      <c r="E126" s="124"/>
      <c r="F126" s="65"/>
      <c r="G126" s="65"/>
      <c r="H126" s="66"/>
      <c r="I126" s="66"/>
      <c r="J126" s="66">
        <f>Revmod!C56</f>
        <v>1753458</v>
      </c>
      <c r="K126" s="66">
        <f>Revmod!D56</f>
        <v>1753458</v>
      </c>
      <c r="L126" s="66">
        <f>Revmod!E56</f>
        <v>1753458</v>
      </c>
      <c r="M126" s="66">
        <f>Revmod!F56</f>
        <v>1753458</v>
      </c>
      <c r="N126" s="66">
        <f>Revmod!G56</f>
        <v>1753458</v>
      </c>
      <c r="O126" s="66">
        <f>Revmod!H56</f>
        <v>1869014.75</v>
      </c>
      <c r="P126" s="66">
        <f>Revmod!I56</f>
        <v>1869014.75</v>
      </c>
      <c r="Q126" s="66">
        <f>Revmod!J56</f>
        <v>1869014.75</v>
      </c>
      <c r="R126" s="66">
        <f>Revmod!K56</f>
        <v>1869014.75</v>
      </c>
      <c r="S126" s="66">
        <f>Revmod!L56</f>
        <v>1869014.75</v>
      </c>
      <c r="T126" s="66">
        <f>Revmod!M56</f>
        <v>1933028.5</v>
      </c>
      <c r="U126" s="66">
        <f>Revmod!N56</f>
        <v>1933028.5</v>
      </c>
      <c r="V126" s="66">
        <f>Revmod!O56</f>
        <v>1933028.5</v>
      </c>
      <c r="W126" s="66">
        <f>Revmod!P56</f>
        <v>1933028.5</v>
      </c>
      <c r="X126" s="66">
        <f>Revmod!Q56</f>
        <v>1933028.5</v>
      </c>
      <c r="Y126" s="66">
        <f>Revmod!R56</f>
        <v>1933028.5</v>
      </c>
      <c r="Z126" s="66">
        <f>Revmod!S56</f>
        <v>1933028.5</v>
      </c>
      <c r="AA126" s="66">
        <f>Revmod!T56</f>
        <v>1933028.5</v>
      </c>
      <c r="AB126" s="66">
        <f>Revmod!U56</f>
        <v>1933028.5</v>
      </c>
      <c r="AC126" s="66">
        <f>Revmod!V56</f>
        <v>1933028.5</v>
      </c>
      <c r="AD126" s="66">
        <f>Revmod!W56</f>
        <v>1933028.5</v>
      </c>
      <c r="AE126" s="66">
        <f>Revmod!X56</f>
        <v>1933028.5</v>
      </c>
      <c r="AF126" s="66">
        <f>Revmod!Y56</f>
        <v>1933028.5</v>
      </c>
      <c r="AG126" s="66">
        <f>Revmod!Z56</f>
        <v>1933028.5</v>
      </c>
      <c r="AH126" s="66">
        <f>Revmod!AA56</f>
        <v>1933028.5</v>
      </c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  <c r="ME126" s="39"/>
      <c r="MF126" s="39"/>
      <c r="MG126" s="39"/>
      <c r="MH126" s="39"/>
      <c r="MI126" s="39"/>
      <c r="MJ126" s="39"/>
      <c r="MK126" s="39"/>
      <c r="ML126" s="39"/>
      <c r="MM126" s="39"/>
      <c r="MN126" s="39"/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/>
      <c r="NE126" s="39"/>
      <c r="NF126" s="39"/>
      <c r="NG126" s="39"/>
      <c r="NH126" s="39"/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  <c r="OE126" s="39"/>
      <c r="OF126" s="39"/>
      <c r="OG126" s="39"/>
      <c r="OH126" s="39"/>
      <c r="OI126" s="39"/>
      <c r="OJ126" s="39"/>
      <c r="OK126" s="39"/>
      <c r="OL126" s="39"/>
      <c r="OM126" s="39"/>
      <c r="ON126" s="39"/>
      <c r="OO126" s="39"/>
      <c r="OP126" s="39"/>
      <c r="OQ126" s="39"/>
      <c r="OR126" s="39"/>
      <c r="OS126" s="39"/>
      <c r="OT126" s="39"/>
      <c r="OU126" s="39"/>
      <c r="OV126" s="39"/>
      <c r="OW126" s="39"/>
      <c r="OX126" s="39"/>
      <c r="OY126" s="39"/>
      <c r="OZ126" s="39"/>
      <c r="PA126" s="39"/>
      <c r="PB126" s="39"/>
      <c r="PC126" s="39"/>
      <c r="PD126" s="39"/>
      <c r="PE126" s="39"/>
      <c r="PF126" s="39"/>
      <c r="PG126" s="39"/>
      <c r="PH126" s="39"/>
      <c r="PI126" s="39"/>
      <c r="PJ126" s="39"/>
      <c r="PK126" s="39"/>
      <c r="PL126" s="39"/>
      <c r="PM126" s="39"/>
      <c r="PN126" s="39"/>
      <c r="PO126" s="39"/>
      <c r="PP126" s="39"/>
      <c r="PQ126" s="39"/>
      <c r="PR126" s="39"/>
      <c r="PS126" s="39"/>
      <c r="PT126" s="39"/>
      <c r="PU126" s="39"/>
      <c r="PV126" s="39"/>
      <c r="PW126" s="39"/>
      <c r="PX126" s="39"/>
      <c r="PY126" s="39"/>
      <c r="PZ126" s="39"/>
      <c r="QA126" s="39"/>
      <c r="QB126" s="39"/>
      <c r="QC126" s="39"/>
      <c r="QD126" s="39"/>
      <c r="QE126" s="39"/>
      <c r="QF126" s="39"/>
      <c r="QG126" s="39"/>
      <c r="QH126" s="39"/>
      <c r="QI126" s="39"/>
      <c r="QJ126" s="39"/>
      <c r="QK126" s="39"/>
      <c r="QL126" s="39"/>
      <c r="QM126" s="39"/>
      <c r="QN126" s="39"/>
      <c r="QO126" s="39"/>
      <c r="QP126" s="39"/>
      <c r="QQ126" s="39"/>
      <c r="QR126" s="39"/>
      <c r="QS126" s="39"/>
      <c r="QT126" s="39"/>
      <c r="QU126" s="39"/>
      <c r="QV126" s="39"/>
      <c r="QW126" s="39"/>
      <c r="QX126" s="39"/>
      <c r="QY126" s="39"/>
      <c r="QZ126" s="39"/>
      <c r="RA126" s="39"/>
      <c r="RB126" s="39"/>
      <c r="RC126" s="39"/>
      <c r="RD126" s="39"/>
      <c r="RE126" s="39"/>
      <c r="RF126" s="39"/>
      <c r="RG126" s="39"/>
      <c r="RH126" s="39"/>
      <c r="RI126" s="39"/>
      <c r="RJ126" s="39"/>
      <c r="RK126" s="39"/>
      <c r="RL126" s="39"/>
      <c r="RM126" s="39"/>
      <c r="RN126" s="39"/>
      <c r="RO126" s="39"/>
      <c r="RP126" s="39"/>
      <c r="RQ126" s="39"/>
      <c r="RR126" s="39"/>
      <c r="RS126" s="39"/>
      <c r="RT126" s="39"/>
      <c r="RU126" s="39"/>
      <c r="RV126" s="39"/>
      <c r="RW126" s="39"/>
      <c r="RX126" s="39"/>
      <c r="RY126" s="39"/>
      <c r="RZ126" s="39"/>
      <c r="SA126" s="39"/>
      <c r="SB126" s="39"/>
      <c r="SC126" s="39"/>
      <c r="SD126" s="39"/>
      <c r="SE126" s="39"/>
      <c r="SF126" s="39"/>
      <c r="SG126" s="39"/>
      <c r="SH126" s="39"/>
      <c r="SI126" s="39"/>
      <c r="SJ126" s="39"/>
      <c r="SK126" s="39"/>
      <c r="SL126" s="39"/>
      <c r="SM126" s="39"/>
      <c r="SN126" s="39"/>
      <c r="SO126" s="39"/>
      <c r="SP126" s="39"/>
      <c r="SQ126" s="39"/>
      <c r="SR126" s="39"/>
      <c r="SS126" s="39"/>
      <c r="ST126" s="39"/>
      <c r="SU126" s="39"/>
      <c r="SV126" s="39"/>
      <c r="SW126" s="39"/>
      <c r="SX126" s="39"/>
      <c r="SY126" s="39"/>
      <c r="SZ126" s="39"/>
      <c r="TA126" s="39"/>
      <c r="TB126" s="39"/>
      <c r="TC126" s="39"/>
      <c r="TD126" s="39"/>
      <c r="TE126" s="39"/>
      <c r="TF126" s="39"/>
      <c r="TG126" s="39"/>
      <c r="TH126" s="39"/>
      <c r="TI126" s="39"/>
      <c r="TJ126" s="39"/>
      <c r="TK126" s="39"/>
      <c r="TL126" s="39"/>
      <c r="TM126" s="39"/>
      <c r="TN126" s="39"/>
      <c r="TO126" s="39"/>
      <c r="TP126" s="39"/>
      <c r="TQ126" s="39"/>
      <c r="TR126" s="39"/>
      <c r="TS126" s="39"/>
      <c r="TT126" s="39"/>
      <c r="TU126" s="39"/>
      <c r="TV126" s="39"/>
      <c r="TW126" s="39"/>
      <c r="TX126" s="39"/>
      <c r="TY126" s="39"/>
      <c r="TZ126" s="39"/>
      <c r="UA126" s="39"/>
      <c r="UB126" s="39"/>
      <c r="UC126" s="39"/>
      <c r="UD126" s="39"/>
      <c r="UE126" s="39"/>
      <c r="UF126" s="39"/>
      <c r="UG126" s="39"/>
      <c r="UH126" s="39"/>
      <c r="UI126" s="39"/>
      <c r="UJ126" s="39"/>
      <c r="UK126" s="39"/>
      <c r="UL126" s="39"/>
      <c r="UM126" s="39"/>
      <c r="UN126" s="39"/>
      <c r="UO126" s="39"/>
      <c r="UP126" s="39"/>
      <c r="UQ126" s="39"/>
      <c r="UR126" s="39"/>
      <c r="US126" s="39"/>
      <c r="UT126" s="39"/>
      <c r="UU126" s="39"/>
      <c r="UV126" s="39"/>
      <c r="UW126" s="39"/>
      <c r="UX126" s="39"/>
      <c r="UY126" s="39"/>
      <c r="UZ126" s="39"/>
      <c r="VA126" s="39"/>
      <c r="VB126" s="39"/>
      <c r="VC126" s="39"/>
      <c r="VD126" s="39"/>
      <c r="VE126" s="39"/>
      <c r="VF126" s="39"/>
      <c r="VG126" s="39"/>
      <c r="VH126" s="39"/>
      <c r="VI126" s="39"/>
      <c r="VJ126" s="39"/>
      <c r="VK126" s="39"/>
      <c r="VL126" s="39"/>
      <c r="VM126" s="39"/>
      <c r="VN126" s="39"/>
      <c r="VO126" s="39"/>
      <c r="VP126" s="39"/>
      <c r="VQ126" s="39"/>
      <c r="VR126" s="39"/>
      <c r="VS126" s="39"/>
      <c r="VT126" s="39"/>
      <c r="VU126" s="39"/>
      <c r="VV126" s="39"/>
      <c r="VW126" s="39"/>
      <c r="VX126" s="39"/>
      <c r="VY126" s="39"/>
      <c r="VZ126" s="39"/>
      <c r="WA126" s="39"/>
      <c r="WB126" s="39"/>
      <c r="WC126" s="39"/>
      <c r="WD126" s="39"/>
      <c r="WE126" s="39"/>
      <c r="WF126" s="39"/>
      <c r="WG126" s="39"/>
      <c r="WH126" s="39"/>
      <c r="WI126" s="39"/>
      <c r="WJ126" s="39"/>
      <c r="WK126" s="39"/>
      <c r="WL126" s="39"/>
      <c r="WM126" s="39"/>
      <c r="WN126" s="39"/>
      <c r="WO126" s="39"/>
      <c r="WP126" s="39"/>
      <c r="WQ126" s="39"/>
      <c r="WR126" s="39"/>
      <c r="WS126" s="39"/>
      <c r="WT126" s="39"/>
      <c r="WU126" s="39"/>
      <c r="WV126" s="39"/>
      <c r="WW126" s="39"/>
      <c r="WX126" s="39"/>
      <c r="WY126" s="39"/>
      <c r="WZ126" s="39"/>
      <c r="XA126" s="39"/>
      <c r="XB126" s="39"/>
      <c r="XC126" s="39"/>
      <c r="XD126" s="39"/>
      <c r="XE126" s="39"/>
      <c r="XF126" s="39"/>
      <c r="XG126" s="39"/>
      <c r="XH126" s="39"/>
      <c r="XI126" s="39"/>
      <c r="XJ126" s="39"/>
      <c r="XK126" s="39"/>
      <c r="XL126" s="39"/>
      <c r="XM126" s="39"/>
      <c r="XN126" s="39"/>
      <c r="XO126" s="39"/>
      <c r="XP126" s="39"/>
      <c r="XQ126" s="39"/>
      <c r="XR126" s="39"/>
      <c r="XS126" s="39"/>
      <c r="XT126" s="39"/>
      <c r="XU126" s="39"/>
      <c r="XV126" s="39"/>
      <c r="XW126" s="39"/>
      <c r="XX126" s="39"/>
      <c r="XY126" s="39"/>
      <c r="XZ126" s="39"/>
      <c r="YA126" s="39"/>
      <c r="YB126" s="39"/>
      <c r="YC126" s="39"/>
      <c r="YD126" s="39"/>
      <c r="YE126" s="39"/>
      <c r="YF126" s="39"/>
      <c r="YG126" s="39"/>
      <c r="YH126" s="39"/>
      <c r="YI126" s="39"/>
      <c r="YJ126" s="39"/>
      <c r="YK126" s="39"/>
      <c r="YL126" s="39"/>
      <c r="YM126" s="39"/>
      <c r="YN126" s="39"/>
      <c r="YO126" s="39"/>
      <c r="YP126" s="39"/>
      <c r="YQ126" s="39"/>
      <c r="YR126" s="39"/>
      <c r="YS126" s="39"/>
      <c r="YT126" s="39"/>
      <c r="YU126" s="39"/>
      <c r="YV126" s="39"/>
      <c r="YW126" s="39"/>
      <c r="YX126" s="39"/>
      <c r="YY126" s="39"/>
      <c r="YZ126" s="39"/>
      <c r="ZA126" s="39"/>
      <c r="ZB126" s="39"/>
      <c r="ZC126" s="39"/>
      <c r="ZD126" s="39"/>
      <c r="ZE126" s="39"/>
      <c r="ZF126" s="39"/>
      <c r="ZG126" s="39"/>
      <c r="ZH126" s="39"/>
      <c r="ZI126" s="39"/>
      <c r="ZJ126" s="39"/>
      <c r="ZK126" s="39"/>
      <c r="ZL126" s="39"/>
      <c r="ZM126" s="39"/>
      <c r="ZN126" s="39"/>
      <c r="ZO126" s="39"/>
      <c r="ZP126" s="39"/>
      <c r="ZQ126" s="39"/>
      <c r="ZR126" s="39"/>
      <c r="ZS126" s="39"/>
      <c r="ZT126" s="39"/>
      <c r="ZU126" s="39"/>
      <c r="ZV126" s="39"/>
      <c r="ZW126" s="39"/>
      <c r="ZX126" s="39"/>
      <c r="ZY126" s="39"/>
      <c r="ZZ126" s="39"/>
      <c r="AAA126" s="39"/>
      <c r="AAB126" s="39"/>
      <c r="AAC126" s="39"/>
      <c r="AAD126" s="39"/>
      <c r="AAE126" s="39"/>
      <c r="AAF126" s="39"/>
      <c r="AAG126" s="39"/>
      <c r="AAH126" s="39"/>
      <c r="AAI126" s="39"/>
      <c r="AAJ126" s="39"/>
      <c r="AAK126" s="39"/>
      <c r="AAL126" s="39"/>
      <c r="AAM126" s="39"/>
      <c r="AAN126" s="39"/>
      <c r="AAO126" s="39"/>
      <c r="AAP126" s="39"/>
      <c r="AAQ126" s="39"/>
      <c r="AAR126" s="39"/>
      <c r="AAS126" s="39"/>
      <c r="AAT126" s="39"/>
      <c r="AAU126" s="39"/>
      <c r="AAV126" s="39"/>
      <c r="AAW126" s="39"/>
      <c r="AAX126" s="39"/>
      <c r="AAY126" s="39"/>
      <c r="AAZ126" s="39"/>
      <c r="ABA126" s="39"/>
      <c r="ABB126" s="39"/>
      <c r="ABC126" s="39"/>
      <c r="ABD126" s="39"/>
      <c r="ABE126" s="39"/>
      <c r="ABF126" s="39"/>
      <c r="ABG126" s="39"/>
      <c r="ABH126" s="39"/>
      <c r="ABI126" s="39"/>
      <c r="ABJ126" s="39"/>
      <c r="ABK126" s="39"/>
      <c r="ABL126" s="39"/>
      <c r="ABM126" s="39"/>
      <c r="ABN126" s="39"/>
      <c r="ABO126" s="39"/>
      <c r="ABP126" s="39"/>
      <c r="ABQ126" s="39"/>
      <c r="ABR126" s="39"/>
      <c r="ABS126" s="39"/>
      <c r="ABT126" s="39"/>
      <c r="ABU126" s="39"/>
      <c r="ABV126" s="39"/>
      <c r="ABW126" s="39"/>
      <c r="ABX126" s="39"/>
      <c r="ABY126" s="39"/>
      <c r="ABZ126" s="39"/>
      <c r="ACA126" s="39"/>
      <c r="ACB126" s="39"/>
      <c r="ACC126" s="39"/>
      <c r="ACD126" s="39"/>
      <c r="ACE126" s="39"/>
      <c r="ACF126" s="39"/>
      <c r="ACG126" s="39"/>
      <c r="ACH126" s="39"/>
      <c r="ACI126" s="39"/>
      <c r="ACJ126" s="39"/>
      <c r="ACK126" s="39"/>
      <c r="ACL126" s="39"/>
      <c r="ACM126" s="39"/>
      <c r="ACN126" s="39"/>
      <c r="ACO126" s="39"/>
      <c r="ACP126" s="39"/>
      <c r="ACQ126" s="39"/>
      <c r="ACR126" s="39"/>
      <c r="ACS126" s="39"/>
      <c r="ACT126" s="39"/>
      <c r="ACU126" s="39"/>
      <c r="ACV126" s="39"/>
      <c r="ACW126" s="39"/>
      <c r="ACX126" s="39"/>
      <c r="ACY126" s="39"/>
      <c r="ACZ126" s="39"/>
      <c r="ADA126" s="39"/>
      <c r="ADB126" s="39"/>
      <c r="ADC126" s="39"/>
      <c r="ADD126" s="39"/>
      <c r="ADE126" s="39"/>
      <c r="ADF126" s="39"/>
      <c r="ADG126" s="39"/>
      <c r="ADH126" s="39"/>
      <c r="ADI126" s="39"/>
      <c r="ADJ126" s="39"/>
      <c r="ADK126" s="39"/>
      <c r="ADL126" s="39"/>
      <c r="ADM126" s="39"/>
      <c r="ADN126" s="39"/>
      <c r="ADO126" s="39"/>
      <c r="ADP126" s="39"/>
      <c r="ADQ126" s="39"/>
      <c r="ADR126" s="39"/>
      <c r="ADS126" s="39"/>
      <c r="ADT126" s="39"/>
      <c r="ADU126" s="39"/>
      <c r="ADV126" s="39"/>
      <c r="ADW126" s="39"/>
      <c r="ADX126" s="39"/>
      <c r="ADY126" s="39"/>
      <c r="ADZ126" s="39"/>
      <c r="AEA126" s="39"/>
      <c r="AEB126" s="39"/>
      <c r="AEC126" s="39"/>
      <c r="AED126" s="39"/>
      <c r="AEE126" s="39"/>
      <c r="AEF126" s="39"/>
      <c r="AEG126" s="39"/>
      <c r="AEH126" s="39"/>
      <c r="AEI126" s="39"/>
      <c r="AEJ126" s="39"/>
      <c r="AEK126" s="39"/>
      <c r="AEL126" s="39"/>
      <c r="AEM126" s="39"/>
      <c r="AEN126" s="39"/>
      <c r="AEO126" s="39"/>
      <c r="AEP126" s="39"/>
      <c r="AEQ126" s="39"/>
      <c r="AER126" s="39"/>
      <c r="AES126" s="39"/>
      <c r="AET126" s="39"/>
      <c r="AEU126" s="39"/>
      <c r="AEV126" s="39"/>
      <c r="AEW126" s="39"/>
      <c r="AEX126" s="39"/>
      <c r="AEY126" s="39"/>
      <c r="AEZ126" s="39"/>
      <c r="AFA126" s="39"/>
      <c r="AFB126" s="39"/>
      <c r="AFC126" s="39"/>
      <c r="AFD126" s="39"/>
      <c r="AFE126" s="39"/>
      <c r="AFF126" s="39"/>
      <c r="AFG126" s="39"/>
      <c r="AFH126" s="39"/>
      <c r="AFI126" s="39"/>
      <c r="AFJ126" s="39"/>
      <c r="AFK126" s="39"/>
      <c r="AFL126" s="39"/>
      <c r="AFM126" s="39"/>
      <c r="AFN126" s="39"/>
      <c r="AFO126" s="39"/>
      <c r="AFP126" s="39"/>
      <c r="AFQ126" s="39"/>
      <c r="AFR126" s="39"/>
      <c r="AFS126" s="39"/>
      <c r="AFT126" s="39"/>
      <c r="AFU126" s="39"/>
      <c r="AFV126" s="39"/>
      <c r="AFW126" s="39"/>
      <c r="AFX126" s="39"/>
      <c r="AFY126" s="39"/>
      <c r="AFZ126" s="39"/>
      <c r="AGA126" s="39"/>
      <c r="AGB126" s="39"/>
      <c r="AGC126" s="39"/>
      <c r="AGD126" s="39"/>
      <c r="AGE126" s="39"/>
      <c r="AGF126" s="39"/>
      <c r="AGG126" s="39"/>
      <c r="AGH126" s="39"/>
      <c r="AGI126" s="39"/>
      <c r="AGJ126" s="39"/>
      <c r="AGK126" s="39"/>
      <c r="AGL126" s="39"/>
      <c r="AGM126" s="39"/>
      <c r="AGN126" s="39"/>
      <c r="AGO126" s="39"/>
      <c r="AGP126" s="39"/>
      <c r="AGQ126" s="39"/>
      <c r="AGR126" s="39"/>
      <c r="AGS126" s="39"/>
      <c r="AGT126" s="39"/>
      <c r="AGU126" s="39"/>
      <c r="AGV126" s="39"/>
      <c r="AGW126" s="39"/>
      <c r="AGX126" s="39"/>
      <c r="AGY126" s="39"/>
      <c r="AGZ126" s="39"/>
      <c r="AHA126" s="39"/>
      <c r="AHB126" s="39"/>
      <c r="AHC126" s="39"/>
      <c r="AHD126" s="39"/>
      <c r="AHE126" s="39"/>
      <c r="AHF126" s="39"/>
      <c r="AHG126" s="39"/>
      <c r="AHH126" s="39"/>
      <c r="AHI126" s="39"/>
      <c r="AHJ126" s="39"/>
      <c r="AHK126" s="39"/>
      <c r="AHL126" s="39"/>
      <c r="AHM126" s="39"/>
      <c r="AHN126" s="39"/>
      <c r="AHO126" s="39"/>
      <c r="AHP126" s="39"/>
      <c r="AHQ126" s="39"/>
      <c r="AHR126" s="39"/>
      <c r="AHS126" s="39"/>
      <c r="AHT126" s="39"/>
      <c r="AHU126" s="39"/>
      <c r="AHV126" s="39"/>
      <c r="AHW126" s="39"/>
      <c r="AHX126" s="39"/>
      <c r="AHY126" s="39"/>
      <c r="AHZ126" s="39"/>
      <c r="AIA126" s="39"/>
      <c r="AIB126" s="39"/>
      <c r="AIC126" s="39"/>
      <c r="AID126" s="39"/>
      <c r="AIE126" s="39"/>
      <c r="AIF126" s="39"/>
      <c r="AIG126" s="39"/>
      <c r="AIH126" s="39"/>
      <c r="AII126" s="39"/>
      <c r="AIJ126" s="39"/>
      <c r="AIK126" s="39"/>
      <c r="AIL126" s="39"/>
      <c r="AIM126" s="39"/>
      <c r="AIN126" s="39"/>
      <c r="AIO126" s="39"/>
      <c r="AIP126" s="39"/>
      <c r="AIQ126" s="39"/>
      <c r="AIR126" s="39"/>
      <c r="AIS126" s="39"/>
      <c r="AIT126" s="39"/>
      <c r="AIU126" s="39"/>
      <c r="AIV126" s="39"/>
      <c r="AIW126" s="39"/>
      <c r="AIX126" s="39"/>
      <c r="AIY126" s="39"/>
      <c r="AIZ126" s="39"/>
      <c r="AJA126" s="39"/>
      <c r="AJB126" s="39"/>
      <c r="AJC126" s="39"/>
      <c r="AJD126" s="39"/>
      <c r="AJE126" s="39"/>
      <c r="AJF126" s="39"/>
      <c r="AJG126" s="39"/>
      <c r="AJH126" s="39"/>
      <c r="AJI126" s="39"/>
      <c r="AJJ126" s="39"/>
      <c r="AJK126" s="39"/>
      <c r="AJL126" s="39"/>
      <c r="AJM126" s="39"/>
      <c r="AJN126" s="39"/>
      <c r="AJO126" s="39"/>
      <c r="AJP126" s="39"/>
      <c r="AJQ126" s="39"/>
      <c r="AJR126" s="39"/>
      <c r="AJS126" s="39"/>
      <c r="AJT126" s="39"/>
      <c r="AJU126" s="39"/>
      <c r="AJV126" s="39"/>
      <c r="AJW126" s="39"/>
      <c r="AJX126" s="39"/>
      <c r="AJY126" s="39"/>
      <c r="AJZ126" s="39"/>
      <c r="AKA126" s="39"/>
      <c r="AKB126" s="39"/>
      <c r="AKC126" s="39"/>
      <c r="AKD126" s="39"/>
      <c r="AKE126" s="39"/>
      <c r="AKF126" s="39"/>
      <c r="AKG126" s="39"/>
      <c r="AKH126" s="39"/>
      <c r="AKI126" s="39"/>
      <c r="AKJ126" s="39"/>
      <c r="AKK126" s="39"/>
      <c r="AKL126" s="39"/>
      <c r="AKM126" s="39"/>
      <c r="AKN126" s="39"/>
      <c r="AKO126" s="39"/>
      <c r="AKP126" s="39"/>
      <c r="AKQ126" s="39"/>
      <c r="AKR126" s="39"/>
      <c r="AKS126" s="39"/>
      <c r="AKT126" s="39"/>
      <c r="AKU126" s="39"/>
      <c r="AKV126" s="39"/>
      <c r="AKW126" s="39"/>
      <c r="AKX126" s="39"/>
      <c r="AKY126" s="39"/>
      <c r="AKZ126" s="39"/>
      <c r="ALA126" s="39"/>
      <c r="ALB126" s="39"/>
      <c r="ALC126" s="39"/>
      <c r="ALD126" s="39"/>
      <c r="ALE126" s="39"/>
      <c r="ALF126" s="39"/>
      <c r="ALG126" s="39"/>
      <c r="ALH126" s="39"/>
      <c r="ALI126" s="39"/>
      <c r="ALJ126" s="39"/>
      <c r="ALK126" s="39"/>
      <c r="ALL126" s="39"/>
      <c r="ALM126" s="39"/>
      <c r="ALN126" s="39"/>
      <c r="ALO126" s="39"/>
      <c r="ALP126" s="39"/>
      <c r="ALQ126" s="39"/>
      <c r="ALR126" s="39"/>
      <c r="ALS126" s="39"/>
      <c r="ALT126" s="39"/>
      <c r="ALU126" s="39"/>
      <c r="ALV126" s="39"/>
      <c r="ALW126" s="39"/>
      <c r="ALX126" s="39"/>
      <c r="ALY126" s="39"/>
      <c r="ALZ126" s="39"/>
      <c r="AMA126" s="39"/>
      <c r="AMB126" s="39"/>
      <c r="AMC126" s="39"/>
      <c r="AMD126" s="39"/>
      <c r="AME126" s="39"/>
      <c r="AMF126" s="39"/>
      <c r="AMG126" s="39"/>
      <c r="AMH126" s="39"/>
      <c r="AMI126" s="39"/>
      <c r="AMJ126" s="39"/>
      <c r="AMK126" s="39"/>
      <c r="AML126" s="39"/>
      <c r="AMM126" s="39"/>
      <c r="AMN126" s="39"/>
      <c r="AMO126" s="39"/>
      <c r="AMP126" s="39"/>
      <c r="AMQ126" s="39"/>
      <c r="AMR126" s="39"/>
      <c r="AMS126" s="39"/>
      <c r="AMT126" s="39"/>
      <c r="AMU126" s="39"/>
      <c r="AMV126" s="59"/>
      <c r="AMW126" s="59"/>
    </row>
    <row r="127" spans="1:1037" ht="14.25" outlineLevel="1">
      <c r="A127" s="3"/>
      <c r="B127" s="3"/>
      <c r="C127" s="64" t="s">
        <v>246</v>
      </c>
      <c r="D127" s="3"/>
      <c r="E127" s="124"/>
      <c r="F127" s="65"/>
      <c r="G127" s="65"/>
      <c r="H127" s="66"/>
      <c r="I127" s="66">
        <f t="shared" ref="I127:AH127" si="177">+SUM(I125:I126)</f>
        <v>0</v>
      </c>
      <c r="J127" s="66">
        <f t="shared" si="177"/>
        <v>1953458</v>
      </c>
      <c r="K127" s="66">
        <f t="shared" si="177"/>
        <v>1953458</v>
      </c>
      <c r="L127" s="66">
        <f t="shared" si="177"/>
        <v>1953458</v>
      </c>
      <c r="M127" s="66">
        <f t="shared" si="177"/>
        <v>1953458</v>
      </c>
      <c r="N127" s="66">
        <f t="shared" si="177"/>
        <v>1953458</v>
      </c>
      <c r="O127" s="66">
        <f t="shared" si="177"/>
        <v>2069014.75</v>
      </c>
      <c r="P127" s="66">
        <f t="shared" si="177"/>
        <v>2069014.75</v>
      </c>
      <c r="Q127" s="66">
        <f t="shared" si="177"/>
        <v>2069014.75</v>
      </c>
      <c r="R127" s="66">
        <f t="shared" si="177"/>
        <v>2069014.75</v>
      </c>
      <c r="S127" s="66">
        <f t="shared" si="177"/>
        <v>2069014.75</v>
      </c>
      <c r="T127" s="66">
        <f t="shared" si="177"/>
        <v>2133028.5</v>
      </c>
      <c r="U127" s="66">
        <f t="shared" si="177"/>
        <v>2133028.5</v>
      </c>
      <c r="V127" s="66">
        <f t="shared" si="177"/>
        <v>2133028.5</v>
      </c>
      <c r="W127" s="66">
        <f t="shared" si="177"/>
        <v>2133028.5</v>
      </c>
      <c r="X127" s="66">
        <f t="shared" si="177"/>
        <v>2133028.5</v>
      </c>
      <c r="Y127" s="66">
        <f t="shared" si="177"/>
        <v>2133028.5</v>
      </c>
      <c r="Z127" s="66">
        <f t="shared" si="177"/>
        <v>2133028.5</v>
      </c>
      <c r="AA127" s="66">
        <f t="shared" si="177"/>
        <v>2133028.5</v>
      </c>
      <c r="AB127" s="66">
        <f t="shared" si="177"/>
        <v>2133028.5</v>
      </c>
      <c r="AC127" s="66">
        <f t="shared" si="177"/>
        <v>2133028.5</v>
      </c>
      <c r="AD127" s="66">
        <f t="shared" si="177"/>
        <v>2133028.5</v>
      </c>
      <c r="AE127" s="66">
        <f t="shared" si="177"/>
        <v>2133028.5</v>
      </c>
      <c r="AF127" s="66">
        <f t="shared" si="177"/>
        <v>2133028.5</v>
      </c>
      <c r="AG127" s="66">
        <f t="shared" si="177"/>
        <v>2133028.5</v>
      </c>
      <c r="AH127" s="66">
        <f t="shared" si="177"/>
        <v>2133028.5</v>
      </c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  <c r="ME127" s="39"/>
      <c r="MF127" s="39"/>
      <c r="MG127" s="39"/>
      <c r="MH127" s="39"/>
      <c r="MI127" s="39"/>
      <c r="MJ127" s="39"/>
      <c r="MK127" s="39"/>
      <c r="ML127" s="39"/>
      <c r="MM127" s="39"/>
      <c r="MN127" s="39"/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/>
      <c r="NE127" s="39"/>
      <c r="NF127" s="39"/>
      <c r="NG127" s="39"/>
      <c r="NH127" s="39"/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  <c r="OE127" s="39"/>
      <c r="OF127" s="39"/>
      <c r="OG127" s="39"/>
      <c r="OH127" s="39"/>
      <c r="OI127" s="39"/>
      <c r="OJ127" s="39"/>
      <c r="OK127" s="39"/>
      <c r="OL127" s="39"/>
      <c r="OM127" s="39"/>
      <c r="ON127" s="39"/>
      <c r="OO127" s="39"/>
      <c r="OP127" s="39"/>
      <c r="OQ127" s="39"/>
      <c r="OR127" s="39"/>
      <c r="OS127" s="39"/>
      <c r="OT127" s="39"/>
      <c r="OU127" s="39"/>
      <c r="OV127" s="39"/>
      <c r="OW127" s="39"/>
      <c r="OX127" s="39"/>
      <c r="OY127" s="39"/>
      <c r="OZ127" s="39"/>
      <c r="PA127" s="39"/>
      <c r="PB127" s="39"/>
      <c r="PC127" s="39"/>
      <c r="PD127" s="39"/>
      <c r="PE127" s="39"/>
      <c r="PF127" s="39"/>
      <c r="PG127" s="39"/>
      <c r="PH127" s="39"/>
      <c r="PI127" s="39"/>
      <c r="PJ127" s="39"/>
      <c r="PK127" s="39"/>
      <c r="PL127" s="39"/>
      <c r="PM127" s="39"/>
      <c r="PN127" s="39"/>
      <c r="PO127" s="39"/>
      <c r="PP127" s="39"/>
      <c r="PQ127" s="39"/>
      <c r="PR127" s="39"/>
      <c r="PS127" s="39"/>
      <c r="PT127" s="39"/>
      <c r="PU127" s="39"/>
      <c r="PV127" s="39"/>
      <c r="PW127" s="39"/>
      <c r="PX127" s="39"/>
      <c r="PY127" s="39"/>
      <c r="PZ127" s="39"/>
      <c r="QA127" s="39"/>
      <c r="QB127" s="39"/>
      <c r="QC127" s="39"/>
      <c r="QD127" s="39"/>
      <c r="QE127" s="39"/>
      <c r="QF127" s="39"/>
      <c r="QG127" s="39"/>
      <c r="QH127" s="39"/>
      <c r="QI127" s="39"/>
      <c r="QJ127" s="39"/>
      <c r="QK127" s="39"/>
      <c r="QL127" s="39"/>
      <c r="QM127" s="39"/>
      <c r="QN127" s="39"/>
      <c r="QO127" s="39"/>
      <c r="QP127" s="39"/>
      <c r="QQ127" s="39"/>
      <c r="QR127" s="39"/>
      <c r="QS127" s="39"/>
      <c r="QT127" s="39"/>
      <c r="QU127" s="39"/>
      <c r="QV127" s="39"/>
      <c r="QW127" s="39"/>
      <c r="QX127" s="39"/>
      <c r="QY127" s="39"/>
      <c r="QZ127" s="39"/>
      <c r="RA127" s="39"/>
      <c r="RB127" s="39"/>
      <c r="RC127" s="39"/>
      <c r="RD127" s="39"/>
      <c r="RE127" s="39"/>
      <c r="RF127" s="39"/>
      <c r="RG127" s="39"/>
      <c r="RH127" s="39"/>
      <c r="RI127" s="39"/>
      <c r="RJ127" s="39"/>
      <c r="RK127" s="39"/>
      <c r="RL127" s="39"/>
      <c r="RM127" s="39"/>
      <c r="RN127" s="39"/>
      <c r="RO127" s="39"/>
      <c r="RP127" s="39"/>
      <c r="RQ127" s="39"/>
      <c r="RR127" s="39"/>
      <c r="RS127" s="39"/>
      <c r="RT127" s="39"/>
      <c r="RU127" s="39"/>
      <c r="RV127" s="39"/>
      <c r="RW127" s="39"/>
      <c r="RX127" s="39"/>
      <c r="RY127" s="39"/>
      <c r="RZ127" s="39"/>
      <c r="SA127" s="39"/>
      <c r="SB127" s="39"/>
      <c r="SC127" s="39"/>
      <c r="SD127" s="39"/>
      <c r="SE127" s="39"/>
      <c r="SF127" s="39"/>
      <c r="SG127" s="39"/>
      <c r="SH127" s="39"/>
      <c r="SI127" s="39"/>
      <c r="SJ127" s="39"/>
      <c r="SK127" s="39"/>
      <c r="SL127" s="39"/>
      <c r="SM127" s="39"/>
      <c r="SN127" s="39"/>
      <c r="SO127" s="39"/>
      <c r="SP127" s="39"/>
      <c r="SQ127" s="39"/>
      <c r="SR127" s="39"/>
      <c r="SS127" s="39"/>
      <c r="ST127" s="39"/>
      <c r="SU127" s="39"/>
      <c r="SV127" s="39"/>
      <c r="SW127" s="39"/>
      <c r="SX127" s="39"/>
      <c r="SY127" s="39"/>
      <c r="SZ127" s="39"/>
      <c r="TA127" s="39"/>
      <c r="TB127" s="39"/>
      <c r="TC127" s="39"/>
      <c r="TD127" s="39"/>
      <c r="TE127" s="39"/>
      <c r="TF127" s="39"/>
      <c r="TG127" s="39"/>
      <c r="TH127" s="39"/>
      <c r="TI127" s="39"/>
      <c r="TJ127" s="39"/>
      <c r="TK127" s="39"/>
      <c r="TL127" s="39"/>
      <c r="TM127" s="39"/>
      <c r="TN127" s="39"/>
      <c r="TO127" s="39"/>
      <c r="TP127" s="39"/>
      <c r="TQ127" s="39"/>
      <c r="TR127" s="39"/>
      <c r="TS127" s="39"/>
      <c r="TT127" s="39"/>
      <c r="TU127" s="39"/>
      <c r="TV127" s="39"/>
      <c r="TW127" s="39"/>
      <c r="TX127" s="39"/>
      <c r="TY127" s="39"/>
      <c r="TZ127" s="39"/>
      <c r="UA127" s="39"/>
      <c r="UB127" s="39"/>
      <c r="UC127" s="39"/>
      <c r="UD127" s="39"/>
      <c r="UE127" s="39"/>
      <c r="UF127" s="39"/>
      <c r="UG127" s="39"/>
      <c r="UH127" s="39"/>
      <c r="UI127" s="39"/>
      <c r="UJ127" s="39"/>
      <c r="UK127" s="39"/>
      <c r="UL127" s="39"/>
      <c r="UM127" s="39"/>
      <c r="UN127" s="39"/>
      <c r="UO127" s="39"/>
      <c r="UP127" s="39"/>
      <c r="UQ127" s="39"/>
      <c r="UR127" s="39"/>
      <c r="US127" s="39"/>
      <c r="UT127" s="39"/>
      <c r="UU127" s="39"/>
      <c r="UV127" s="39"/>
      <c r="UW127" s="39"/>
      <c r="UX127" s="39"/>
      <c r="UY127" s="39"/>
      <c r="UZ127" s="39"/>
      <c r="VA127" s="39"/>
      <c r="VB127" s="39"/>
      <c r="VC127" s="39"/>
      <c r="VD127" s="39"/>
      <c r="VE127" s="39"/>
      <c r="VF127" s="39"/>
      <c r="VG127" s="39"/>
      <c r="VH127" s="39"/>
      <c r="VI127" s="39"/>
      <c r="VJ127" s="39"/>
      <c r="VK127" s="39"/>
      <c r="VL127" s="39"/>
      <c r="VM127" s="39"/>
      <c r="VN127" s="39"/>
      <c r="VO127" s="39"/>
      <c r="VP127" s="39"/>
      <c r="VQ127" s="39"/>
      <c r="VR127" s="39"/>
      <c r="VS127" s="39"/>
      <c r="VT127" s="39"/>
      <c r="VU127" s="39"/>
      <c r="VV127" s="39"/>
      <c r="VW127" s="39"/>
      <c r="VX127" s="39"/>
      <c r="VY127" s="39"/>
      <c r="VZ127" s="39"/>
      <c r="WA127" s="39"/>
      <c r="WB127" s="39"/>
      <c r="WC127" s="39"/>
      <c r="WD127" s="39"/>
      <c r="WE127" s="39"/>
      <c r="WF127" s="39"/>
      <c r="WG127" s="39"/>
      <c r="WH127" s="39"/>
      <c r="WI127" s="39"/>
      <c r="WJ127" s="39"/>
      <c r="WK127" s="39"/>
      <c r="WL127" s="39"/>
      <c r="WM127" s="39"/>
      <c r="WN127" s="39"/>
      <c r="WO127" s="39"/>
      <c r="WP127" s="39"/>
      <c r="WQ127" s="39"/>
      <c r="WR127" s="39"/>
      <c r="WS127" s="39"/>
      <c r="WT127" s="39"/>
      <c r="WU127" s="39"/>
      <c r="WV127" s="39"/>
      <c r="WW127" s="39"/>
      <c r="WX127" s="39"/>
      <c r="WY127" s="39"/>
      <c r="WZ127" s="39"/>
      <c r="XA127" s="39"/>
      <c r="XB127" s="39"/>
      <c r="XC127" s="39"/>
      <c r="XD127" s="39"/>
      <c r="XE127" s="39"/>
      <c r="XF127" s="39"/>
      <c r="XG127" s="39"/>
      <c r="XH127" s="39"/>
      <c r="XI127" s="39"/>
      <c r="XJ127" s="39"/>
      <c r="XK127" s="39"/>
      <c r="XL127" s="39"/>
      <c r="XM127" s="39"/>
      <c r="XN127" s="39"/>
      <c r="XO127" s="39"/>
      <c r="XP127" s="39"/>
      <c r="XQ127" s="39"/>
      <c r="XR127" s="39"/>
      <c r="XS127" s="39"/>
      <c r="XT127" s="39"/>
      <c r="XU127" s="39"/>
      <c r="XV127" s="39"/>
      <c r="XW127" s="39"/>
      <c r="XX127" s="39"/>
      <c r="XY127" s="39"/>
      <c r="XZ127" s="39"/>
      <c r="YA127" s="39"/>
      <c r="YB127" s="39"/>
      <c r="YC127" s="39"/>
      <c r="YD127" s="39"/>
      <c r="YE127" s="39"/>
      <c r="YF127" s="39"/>
      <c r="YG127" s="39"/>
      <c r="YH127" s="39"/>
      <c r="YI127" s="39"/>
      <c r="YJ127" s="39"/>
      <c r="YK127" s="39"/>
      <c r="YL127" s="39"/>
      <c r="YM127" s="39"/>
      <c r="YN127" s="39"/>
      <c r="YO127" s="39"/>
      <c r="YP127" s="39"/>
      <c r="YQ127" s="39"/>
      <c r="YR127" s="39"/>
      <c r="YS127" s="39"/>
      <c r="YT127" s="39"/>
      <c r="YU127" s="39"/>
      <c r="YV127" s="39"/>
      <c r="YW127" s="39"/>
      <c r="YX127" s="39"/>
      <c r="YY127" s="39"/>
      <c r="YZ127" s="39"/>
      <c r="ZA127" s="39"/>
      <c r="ZB127" s="39"/>
      <c r="ZC127" s="39"/>
      <c r="ZD127" s="39"/>
      <c r="ZE127" s="39"/>
      <c r="ZF127" s="39"/>
      <c r="ZG127" s="39"/>
      <c r="ZH127" s="39"/>
      <c r="ZI127" s="39"/>
      <c r="ZJ127" s="39"/>
      <c r="ZK127" s="39"/>
      <c r="ZL127" s="39"/>
      <c r="ZM127" s="39"/>
      <c r="ZN127" s="39"/>
      <c r="ZO127" s="39"/>
      <c r="ZP127" s="39"/>
      <c r="ZQ127" s="39"/>
      <c r="ZR127" s="39"/>
      <c r="ZS127" s="39"/>
      <c r="ZT127" s="39"/>
      <c r="ZU127" s="39"/>
      <c r="ZV127" s="39"/>
      <c r="ZW127" s="39"/>
      <c r="ZX127" s="39"/>
      <c r="ZY127" s="39"/>
      <c r="ZZ127" s="39"/>
      <c r="AAA127" s="39"/>
      <c r="AAB127" s="39"/>
      <c r="AAC127" s="39"/>
      <c r="AAD127" s="39"/>
      <c r="AAE127" s="39"/>
      <c r="AAF127" s="39"/>
      <c r="AAG127" s="39"/>
      <c r="AAH127" s="39"/>
      <c r="AAI127" s="39"/>
      <c r="AAJ127" s="39"/>
      <c r="AAK127" s="39"/>
      <c r="AAL127" s="39"/>
      <c r="AAM127" s="39"/>
      <c r="AAN127" s="39"/>
      <c r="AAO127" s="39"/>
      <c r="AAP127" s="39"/>
      <c r="AAQ127" s="39"/>
      <c r="AAR127" s="39"/>
      <c r="AAS127" s="39"/>
      <c r="AAT127" s="39"/>
      <c r="AAU127" s="39"/>
      <c r="AAV127" s="39"/>
      <c r="AAW127" s="39"/>
      <c r="AAX127" s="39"/>
      <c r="AAY127" s="39"/>
      <c r="AAZ127" s="39"/>
      <c r="ABA127" s="39"/>
      <c r="ABB127" s="39"/>
      <c r="ABC127" s="39"/>
      <c r="ABD127" s="39"/>
      <c r="ABE127" s="39"/>
      <c r="ABF127" s="39"/>
      <c r="ABG127" s="39"/>
      <c r="ABH127" s="39"/>
      <c r="ABI127" s="39"/>
      <c r="ABJ127" s="39"/>
      <c r="ABK127" s="39"/>
      <c r="ABL127" s="39"/>
      <c r="ABM127" s="39"/>
      <c r="ABN127" s="39"/>
      <c r="ABO127" s="39"/>
      <c r="ABP127" s="39"/>
      <c r="ABQ127" s="39"/>
      <c r="ABR127" s="39"/>
      <c r="ABS127" s="39"/>
      <c r="ABT127" s="39"/>
      <c r="ABU127" s="39"/>
      <c r="ABV127" s="39"/>
      <c r="ABW127" s="39"/>
      <c r="ABX127" s="39"/>
      <c r="ABY127" s="39"/>
      <c r="ABZ127" s="39"/>
      <c r="ACA127" s="39"/>
      <c r="ACB127" s="39"/>
      <c r="ACC127" s="39"/>
      <c r="ACD127" s="39"/>
      <c r="ACE127" s="39"/>
      <c r="ACF127" s="39"/>
      <c r="ACG127" s="39"/>
      <c r="ACH127" s="39"/>
      <c r="ACI127" s="39"/>
      <c r="ACJ127" s="39"/>
      <c r="ACK127" s="39"/>
      <c r="ACL127" s="39"/>
      <c r="ACM127" s="39"/>
      <c r="ACN127" s="39"/>
      <c r="ACO127" s="39"/>
      <c r="ACP127" s="39"/>
      <c r="ACQ127" s="39"/>
      <c r="ACR127" s="39"/>
      <c r="ACS127" s="39"/>
      <c r="ACT127" s="39"/>
      <c r="ACU127" s="39"/>
      <c r="ACV127" s="39"/>
      <c r="ACW127" s="39"/>
      <c r="ACX127" s="39"/>
      <c r="ACY127" s="39"/>
      <c r="ACZ127" s="39"/>
      <c r="ADA127" s="39"/>
      <c r="ADB127" s="39"/>
      <c r="ADC127" s="39"/>
      <c r="ADD127" s="39"/>
      <c r="ADE127" s="39"/>
      <c r="ADF127" s="39"/>
      <c r="ADG127" s="39"/>
      <c r="ADH127" s="39"/>
      <c r="ADI127" s="39"/>
      <c r="ADJ127" s="39"/>
      <c r="ADK127" s="39"/>
      <c r="ADL127" s="39"/>
      <c r="ADM127" s="39"/>
      <c r="ADN127" s="39"/>
      <c r="ADO127" s="39"/>
      <c r="ADP127" s="39"/>
      <c r="ADQ127" s="39"/>
      <c r="ADR127" s="39"/>
      <c r="ADS127" s="39"/>
      <c r="ADT127" s="39"/>
      <c r="ADU127" s="39"/>
      <c r="ADV127" s="39"/>
      <c r="ADW127" s="39"/>
      <c r="ADX127" s="39"/>
      <c r="ADY127" s="39"/>
      <c r="ADZ127" s="39"/>
      <c r="AEA127" s="39"/>
      <c r="AEB127" s="39"/>
      <c r="AEC127" s="39"/>
      <c r="AED127" s="39"/>
      <c r="AEE127" s="39"/>
      <c r="AEF127" s="39"/>
      <c r="AEG127" s="39"/>
      <c r="AEH127" s="39"/>
      <c r="AEI127" s="39"/>
      <c r="AEJ127" s="39"/>
      <c r="AEK127" s="39"/>
      <c r="AEL127" s="39"/>
      <c r="AEM127" s="39"/>
      <c r="AEN127" s="39"/>
      <c r="AEO127" s="39"/>
      <c r="AEP127" s="39"/>
      <c r="AEQ127" s="39"/>
      <c r="AER127" s="39"/>
      <c r="AES127" s="39"/>
      <c r="AET127" s="39"/>
      <c r="AEU127" s="39"/>
      <c r="AEV127" s="39"/>
      <c r="AEW127" s="39"/>
      <c r="AEX127" s="39"/>
      <c r="AEY127" s="39"/>
      <c r="AEZ127" s="39"/>
      <c r="AFA127" s="39"/>
      <c r="AFB127" s="39"/>
      <c r="AFC127" s="39"/>
      <c r="AFD127" s="39"/>
      <c r="AFE127" s="39"/>
      <c r="AFF127" s="39"/>
      <c r="AFG127" s="39"/>
      <c r="AFH127" s="39"/>
      <c r="AFI127" s="39"/>
      <c r="AFJ127" s="39"/>
      <c r="AFK127" s="39"/>
      <c r="AFL127" s="39"/>
      <c r="AFM127" s="39"/>
      <c r="AFN127" s="39"/>
      <c r="AFO127" s="39"/>
      <c r="AFP127" s="39"/>
      <c r="AFQ127" s="39"/>
      <c r="AFR127" s="39"/>
      <c r="AFS127" s="39"/>
      <c r="AFT127" s="39"/>
      <c r="AFU127" s="39"/>
      <c r="AFV127" s="39"/>
      <c r="AFW127" s="39"/>
      <c r="AFX127" s="39"/>
      <c r="AFY127" s="39"/>
      <c r="AFZ127" s="39"/>
      <c r="AGA127" s="39"/>
      <c r="AGB127" s="39"/>
      <c r="AGC127" s="39"/>
      <c r="AGD127" s="39"/>
      <c r="AGE127" s="39"/>
      <c r="AGF127" s="39"/>
      <c r="AGG127" s="39"/>
      <c r="AGH127" s="39"/>
      <c r="AGI127" s="39"/>
      <c r="AGJ127" s="39"/>
      <c r="AGK127" s="39"/>
      <c r="AGL127" s="39"/>
      <c r="AGM127" s="39"/>
      <c r="AGN127" s="39"/>
      <c r="AGO127" s="39"/>
      <c r="AGP127" s="39"/>
      <c r="AGQ127" s="39"/>
      <c r="AGR127" s="39"/>
      <c r="AGS127" s="39"/>
      <c r="AGT127" s="39"/>
      <c r="AGU127" s="39"/>
      <c r="AGV127" s="39"/>
      <c r="AGW127" s="39"/>
      <c r="AGX127" s="39"/>
      <c r="AGY127" s="39"/>
      <c r="AGZ127" s="39"/>
      <c r="AHA127" s="39"/>
      <c r="AHB127" s="39"/>
      <c r="AHC127" s="39"/>
      <c r="AHD127" s="39"/>
      <c r="AHE127" s="39"/>
      <c r="AHF127" s="39"/>
      <c r="AHG127" s="39"/>
      <c r="AHH127" s="39"/>
      <c r="AHI127" s="39"/>
      <c r="AHJ127" s="39"/>
      <c r="AHK127" s="39"/>
      <c r="AHL127" s="39"/>
      <c r="AHM127" s="39"/>
      <c r="AHN127" s="39"/>
      <c r="AHO127" s="39"/>
      <c r="AHP127" s="39"/>
      <c r="AHQ127" s="39"/>
      <c r="AHR127" s="39"/>
      <c r="AHS127" s="39"/>
      <c r="AHT127" s="39"/>
      <c r="AHU127" s="39"/>
      <c r="AHV127" s="39"/>
      <c r="AHW127" s="39"/>
      <c r="AHX127" s="39"/>
      <c r="AHY127" s="39"/>
      <c r="AHZ127" s="39"/>
      <c r="AIA127" s="39"/>
      <c r="AIB127" s="39"/>
      <c r="AIC127" s="39"/>
      <c r="AID127" s="39"/>
      <c r="AIE127" s="39"/>
      <c r="AIF127" s="39"/>
      <c r="AIG127" s="39"/>
      <c r="AIH127" s="39"/>
      <c r="AII127" s="39"/>
      <c r="AIJ127" s="39"/>
      <c r="AIK127" s="39"/>
      <c r="AIL127" s="39"/>
      <c r="AIM127" s="39"/>
      <c r="AIN127" s="39"/>
      <c r="AIO127" s="39"/>
      <c r="AIP127" s="39"/>
      <c r="AIQ127" s="39"/>
      <c r="AIR127" s="39"/>
      <c r="AIS127" s="39"/>
      <c r="AIT127" s="39"/>
      <c r="AIU127" s="39"/>
      <c r="AIV127" s="39"/>
      <c r="AIW127" s="39"/>
      <c r="AIX127" s="39"/>
      <c r="AIY127" s="39"/>
      <c r="AIZ127" s="39"/>
      <c r="AJA127" s="39"/>
      <c r="AJB127" s="39"/>
      <c r="AJC127" s="39"/>
      <c r="AJD127" s="39"/>
      <c r="AJE127" s="39"/>
      <c r="AJF127" s="39"/>
      <c r="AJG127" s="39"/>
      <c r="AJH127" s="39"/>
      <c r="AJI127" s="39"/>
      <c r="AJJ127" s="39"/>
      <c r="AJK127" s="39"/>
      <c r="AJL127" s="39"/>
      <c r="AJM127" s="39"/>
      <c r="AJN127" s="39"/>
      <c r="AJO127" s="39"/>
      <c r="AJP127" s="39"/>
      <c r="AJQ127" s="39"/>
      <c r="AJR127" s="39"/>
      <c r="AJS127" s="39"/>
      <c r="AJT127" s="39"/>
      <c r="AJU127" s="39"/>
      <c r="AJV127" s="39"/>
      <c r="AJW127" s="39"/>
      <c r="AJX127" s="39"/>
      <c r="AJY127" s="39"/>
      <c r="AJZ127" s="39"/>
      <c r="AKA127" s="39"/>
      <c r="AKB127" s="39"/>
      <c r="AKC127" s="39"/>
      <c r="AKD127" s="39"/>
      <c r="AKE127" s="39"/>
      <c r="AKF127" s="39"/>
      <c r="AKG127" s="39"/>
      <c r="AKH127" s="39"/>
      <c r="AKI127" s="39"/>
      <c r="AKJ127" s="39"/>
      <c r="AKK127" s="39"/>
      <c r="AKL127" s="39"/>
      <c r="AKM127" s="39"/>
      <c r="AKN127" s="39"/>
      <c r="AKO127" s="39"/>
      <c r="AKP127" s="39"/>
      <c r="AKQ127" s="39"/>
      <c r="AKR127" s="39"/>
      <c r="AKS127" s="39"/>
      <c r="AKT127" s="39"/>
      <c r="AKU127" s="39"/>
      <c r="AKV127" s="39"/>
      <c r="AKW127" s="39"/>
      <c r="AKX127" s="39"/>
      <c r="AKY127" s="39"/>
      <c r="AKZ127" s="39"/>
      <c r="ALA127" s="39"/>
      <c r="ALB127" s="39"/>
      <c r="ALC127" s="39"/>
      <c r="ALD127" s="39"/>
      <c r="ALE127" s="39"/>
      <c r="ALF127" s="39"/>
      <c r="ALG127" s="39"/>
      <c r="ALH127" s="39"/>
      <c r="ALI127" s="39"/>
      <c r="ALJ127" s="39"/>
      <c r="ALK127" s="39"/>
      <c r="ALL127" s="39"/>
      <c r="ALM127" s="39"/>
      <c r="ALN127" s="39"/>
      <c r="ALO127" s="39"/>
      <c r="ALP127" s="39"/>
      <c r="ALQ127" s="39"/>
      <c r="ALR127" s="39"/>
      <c r="ALS127" s="39"/>
      <c r="ALT127" s="39"/>
      <c r="ALU127" s="39"/>
      <c r="ALV127" s="39"/>
      <c r="ALW127" s="39"/>
      <c r="ALX127" s="39"/>
      <c r="ALY127" s="39"/>
      <c r="ALZ127" s="39"/>
      <c r="AMA127" s="39"/>
      <c r="AMB127" s="39"/>
      <c r="AMC127" s="39"/>
      <c r="AMD127" s="39"/>
      <c r="AME127" s="39"/>
      <c r="AMF127" s="39"/>
      <c r="AMG127" s="39"/>
      <c r="AMH127" s="39"/>
      <c r="AMI127" s="39"/>
      <c r="AMJ127" s="39"/>
      <c r="AMK127" s="39"/>
      <c r="AML127" s="39"/>
      <c r="AMM127" s="39"/>
      <c r="AMN127" s="39"/>
      <c r="AMO127" s="39"/>
      <c r="AMP127" s="39"/>
      <c r="AMQ127" s="39"/>
      <c r="AMR127" s="39"/>
      <c r="AMS127" s="39"/>
      <c r="AMT127" s="39"/>
      <c r="AMU127" s="39"/>
      <c r="AMV127" s="59"/>
      <c r="AMW127" s="59"/>
    </row>
    <row r="128" spans="1:1037" ht="14.25" outlineLevel="1">
      <c r="A128" s="3"/>
      <c r="B128" s="3"/>
      <c r="C128" s="64"/>
      <c r="D128" s="3"/>
      <c r="E128" s="124"/>
      <c r="F128" s="65"/>
      <c r="G128" s="65"/>
      <c r="H128" s="66"/>
      <c r="I128" s="66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  <c r="IW128" s="39"/>
      <c r="IX128" s="39"/>
      <c r="IY128" s="39"/>
      <c r="IZ128" s="39"/>
      <c r="JA128" s="39"/>
      <c r="JB128" s="39"/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/>
      <c r="KN128" s="39"/>
      <c r="KO128" s="39"/>
      <c r="KP128" s="39"/>
      <c r="KQ128" s="39"/>
      <c r="KR128" s="39"/>
      <c r="KS128" s="39"/>
      <c r="KT128" s="39"/>
      <c r="KU128" s="39"/>
      <c r="KV128" s="39"/>
      <c r="KW128" s="39"/>
      <c r="KX128" s="39"/>
      <c r="KY128" s="39"/>
      <c r="KZ128" s="39"/>
      <c r="LA128" s="39"/>
      <c r="LB128" s="39"/>
      <c r="LC128" s="39"/>
      <c r="LD128" s="39"/>
      <c r="LE128" s="39"/>
      <c r="LF128" s="39"/>
      <c r="LG128" s="39"/>
      <c r="LH128" s="39"/>
      <c r="LI128" s="39"/>
      <c r="LJ128" s="39"/>
      <c r="LK128" s="39"/>
      <c r="LL128" s="39"/>
      <c r="LM128" s="39"/>
      <c r="LN128" s="39"/>
      <c r="LO128" s="39"/>
      <c r="LP128" s="39"/>
      <c r="LQ128" s="39"/>
      <c r="LR128" s="39"/>
      <c r="LS128" s="39"/>
      <c r="LT128" s="39"/>
      <c r="LU128" s="39"/>
      <c r="LV128" s="39"/>
      <c r="LW128" s="39"/>
      <c r="LX128" s="39"/>
      <c r="LY128" s="39"/>
      <c r="LZ128" s="39"/>
      <c r="MA128" s="39"/>
      <c r="MB128" s="39"/>
      <c r="MC128" s="39"/>
      <c r="MD128" s="39"/>
      <c r="ME128" s="39"/>
      <c r="MF128" s="39"/>
      <c r="MG128" s="39"/>
      <c r="MH128" s="39"/>
      <c r="MI128" s="39"/>
      <c r="MJ128" s="39"/>
      <c r="MK128" s="39"/>
      <c r="ML128" s="39"/>
      <c r="MM128" s="39"/>
      <c r="MN128" s="39"/>
      <c r="MO128" s="39"/>
      <c r="MP128" s="39"/>
      <c r="MQ128" s="39"/>
      <c r="MR128" s="39"/>
      <c r="MS128" s="39"/>
      <c r="MT128" s="39"/>
      <c r="MU128" s="39"/>
      <c r="MV128" s="39"/>
      <c r="MW128" s="39"/>
      <c r="MX128" s="39"/>
      <c r="MY128" s="39"/>
      <c r="MZ128" s="39"/>
      <c r="NA128" s="39"/>
      <c r="NB128" s="39"/>
      <c r="NC128" s="39"/>
      <c r="ND128" s="39"/>
      <c r="NE128" s="39"/>
      <c r="NF128" s="39"/>
      <c r="NG128" s="39"/>
      <c r="NH128" s="39"/>
      <c r="NI128" s="39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/>
      <c r="NT128" s="39"/>
      <c r="NU128" s="39"/>
      <c r="NV128" s="39"/>
      <c r="NW128" s="39"/>
      <c r="NX128" s="39"/>
      <c r="NY128" s="39"/>
      <c r="NZ128" s="39"/>
      <c r="OA128" s="39"/>
      <c r="OB128" s="39"/>
      <c r="OC128" s="39"/>
      <c r="OD128" s="39"/>
      <c r="OE128" s="39"/>
      <c r="OF128" s="39"/>
      <c r="OG128" s="39"/>
      <c r="OH128" s="39"/>
      <c r="OI128" s="39"/>
      <c r="OJ128" s="39"/>
      <c r="OK128" s="39"/>
      <c r="OL128" s="39"/>
      <c r="OM128" s="39"/>
      <c r="ON128" s="39"/>
      <c r="OO128" s="39"/>
      <c r="OP128" s="39"/>
      <c r="OQ128" s="39"/>
      <c r="OR128" s="39"/>
      <c r="OS128" s="39"/>
      <c r="OT128" s="39"/>
      <c r="OU128" s="39"/>
      <c r="OV128" s="39"/>
      <c r="OW128" s="39"/>
      <c r="OX128" s="39"/>
      <c r="OY128" s="39"/>
      <c r="OZ128" s="39"/>
      <c r="PA128" s="39"/>
      <c r="PB128" s="39"/>
      <c r="PC128" s="39"/>
      <c r="PD128" s="39"/>
      <c r="PE128" s="39"/>
      <c r="PF128" s="39"/>
      <c r="PG128" s="39"/>
      <c r="PH128" s="39"/>
      <c r="PI128" s="39"/>
      <c r="PJ128" s="39"/>
      <c r="PK128" s="39"/>
      <c r="PL128" s="39"/>
      <c r="PM128" s="39"/>
      <c r="PN128" s="39"/>
      <c r="PO128" s="39"/>
      <c r="PP128" s="39"/>
      <c r="PQ128" s="39"/>
      <c r="PR128" s="39"/>
      <c r="PS128" s="39"/>
      <c r="PT128" s="39"/>
      <c r="PU128" s="39"/>
      <c r="PV128" s="39"/>
      <c r="PW128" s="39"/>
      <c r="PX128" s="39"/>
      <c r="PY128" s="39"/>
      <c r="PZ128" s="39"/>
      <c r="QA128" s="39"/>
      <c r="QB128" s="39"/>
      <c r="QC128" s="39"/>
      <c r="QD128" s="39"/>
      <c r="QE128" s="39"/>
      <c r="QF128" s="39"/>
      <c r="QG128" s="39"/>
      <c r="QH128" s="39"/>
      <c r="QI128" s="39"/>
      <c r="QJ128" s="39"/>
      <c r="QK128" s="39"/>
      <c r="QL128" s="39"/>
      <c r="QM128" s="39"/>
      <c r="QN128" s="39"/>
      <c r="QO128" s="39"/>
      <c r="QP128" s="39"/>
      <c r="QQ128" s="39"/>
      <c r="QR128" s="39"/>
      <c r="QS128" s="39"/>
      <c r="QT128" s="39"/>
      <c r="QU128" s="39"/>
      <c r="QV128" s="39"/>
      <c r="QW128" s="39"/>
      <c r="QX128" s="39"/>
      <c r="QY128" s="39"/>
      <c r="QZ128" s="39"/>
      <c r="RA128" s="39"/>
      <c r="RB128" s="39"/>
      <c r="RC128" s="39"/>
      <c r="RD128" s="39"/>
      <c r="RE128" s="39"/>
      <c r="RF128" s="39"/>
      <c r="RG128" s="39"/>
      <c r="RH128" s="39"/>
      <c r="RI128" s="39"/>
      <c r="RJ128" s="39"/>
      <c r="RK128" s="39"/>
      <c r="RL128" s="39"/>
      <c r="RM128" s="39"/>
      <c r="RN128" s="39"/>
      <c r="RO128" s="39"/>
      <c r="RP128" s="39"/>
      <c r="RQ128" s="39"/>
      <c r="RR128" s="39"/>
      <c r="RS128" s="39"/>
      <c r="RT128" s="39"/>
      <c r="RU128" s="39"/>
      <c r="RV128" s="39"/>
      <c r="RW128" s="39"/>
      <c r="RX128" s="39"/>
      <c r="RY128" s="39"/>
      <c r="RZ128" s="39"/>
      <c r="SA128" s="39"/>
      <c r="SB128" s="39"/>
      <c r="SC128" s="39"/>
      <c r="SD128" s="39"/>
      <c r="SE128" s="39"/>
      <c r="SF128" s="39"/>
      <c r="SG128" s="39"/>
      <c r="SH128" s="39"/>
      <c r="SI128" s="39"/>
      <c r="SJ128" s="39"/>
      <c r="SK128" s="39"/>
      <c r="SL128" s="39"/>
      <c r="SM128" s="39"/>
      <c r="SN128" s="39"/>
      <c r="SO128" s="39"/>
      <c r="SP128" s="39"/>
      <c r="SQ128" s="39"/>
      <c r="SR128" s="39"/>
      <c r="SS128" s="39"/>
      <c r="ST128" s="39"/>
      <c r="SU128" s="39"/>
      <c r="SV128" s="39"/>
      <c r="SW128" s="39"/>
      <c r="SX128" s="39"/>
      <c r="SY128" s="39"/>
      <c r="SZ128" s="39"/>
      <c r="TA128" s="39"/>
      <c r="TB128" s="39"/>
      <c r="TC128" s="39"/>
      <c r="TD128" s="39"/>
      <c r="TE128" s="39"/>
      <c r="TF128" s="39"/>
      <c r="TG128" s="39"/>
      <c r="TH128" s="39"/>
      <c r="TI128" s="39"/>
      <c r="TJ128" s="39"/>
      <c r="TK128" s="39"/>
      <c r="TL128" s="39"/>
      <c r="TM128" s="39"/>
      <c r="TN128" s="39"/>
      <c r="TO128" s="39"/>
      <c r="TP128" s="39"/>
      <c r="TQ128" s="39"/>
      <c r="TR128" s="39"/>
      <c r="TS128" s="39"/>
      <c r="TT128" s="39"/>
      <c r="TU128" s="39"/>
      <c r="TV128" s="39"/>
      <c r="TW128" s="39"/>
      <c r="TX128" s="39"/>
      <c r="TY128" s="39"/>
      <c r="TZ128" s="39"/>
      <c r="UA128" s="39"/>
      <c r="UB128" s="39"/>
      <c r="UC128" s="39"/>
      <c r="UD128" s="39"/>
      <c r="UE128" s="39"/>
      <c r="UF128" s="39"/>
      <c r="UG128" s="39"/>
      <c r="UH128" s="39"/>
      <c r="UI128" s="39"/>
      <c r="UJ128" s="39"/>
      <c r="UK128" s="39"/>
      <c r="UL128" s="39"/>
      <c r="UM128" s="39"/>
      <c r="UN128" s="39"/>
      <c r="UO128" s="39"/>
      <c r="UP128" s="39"/>
      <c r="UQ128" s="39"/>
      <c r="UR128" s="39"/>
      <c r="US128" s="39"/>
      <c r="UT128" s="39"/>
      <c r="UU128" s="39"/>
      <c r="UV128" s="39"/>
      <c r="UW128" s="39"/>
      <c r="UX128" s="39"/>
      <c r="UY128" s="39"/>
      <c r="UZ128" s="39"/>
      <c r="VA128" s="39"/>
      <c r="VB128" s="39"/>
      <c r="VC128" s="39"/>
      <c r="VD128" s="39"/>
      <c r="VE128" s="39"/>
      <c r="VF128" s="39"/>
      <c r="VG128" s="39"/>
      <c r="VH128" s="39"/>
      <c r="VI128" s="39"/>
      <c r="VJ128" s="39"/>
      <c r="VK128" s="39"/>
      <c r="VL128" s="39"/>
      <c r="VM128" s="39"/>
      <c r="VN128" s="39"/>
      <c r="VO128" s="39"/>
      <c r="VP128" s="39"/>
      <c r="VQ128" s="39"/>
      <c r="VR128" s="39"/>
      <c r="VS128" s="39"/>
      <c r="VT128" s="39"/>
      <c r="VU128" s="39"/>
      <c r="VV128" s="39"/>
      <c r="VW128" s="39"/>
      <c r="VX128" s="39"/>
      <c r="VY128" s="39"/>
      <c r="VZ128" s="39"/>
      <c r="WA128" s="39"/>
      <c r="WB128" s="39"/>
      <c r="WC128" s="39"/>
      <c r="WD128" s="39"/>
      <c r="WE128" s="39"/>
      <c r="WF128" s="39"/>
      <c r="WG128" s="39"/>
      <c r="WH128" s="39"/>
      <c r="WI128" s="39"/>
      <c r="WJ128" s="39"/>
      <c r="WK128" s="39"/>
      <c r="WL128" s="39"/>
      <c r="WM128" s="39"/>
      <c r="WN128" s="39"/>
      <c r="WO128" s="39"/>
      <c r="WP128" s="39"/>
      <c r="WQ128" s="39"/>
      <c r="WR128" s="39"/>
      <c r="WS128" s="39"/>
      <c r="WT128" s="39"/>
      <c r="WU128" s="39"/>
      <c r="WV128" s="39"/>
      <c r="WW128" s="39"/>
      <c r="WX128" s="39"/>
      <c r="WY128" s="39"/>
      <c r="WZ128" s="39"/>
      <c r="XA128" s="39"/>
      <c r="XB128" s="39"/>
      <c r="XC128" s="39"/>
      <c r="XD128" s="39"/>
      <c r="XE128" s="39"/>
      <c r="XF128" s="39"/>
      <c r="XG128" s="39"/>
      <c r="XH128" s="39"/>
      <c r="XI128" s="39"/>
      <c r="XJ128" s="39"/>
      <c r="XK128" s="39"/>
      <c r="XL128" s="39"/>
      <c r="XM128" s="39"/>
      <c r="XN128" s="39"/>
      <c r="XO128" s="39"/>
      <c r="XP128" s="39"/>
      <c r="XQ128" s="39"/>
      <c r="XR128" s="39"/>
      <c r="XS128" s="39"/>
      <c r="XT128" s="39"/>
      <c r="XU128" s="39"/>
      <c r="XV128" s="39"/>
      <c r="XW128" s="39"/>
      <c r="XX128" s="39"/>
      <c r="XY128" s="39"/>
      <c r="XZ128" s="39"/>
      <c r="YA128" s="39"/>
      <c r="YB128" s="39"/>
      <c r="YC128" s="39"/>
      <c r="YD128" s="39"/>
      <c r="YE128" s="39"/>
      <c r="YF128" s="39"/>
      <c r="YG128" s="39"/>
      <c r="YH128" s="39"/>
      <c r="YI128" s="39"/>
      <c r="YJ128" s="39"/>
      <c r="YK128" s="39"/>
      <c r="YL128" s="39"/>
      <c r="YM128" s="39"/>
      <c r="YN128" s="39"/>
      <c r="YO128" s="39"/>
      <c r="YP128" s="39"/>
      <c r="YQ128" s="39"/>
      <c r="YR128" s="39"/>
      <c r="YS128" s="39"/>
      <c r="YT128" s="39"/>
      <c r="YU128" s="39"/>
      <c r="YV128" s="39"/>
      <c r="YW128" s="39"/>
      <c r="YX128" s="39"/>
      <c r="YY128" s="39"/>
      <c r="YZ128" s="39"/>
      <c r="ZA128" s="39"/>
      <c r="ZB128" s="39"/>
      <c r="ZC128" s="39"/>
      <c r="ZD128" s="39"/>
      <c r="ZE128" s="39"/>
      <c r="ZF128" s="39"/>
      <c r="ZG128" s="39"/>
      <c r="ZH128" s="39"/>
      <c r="ZI128" s="39"/>
      <c r="ZJ128" s="39"/>
      <c r="ZK128" s="39"/>
      <c r="ZL128" s="39"/>
      <c r="ZM128" s="39"/>
      <c r="ZN128" s="39"/>
      <c r="ZO128" s="39"/>
      <c r="ZP128" s="39"/>
      <c r="ZQ128" s="39"/>
      <c r="ZR128" s="39"/>
      <c r="ZS128" s="39"/>
      <c r="ZT128" s="39"/>
      <c r="ZU128" s="39"/>
      <c r="ZV128" s="39"/>
      <c r="ZW128" s="39"/>
      <c r="ZX128" s="39"/>
      <c r="ZY128" s="39"/>
      <c r="ZZ128" s="39"/>
      <c r="AAA128" s="39"/>
      <c r="AAB128" s="39"/>
      <c r="AAC128" s="39"/>
      <c r="AAD128" s="39"/>
      <c r="AAE128" s="39"/>
      <c r="AAF128" s="39"/>
      <c r="AAG128" s="39"/>
      <c r="AAH128" s="39"/>
      <c r="AAI128" s="39"/>
      <c r="AAJ128" s="39"/>
      <c r="AAK128" s="39"/>
      <c r="AAL128" s="39"/>
      <c r="AAM128" s="39"/>
      <c r="AAN128" s="39"/>
      <c r="AAO128" s="39"/>
      <c r="AAP128" s="39"/>
      <c r="AAQ128" s="39"/>
      <c r="AAR128" s="39"/>
      <c r="AAS128" s="39"/>
      <c r="AAT128" s="39"/>
      <c r="AAU128" s="39"/>
      <c r="AAV128" s="39"/>
      <c r="AAW128" s="39"/>
      <c r="AAX128" s="39"/>
      <c r="AAY128" s="39"/>
      <c r="AAZ128" s="39"/>
      <c r="ABA128" s="39"/>
      <c r="ABB128" s="39"/>
      <c r="ABC128" s="39"/>
      <c r="ABD128" s="39"/>
      <c r="ABE128" s="39"/>
      <c r="ABF128" s="39"/>
      <c r="ABG128" s="39"/>
      <c r="ABH128" s="39"/>
      <c r="ABI128" s="39"/>
      <c r="ABJ128" s="39"/>
      <c r="ABK128" s="39"/>
      <c r="ABL128" s="39"/>
      <c r="ABM128" s="39"/>
      <c r="ABN128" s="39"/>
      <c r="ABO128" s="39"/>
      <c r="ABP128" s="39"/>
      <c r="ABQ128" s="39"/>
      <c r="ABR128" s="39"/>
      <c r="ABS128" s="39"/>
      <c r="ABT128" s="39"/>
      <c r="ABU128" s="39"/>
      <c r="ABV128" s="39"/>
      <c r="ABW128" s="39"/>
      <c r="ABX128" s="39"/>
      <c r="ABY128" s="39"/>
      <c r="ABZ128" s="39"/>
      <c r="ACA128" s="39"/>
      <c r="ACB128" s="39"/>
      <c r="ACC128" s="39"/>
      <c r="ACD128" s="39"/>
      <c r="ACE128" s="39"/>
      <c r="ACF128" s="39"/>
      <c r="ACG128" s="39"/>
      <c r="ACH128" s="39"/>
      <c r="ACI128" s="39"/>
      <c r="ACJ128" s="39"/>
      <c r="ACK128" s="39"/>
      <c r="ACL128" s="39"/>
      <c r="ACM128" s="39"/>
      <c r="ACN128" s="39"/>
      <c r="ACO128" s="39"/>
      <c r="ACP128" s="39"/>
      <c r="ACQ128" s="39"/>
      <c r="ACR128" s="39"/>
      <c r="ACS128" s="39"/>
      <c r="ACT128" s="39"/>
      <c r="ACU128" s="39"/>
      <c r="ACV128" s="39"/>
      <c r="ACW128" s="39"/>
      <c r="ACX128" s="39"/>
      <c r="ACY128" s="39"/>
      <c r="ACZ128" s="39"/>
      <c r="ADA128" s="39"/>
      <c r="ADB128" s="39"/>
      <c r="ADC128" s="39"/>
      <c r="ADD128" s="39"/>
      <c r="ADE128" s="39"/>
      <c r="ADF128" s="39"/>
      <c r="ADG128" s="39"/>
      <c r="ADH128" s="39"/>
      <c r="ADI128" s="39"/>
      <c r="ADJ128" s="39"/>
      <c r="ADK128" s="39"/>
      <c r="ADL128" s="39"/>
      <c r="ADM128" s="39"/>
      <c r="ADN128" s="39"/>
      <c r="ADO128" s="39"/>
      <c r="ADP128" s="39"/>
      <c r="ADQ128" s="39"/>
      <c r="ADR128" s="39"/>
      <c r="ADS128" s="39"/>
      <c r="ADT128" s="39"/>
      <c r="ADU128" s="39"/>
      <c r="ADV128" s="39"/>
      <c r="ADW128" s="39"/>
      <c r="ADX128" s="39"/>
      <c r="ADY128" s="39"/>
      <c r="ADZ128" s="39"/>
      <c r="AEA128" s="39"/>
      <c r="AEB128" s="39"/>
      <c r="AEC128" s="39"/>
      <c r="AED128" s="39"/>
      <c r="AEE128" s="39"/>
      <c r="AEF128" s="39"/>
      <c r="AEG128" s="39"/>
      <c r="AEH128" s="39"/>
      <c r="AEI128" s="39"/>
      <c r="AEJ128" s="39"/>
      <c r="AEK128" s="39"/>
      <c r="AEL128" s="39"/>
      <c r="AEM128" s="39"/>
      <c r="AEN128" s="39"/>
      <c r="AEO128" s="39"/>
      <c r="AEP128" s="39"/>
      <c r="AEQ128" s="39"/>
      <c r="AER128" s="39"/>
      <c r="AES128" s="39"/>
      <c r="AET128" s="39"/>
      <c r="AEU128" s="39"/>
      <c r="AEV128" s="39"/>
      <c r="AEW128" s="39"/>
      <c r="AEX128" s="39"/>
      <c r="AEY128" s="39"/>
      <c r="AEZ128" s="39"/>
      <c r="AFA128" s="39"/>
      <c r="AFB128" s="39"/>
      <c r="AFC128" s="39"/>
      <c r="AFD128" s="39"/>
      <c r="AFE128" s="39"/>
      <c r="AFF128" s="39"/>
      <c r="AFG128" s="39"/>
      <c r="AFH128" s="39"/>
      <c r="AFI128" s="39"/>
      <c r="AFJ128" s="39"/>
      <c r="AFK128" s="39"/>
      <c r="AFL128" s="39"/>
      <c r="AFM128" s="39"/>
      <c r="AFN128" s="39"/>
      <c r="AFO128" s="39"/>
      <c r="AFP128" s="39"/>
      <c r="AFQ128" s="39"/>
      <c r="AFR128" s="39"/>
      <c r="AFS128" s="39"/>
      <c r="AFT128" s="39"/>
      <c r="AFU128" s="39"/>
      <c r="AFV128" s="39"/>
      <c r="AFW128" s="39"/>
      <c r="AFX128" s="39"/>
      <c r="AFY128" s="39"/>
      <c r="AFZ128" s="39"/>
      <c r="AGA128" s="39"/>
      <c r="AGB128" s="39"/>
      <c r="AGC128" s="39"/>
      <c r="AGD128" s="39"/>
      <c r="AGE128" s="39"/>
      <c r="AGF128" s="39"/>
      <c r="AGG128" s="39"/>
      <c r="AGH128" s="39"/>
      <c r="AGI128" s="39"/>
      <c r="AGJ128" s="39"/>
      <c r="AGK128" s="39"/>
      <c r="AGL128" s="39"/>
      <c r="AGM128" s="39"/>
      <c r="AGN128" s="39"/>
      <c r="AGO128" s="39"/>
      <c r="AGP128" s="39"/>
      <c r="AGQ128" s="39"/>
      <c r="AGR128" s="39"/>
      <c r="AGS128" s="39"/>
      <c r="AGT128" s="39"/>
      <c r="AGU128" s="39"/>
      <c r="AGV128" s="39"/>
      <c r="AGW128" s="39"/>
      <c r="AGX128" s="39"/>
      <c r="AGY128" s="39"/>
      <c r="AGZ128" s="39"/>
      <c r="AHA128" s="39"/>
      <c r="AHB128" s="39"/>
      <c r="AHC128" s="39"/>
      <c r="AHD128" s="39"/>
      <c r="AHE128" s="39"/>
      <c r="AHF128" s="39"/>
      <c r="AHG128" s="39"/>
      <c r="AHH128" s="39"/>
      <c r="AHI128" s="39"/>
      <c r="AHJ128" s="39"/>
      <c r="AHK128" s="39"/>
      <c r="AHL128" s="39"/>
      <c r="AHM128" s="39"/>
      <c r="AHN128" s="39"/>
      <c r="AHO128" s="39"/>
      <c r="AHP128" s="39"/>
      <c r="AHQ128" s="39"/>
      <c r="AHR128" s="39"/>
      <c r="AHS128" s="39"/>
      <c r="AHT128" s="39"/>
      <c r="AHU128" s="39"/>
      <c r="AHV128" s="39"/>
      <c r="AHW128" s="39"/>
      <c r="AHX128" s="39"/>
      <c r="AHY128" s="39"/>
      <c r="AHZ128" s="39"/>
      <c r="AIA128" s="39"/>
      <c r="AIB128" s="39"/>
      <c r="AIC128" s="39"/>
      <c r="AID128" s="39"/>
      <c r="AIE128" s="39"/>
      <c r="AIF128" s="39"/>
      <c r="AIG128" s="39"/>
      <c r="AIH128" s="39"/>
      <c r="AII128" s="39"/>
      <c r="AIJ128" s="39"/>
      <c r="AIK128" s="39"/>
      <c r="AIL128" s="39"/>
      <c r="AIM128" s="39"/>
      <c r="AIN128" s="39"/>
      <c r="AIO128" s="39"/>
      <c r="AIP128" s="39"/>
      <c r="AIQ128" s="39"/>
      <c r="AIR128" s="39"/>
      <c r="AIS128" s="39"/>
      <c r="AIT128" s="39"/>
      <c r="AIU128" s="39"/>
      <c r="AIV128" s="39"/>
      <c r="AIW128" s="39"/>
      <c r="AIX128" s="39"/>
      <c r="AIY128" s="39"/>
      <c r="AIZ128" s="39"/>
      <c r="AJA128" s="39"/>
      <c r="AJB128" s="39"/>
      <c r="AJC128" s="39"/>
      <c r="AJD128" s="39"/>
      <c r="AJE128" s="39"/>
      <c r="AJF128" s="39"/>
      <c r="AJG128" s="39"/>
      <c r="AJH128" s="39"/>
      <c r="AJI128" s="39"/>
      <c r="AJJ128" s="39"/>
      <c r="AJK128" s="39"/>
      <c r="AJL128" s="39"/>
      <c r="AJM128" s="39"/>
      <c r="AJN128" s="39"/>
      <c r="AJO128" s="39"/>
      <c r="AJP128" s="39"/>
      <c r="AJQ128" s="39"/>
      <c r="AJR128" s="39"/>
      <c r="AJS128" s="39"/>
      <c r="AJT128" s="39"/>
      <c r="AJU128" s="39"/>
      <c r="AJV128" s="39"/>
      <c r="AJW128" s="39"/>
      <c r="AJX128" s="39"/>
      <c r="AJY128" s="39"/>
      <c r="AJZ128" s="39"/>
      <c r="AKA128" s="39"/>
      <c r="AKB128" s="39"/>
      <c r="AKC128" s="39"/>
      <c r="AKD128" s="39"/>
      <c r="AKE128" s="39"/>
      <c r="AKF128" s="39"/>
      <c r="AKG128" s="39"/>
      <c r="AKH128" s="39"/>
      <c r="AKI128" s="39"/>
      <c r="AKJ128" s="39"/>
      <c r="AKK128" s="39"/>
      <c r="AKL128" s="39"/>
      <c r="AKM128" s="39"/>
      <c r="AKN128" s="39"/>
      <c r="AKO128" s="39"/>
      <c r="AKP128" s="39"/>
      <c r="AKQ128" s="39"/>
      <c r="AKR128" s="39"/>
      <c r="AKS128" s="39"/>
      <c r="AKT128" s="39"/>
      <c r="AKU128" s="39"/>
      <c r="AKV128" s="39"/>
      <c r="AKW128" s="39"/>
      <c r="AKX128" s="39"/>
      <c r="AKY128" s="39"/>
      <c r="AKZ128" s="39"/>
      <c r="ALA128" s="39"/>
      <c r="ALB128" s="39"/>
      <c r="ALC128" s="39"/>
      <c r="ALD128" s="39"/>
      <c r="ALE128" s="39"/>
      <c r="ALF128" s="39"/>
      <c r="ALG128" s="39"/>
      <c r="ALH128" s="39"/>
      <c r="ALI128" s="39"/>
      <c r="ALJ128" s="39"/>
      <c r="ALK128" s="39"/>
      <c r="ALL128" s="39"/>
      <c r="ALM128" s="39"/>
      <c r="ALN128" s="39"/>
      <c r="ALO128" s="39"/>
      <c r="ALP128" s="39"/>
      <c r="ALQ128" s="39"/>
      <c r="ALR128" s="39"/>
      <c r="ALS128" s="39"/>
      <c r="ALT128" s="39"/>
      <c r="ALU128" s="39"/>
      <c r="ALV128" s="39"/>
      <c r="ALW128" s="39"/>
      <c r="ALX128" s="39"/>
      <c r="ALY128" s="39"/>
      <c r="ALZ128" s="39"/>
      <c r="AMA128" s="39"/>
      <c r="AMB128" s="39"/>
      <c r="AMC128" s="39"/>
      <c r="AMD128" s="39"/>
      <c r="AME128" s="39"/>
      <c r="AMF128" s="39"/>
      <c r="AMG128" s="39"/>
      <c r="AMH128" s="39"/>
      <c r="AMI128" s="39"/>
      <c r="AMJ128" s="39"/>
      <c r="AMK128" s="39"/>
      <c r="AML128" s="39"/>
      <c r="AMM128" s="39"/>
      <c r="AMN128" s="39"/>
      <c r="AMO128" s="39"/>
      <c r="AMP128" s="39"/>
      <c r="AMQ128" s="39"/>
      <c r="AMR128" s="39"/>
      <c r="AMS128" s="39"/>
      <c r="AMT128" s="39"/>
      <c r="AMU128" s="39"/>
      <c r="AMV128" s="59"/>
      <c r="AMW128" s="59"/>
    </row>
    <row r="129" spans="1:1038" ht="14.25" outlineLevel="1">
      <c r="A129" s="3"/>
      <c r="B129" s="3"/>
      <c r="C129" s="64" t="s">
        <v>247</v>
      </c>
      <c r="D129" s="3"/>
      <c r="E129" s="124"/>
      <c r="F129" s="65"/>
      <c r="G129" s="65"/>
      <c r="H129" s="130"/>
      <c r="I129" s="130">
        <f t="shared" ref="I129" si="178">-I25</f>
        <v>0</v>
      </c>
      <c r="J129" s="130">
        <f t="shared" ref="J129:AH129" si="179">-J25</f>
        <v>470236.26058557141</v>
      </c>
      <c r="K129" s="130">
        <f t="shared" si="179"/>
        <v>470236.26058557141</v>
      </c>
      <c r="L129" s="130">
        <f t="shared" si="179"/>
        <v>470236.26058557141</v>
      </c>
      <c r="M129" s="130">
        <f t="shared" si="179"/>
        <v>470236.26058557141</v>
      </c>
      <c r="N129" s="130">
        <f t="shared" si="179"/>
        <v>470236.26058557141</v>
      </c>
      <c r="O129" s="130">
        <f t="shared" si="179"/>
        <v>470236.26058557141</v>
      </c>
      <c r="P129" s="130">
        <f t="shared" si="179"/>
        <v>470236.26058557141</v>
      </c>
      <c r="Q129" s="130">
        <f t="shared" si="179"/>
        <v>470236.26058557141</v>
      </c>
      <c r="R129" s="130">
        <f t="shared" si="179"/>
        <v>470236.26058557141</v>
      </c>
      <c r="S129" s="130">
        <f t="shared" si="179"/>
        <v>470236.26058557141</v>
      </c>
      <c r="T129" s="130">
        <f t="shared" si="179"/>
        <v>470236.26058557141</v>
      </c>
      <c r="U129" s="130">
        <f t="shared" si="179"/>
        <v>470236.26058557141</v>
      </c>
      <c r="V129" s="130">
        <f t="shared" si="179"/>
        <v>470236.26058557141</v>
      </c>
      <c r="W129" s="130">
        <f t="shared" si="179"/>
        <v>470236.26058557141</v>
      </c>
      <c r="X129" s="130">
        <f t="shared" si="179"/>
        <v>470236.26058557141</v>
      </c>
      <c r="Y129" s="130">
        <f t="shared" si="179"/>
        <v>470236.26058557141</v>
      </c>
      <c r="Z129" s="130">
        <f t="shared" si="179"/>
        <v>470236.26058557141</v>
      </c>
      <c r="AA129" s="130">
        <f t="shared" si="179"/>
        <v>470236.26058557141</v>
      </c>
      <c r="AB129" s="130">
        <f t="shared" si="179"/>
        <v>470236.26058557141</v>
      </c>
      <c r="AC129" s="130">
        <f t="shared" si="179"/>
        <v>470236.26058557141</v>
      </c>
      <c r="AD129" s="130">
        <f t="shared" si="179"/>
        <v>470236.26058557141</v>
      </c>
      <c r="AE129" s="130">
        <f t="shared" si="179"/>
        <v>470236.26058557141</v>
      </c>
      <c r="AF129" s="130">
        <f t="shared" si="179"/>
        <v>470236.26058557141</v>
      </c>
      <c r="AG129" s="130">
        <f t="shared" si="179"/>
        <v>470236.26058557141</v>
      </c>
      <c r="AH129" s="130">
        <f t="shared" si="179"/>
        <v>470236.26058557141</v>
      </c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  <c r="IW129" s="39"/>
      <c r="IX129" s="39"/>
      <c r="IY129" s="39"/>
      <c r="IZ129" s="39"/>
      <c r="JA129" s="39"/>
      <c r="JB129" s="39"/>
      <c r="JC129" s="39"/>
      <c r="JD129" s="39"/>
      <c r="JE129" s="39"/>
      <c r="JF129" s="39"/>
      <c r="JG129" s="39"/>
      <c r="JH129" s="39"/>
      <c r="JI129" s="39"/>
      <c r="JJ129" s="39"/>
      <c r="JK129" s="39"/>
      <c r="JL129" s="39"/>
      <c r="JM129" s="39"/>
      <c r="JN129" s="39"/>
      <c r="JO129" s="39"/>
      <c r="JP129" s="39"/>
      <c r="JQ129" s="39"/>
      <c r="JR129" s="39"/>
      <c r="JS129" s="39"/>
      <c r="JT129" s="39"/>
      <c r="JU129" s="39"/>
      <c r="JV129" s="39"/>
      <c r="JW129" s="39"/>
      <c r="JX129" s="39"/>
      <c r="JY129" s="39"/>
      <c r="JZ129" s="39"/>
      <c r="KA129" s="39"/>
      <c r="KB129" s="39"/>
      <c r="KC129" s="39"/>
      <c r="KD129" s="39"/>
      <c r="KE129" s="39"/>
      <c r="KF129" s="39"/>
      <c r="KG129" s="39"/>
      <c r="KH129" s="39"/>
      <c r="KI129" s="39"/>
      <c r="KJ129" s="39"/>
      <c r="KK129" s="39"/>
      <c r="KL129" s="39"/>
      <c r="KM129" s="39"/>
      <c r="KN129" s="39"/>
      <c r="KO129" s="39"/>
      <c r="KP129" s="39"/>
      <c r="KQ129" s="39"/>
      <c r="KR129" s="39"/>
      <c r="KS129" s="39"/>
      <c r="KT129" s="39"/>
      <c r="KU129" s="39"/>
      <c r="KV129" s="39"/>
      <c r="KW129" s="39"/>
      <c r="KX129" s="39"/>
      <c r="KY129" s="39"/>
      <c r="KZ129" s="39"/>
      <c r="LA129" s="39"/>
      <c r="LB129" s="39"/>
      <c r="LC129" s="39"/>
      <c r="LD129" s="39"/>
      <c r="LE129" s="39"/>
      <c r="LF129" s="39"/>
      <c r="LG129" s="39"/>
      <c r="LH129" s="39"/>
      <c r="LI129" s="39"/>
      <c r="LJ129" s="39"/>
      <c r="LK129" s="39"/>
      <c r="LL129" s="39"/>
      <c r="LM129" s="39"/>
      <c r="LN129" s="39"/>
      <c r="LO129" s="39"/>
      <c r="LP129" s="39"/>
      <c r="LQ129" s="39"/>
      <c r="LR129" s="39"/>
      <c r="LS129" s="39"/>
      <c r="LT129" s="39"/>
      <c r="LU129" s="39"/>
      <c r="LV129" s="39"/>
      <c r="LW129" s="39"/>
      <c r="LX129" s="39"/>
      <c r="LY129" s="39"/>
      <c r="LZ129" s="39"/>
      <c r="MA129" s="39"/>
      <c r="MB129" s="39"/>
      <c r="MC129" s="39"/>
      <c r="MD129" s="39"/>
      <c r="ME129" s="39"/>
      <c r="MF129" s="39"/>
      <c r="MG129" s="39"/>
      <c r="MH129" s="39"/>
      <c r="MI129" s="39"/>
      <c r="MJ129" s="39"/>
      <c r="MK129" s="39"/>
      <c r="ML129" s="39"/>
      <c r="MM129" s="39"/>
      <c r="MN129" s="39"/>
      <c r="MO129" s="39"/>
      <c r="MP129" s="39"/>
      <c r="MQ129" s="39"/>
      <c r="MR129" s="39"/>
      <c r="MS129" s="39"/>
      <c r="MT129" s="39"/>
      <c r="MU129" s="39"/>
      <c r="MV129" s="39"/>
      <c r="MW129" s="39"/>
      <c r="MX129" s="39"/>
      <c r="MY129" s="39"/>
      <c r="MZ129" s="39"/>
      <c r="NA129" s="39"/>
      <c r="NB129" s="39"/>
      <c r="NC129" s="39"/>
      <c r="ND129" s="39"/>
      <c r="NE129" s="39"/>
      <c r="NF129" s="39"/>
      <c r="NG129" s="39"/>
      <c r="NH129" s="39"/>
      <c r="NI129" s="39"/>
      <c r="NJ129" s="39"/>
      <c r="NK129" s="39"/>
      <c r="NL129" s="39"/>
      <c r="NM129" s="39"/>
      <c r="NN129" s="39"/>
      <c r="NO129" s="39"/>
      <c r="NP129" s="39"/>
      <c r="NQ129" s="39"/>
      <c r="NR129" s="39"/>
      <c r="NS129" s="39"/>
      <c r="NT129" s="39"/>
      <c r="NU129" s="39"/>
      <c r="NV129" s="39"/>
      <c r="NW129" s="39"/>
      <c r="NX129" s="39"/>
      <c r="NY129" s="39"/>
      <c r="NZ129" s="39"/>
      <c r="OA129" s="39"/>
      <c r="OB129" s="39"/>
      <c r="OC129" s="39"/>
      <c r="OD129" s="39"/>
      <c r="OE129" s="39"/>
      <c r="OF129" s="39"/>
      <c r="OG129" s="39"/>
      <c r="OH129" s="39"/>
      <c r="OI129" s="39"/>
      <c r="OJ129" s="39"/>
      <c r="OK129" s="39"/>
      <c r="OL129" s="39"/>
      <c r="OM129" s="39"/>
      <c r="ON129" s="39"/>
      <c r="OO129" s="39"/>
      <c r="OP129" s="39"/>
      <c r="OQ129" s="39"/>
      <c r="OR129" s="39"/>
      <c r="OS129" s="39"/>
      <c r="OT129" s="39"/>
      <c r="OU129" s="39"/>
      <c r="OV129" s="39"/>
      <c r="OW129" s="39"/>
      <c r="OX129" s="39"/>
      <c r="OY129" s="39"/>
      <c r="OZ129" s="39"/>
      <c r="PA129" s="39"/>
      <c r="PB129" s="39"/>
      <c r="PC129" s="39"/>
      <c r="PD129" s="39"/>
      <c r="PE129" s="39"/>
      <c r="PF129" s="39"/>
      <c r="PG129" s="39"/>
      <c r="PH129" s="39"/>
      <c r="PI129" s="39"/>
      <c r="PJ129" s="39"/>
      <c r="PK129" s="39"/>
      <c r="PL129" s="39"/>
      <c r="PM129" s="39"/>
      <c r="PN129" s="39"/>
      <c r="PO129" s="39"/>
      <c r="PP129" s="39"/>
      <c r="PQ129" s="39"/>
      <c r="PR129" s="39"/>
      <c r="PS129" s="39"/>
      <c r="PT129" s="39"/>
      <c r="PU129" s="39"/>
      <c r="PV129" s="39"/>
      <c r="PW129" s="39"/>
      <c r="PX129" s="39"/>
      <c r="PY129" s="39"/>
      <c r="PZ129" s="39"/>
      <c r="QA129" s="39"/>
      <c r="QB129" s="39"/>
      <c r="QC129" s="39"/>
      <c r="QD129" s="39"/>
      <c r="QE129" s="39"/>
      <c r="QF129" s="39"/>
      <c r="QG129" s="39"/>
      <c r="QH129" s="39"/>
      <c r="QI129" s="39"/>
      <c r="QJ129" s="39"/>
      <c r="QK129" s="39"/>
      <c r="QL129" s="39"/>
      <c r="QM129" s="39"/>
      <c r="QN129" s="39"/>
      <c r="QO129" s="39"/>
      <c r="QP129" s="39"/>
      <c r="QQ129" s="39"/>
      <c r="QR129" s="39"/>
      <c r="QS129" s="39"/>
      <c r="QT129" s="39"/>
      <c r="QU129" s="39"/>
      <c r="QV129" s="39"/>
      <c r="QW129" s="39"/>
      <c r="QX129" s="39"/>
      <c r="QY129" s="39"/>
      <c r="QZ129" s="39"/>
      <c r="RA129" s="39"/>
      <c r="RB129" s="39"/>
      <c r="RC129" s="39"/>
      <c r="RD129" s="39"/>
      <c r="RE129" s="39"/>
      <c r="RF129" s="39"/>
      <c r="RG129" s="39"/>
      <c r="RH129" s="39"/>
      <c r="RI129" s="39"/>
      <c r="RJ129" s="39"/>
      <c r="RK129" s="39"/>
      <c r="RL129" s="39"/>
      <c r="RM129" s="39"/>
      <c r="RN129" s="39"/>
      <c r="RO129" s="39"/>
      <c r="RP129" s="39"/>
      <c r="RQ129" s="39"/>
      <c r="RR129" s="39"/>
      <c r="RS129" s="39"/>
      <c r="RT129" s="39"/>
      <c r="RU129" s="39"/>
      <c r="RV129" s="39"/>
      <c r="RW129" s="39"/>
      <c r="RX129" s="39"/>
      <c r="RY129" s="39"/>
      <c r="RZ129" s="39"/>
      <c r="SA129" s="39"/>
      <c r="SB129" s="39"/>
      <c r="SC129" s="39"/>
      <c r="SD129" s="39"/>
      <c r="SE129" s="39"/>
      <c r="SF129" s="39"/>
      <c r="SG129" s="39"/>
      <c r="SH129" s="39"/>
      <c r="SI129" s="39"/>
      <c r="SJ129" s="39"/>
      <c r="SK129" s="39"/>
      <c r="SL129" s="39"/>
      <c r="SM129" s="39"/>
      <c r="SN129" s="39"/>
      <c r="SO129" s="39"/>
      <c r="SP129" s="39"/>
      <c r="SQ129" s="39"/>
      <c r="SR129" s="39"/>
      <c r="SS129" s="39"/>
      <c r="ST129" s="39"/>
      <c r="SU129" s="39"/>
      <c r="SV129" s="39"/>
      <c r="SW129" s="39"/>
      <c r="SX129" s="39"/>
      <c r="SY129" s="39"/>
      <c r="SZ129" s="39"/>
      <c r="TA129" s="39"/>
      <c r="TB129" s="39"/>
      <c r="TC129" s="39"/>
      <c r="TD129" s="39"/>
      <c r="TE129" s="39"/>
      <c r="TF129" s="39"/>
      <c r="TG129" s="39"/>
      <c r="TH129" s="39"/>
      <c r="TI129" s="39"/>
      <c r="TJ129" s="39"/>
      <c r="TK129" s="39"/>
      <c r="TL129" s="39"/>
      <c r="TM129" s="39"/>
      <c r="TN129" s="39"/>
      <c r="TO129" s="39"/>
      <c r="TP129" s="39"/>
      <c r="TQ129" s="39"/>
      <c r="TR129" s="39"/>
      <c r="TS129" s="39"/>
      <c r="TT129" s="39"/>
      <c r="TU129" s="39"/>
      <c r="TV129" s="39"/>
      <c r="TW129" s="39"/>
      <c r="TX129" s="39"/>
      <c r="TY129" s="39"/>
      <c r="TZ129" s="39"/>
      <c r="UA129" s="39"/>
      <c r="UB129" s="39"/>
      <c r="UC129" s="39"/>
      <c r="UD129" s="39"/>
      <c r="UE129" s="39"/>
      <c r="UF129" s="39"/>
      <c r="UG129" s="39"/>
      <c r="UH129" s="39"/>
      <c r="UI129" s="39"/>
      <c r="UJ129" s="39"/>
      <c r="UK129" s="39"/>
      <c r="UL129" s="39"/>
      <c r="UM129" s="39"/>
      <c r="UN129" s="39"/>
      <c r="UO129" s="39"/>
      <c r="UP129" s="39"/>
      <c r="UQ129" s="39"/>
      <c r="UR129" s="39"/>
      <c r="US129" s="39"/>
      <c r="UT129" s="39"/>
      <c r="UU129" s="39"/>
      <c r="UV129" s="39"/>
      <c r="UW129" s="39"/>
      <c r="UX129" s="39"/>
      <c r="UY129" s="39"/>
      <c r="UZ129" s="39"/>
      <c r="VA129" s="39"/>
      <c r="VB129" s="39"/>
      <c r="VC129" s="39"/>
      <c r="VD129" s="39"/>
      <c r="VE129" s="39"/>
      <c r="VF129" s="39"/>
      <c r="VG129" s="39"/>
      <c r="VH129" s="39"/>
      <c r="VI129" s="39"/>
      <c r="VJ129" s="39"/>
      <c r="VK129" s="39"/>
      <c r="VL129" s="39"/>
      <c r="VM129" s="39"/>
      <c r="VN129" s="39"/>
      <c r="VO129" s="39"/>
      <c r="VP129" s="39"/>
      <c r="VQ129" s="39"/>
      <c r="VR129" s="39"/>
      <c r="VS129" s="39"/>
      <c r="VT129" s="39"/>
      <c r="VU129" s="39"/>
      <c r="VV129" s="39"/>
      <c r="VW129" s="39"/>
      <c r="VX129" s="39"/>
      <c r="VY129" s="39"/>
      <c r="VZ129" s="39"/>
      <c r="WA129" s="39"/>
      <c r="WB129" s="39"/>
      <c r="WC129" s="39"/>
      <c r="WD129" s="39"/>
      <c r="WE129" s="39"/>
      <c r="WF129" s="39"/>
      <c r="WG129" s="39"/>
      <c r="WH129" s="39"/>
      <c r="WI129" s="39"/>
      <c r="WJ129" s="39"/>
      <c r="WK129" s="39"/>
      <c r="WL129" s="39"/>
      <c r="WM129" s="39"/>
      <c r="WN129" s="39"/>
      <c r="WO129" s="39"/>
      <c r="WP129" s="39"/>
      <c r="WQ129" s="39"/>
      <c r="WR129" s="39"/>
      <c r="WS129" s="39"/>
      <c r="WT129" s="39"/>
      <c r="WU129" s="39"/>
      <c r="WV129" s="39"/>
      <c r="WW129" s="39"/>
      <c r="WX129" s="39"/>
      <c r="WY129" s="39"/>
      <c r="WZ129" s="39"/>
      <c r="XA129" s="39"/>
      <c r="XB129" s="39"/>
      <c r="XC129" s="39"/>
      <c r="XD129" s="39"/>
      <c r="XE129" s="39"/>
      <c r="XF129" s="39"/>
      <c r="XG129" s="39"/>
      <c r="XH129" s="39"/>
      <c r="XI129" s="39"/>
      <c r="XJ129" s="39"/>
      <c r="XK129" s="39"/>
      <c r="XL129" s="39"/>
      <c r="XM129" s="39"/>
      <c r="XN129" s="39"/>
      <c r="XO129" s="39"/>
      <c r="XP129" s="39"/>
      <c r="XQ129" s="39"/>
      <c r="XR129" s="39"/>
      <c r="XS129" s="39"/>
      <c r="XT129" s="39"/>
      <c r="XU129" s="39"/>
      <c r="XV129" s="39"/>
      <c r="XW129" s="39"/>
      <c r="XX129" s="39"/>
      <c r="XY129" s="39"/>
      <c r="XZ129" s="39"/>
      <c r="YA129" s="39"/>
      <c r="YB129" s="39"/>
      <c r="YC129" s="39"/>
      <c r="YD129" s="39"/>
      <c r="YE129" s="39"/>
      <c r="YF129" s="39"/>
      <c r="YG129" s="39"/>
      <c r="YH129" s="39"/>
      <c r="YI129" s="39"/>
      <c r="YJ129" s="39"/>
      <c r="YK129" s="39"/>
      <c r="YL129" s="39"/>
      <c r="YM129" s="39"/>
      <c r="YN129" s="39"/>
      <c r="YO129" s="39"/>
      <c r="YP129" s="39"/>
      <c r="YQ129" s="39"/>
      <c r="YR129" s="39"/>
      <c r="YS129" s="39"/>
      <c r="YT129" s="39"/>
      <c r="YU129" s="39"/>
      <c r="YV129" s="39"/>
      <c r="YW129" s="39"/>
      <c r="YX129" s="39"/>
      <c r="YY129" s="39"/>
      <c r="YZ129" s="39"/>
      <c r="ZA129" s="39"/>
      <c r="ZB129" s="39"/>
      <c r="ZC129" s="39"/>
      <c r="ZD129" s="39"/>
      <c r="ZE129" s="39"/>
      <c r="ZF129" s="39"/>
      <c r="ZG129" s="39"/>
      <c r="ZH129" s="39"/>
      <c r="ZI129" s="39"/>
      <c r="ZJ129" s="39"/>
      <c r="ZK129" s="39"/>
      <c r="ZL129" s="39"/>
      <c r="ZM129" s="39"/>
      <c r="ZN129" s="39"/>
      <c r="ZO129" s="39"/>
      <c r="ZP129" s="39"/>
      <c r="ZQ129" s="39"/>
      <c r="ZR129" s="39"/>
      <c r="ZS129" s="39"/>
      <c r="ZT129" s="39"/>
      <c r="ZU129" s="39"/>
      <c r="ZV129" s="39"/>
      <c r="ZW129" s="39"/>
      <c r="ZX129" s="39"/>
      <c r="ZY129" s="39"/>
      <c r="ZZ129" s="39"/>
      <c r="AAA129" s="39"/>
      <c r="AAB129" s="39"/>
      <c r="AAC129" s="39"/>
      <c r="AAD129" s="39"/>
      <c r="AAE129" s="39"/>
      <c r="AAF129" s="39"/>
      <c r="AAG129" s="39"/>
      <c r="AAH129" s="39"/>
      <c r="AAI129" s="39"/>
      <c r="AAJ129" s="39"/>
      <c r="AAK129" s="39"/>
      <c r="AAL129" s="39"/>
      <c r="AAM129" s="39"/>
      <c r="AAN129" s="39"/>
      <c r="AAO129" s="39"/>
      <c r="AAP129" s="39"/>
      <c r="AAQ129" s="39"/>
      <c r="AAR129" s="39"/>
      <c r="AAS129" s="39"/>
      <c r="AAT129" s="39"/>
      <c r="AAU129" s="39"/>
      <c r="AAV129" s="39"/>
      <c r="AAW129" s="39"/>
      <c r="AAX129" s="39"/>
      <c r="AAY129" s="39"/>
      <c r="AAZ129" s="39"/>
      <c r="ABA129" s="39"/>
      <c r="ABB129" s="39"/>
      <c r="ABC129" s="39"/>
      <c r="ABD129" s="39"/>
      <c r="ABE129" s="39"/>
      <c r="ABF129" s="39"/>
      <c r="ABG129" s="39"/>
      <c r="ABH129" s="39"/>
      <c r="ABI129" s="39"/>
      <c r="ABJ129" s="39"/>
      <c r="ABK129" s="39"/>
      <c r="ABL129" s="39"/>
      <c r="ABM129" s="39"/>
      <c r="ABN129" s="39"/>
      <c r="ABO129" s="39"/>
      <c r="ABP129" s="39"/>
      <c r="ABQ129" s="39"/>
      <c r="ABR129" s="39"/>
      <c r="ABS129" s="39"/>
      <c r="ABT129" s="39"/>
      <c r="ABU129" s="39"/>
      <c r="ABV129" s="39"/>
      <c r="ABW129" s="39"/>
      <c r="ABX129" s="39"/>
      <c r="ABY129" s="39"/>
      <c r="ABZ129" s="39"/>
      <c r="ACA129" s="39"/>
      <c r="ACB129" s="39"/>
      <c r="ACC129" s="39"/>
      <c r="ACD129" s="39"/>
      <c r="ACE129" s="39"/>
      <c r="ACF129" s="39"/>
      <c r="ACG129" s="39"/>
      <c r="ACH129" s="39"/>
      <c r="ACI129" s="39"/>
      <c r="ACJ129" s="39"/>
      <c r="ACK129" s="39"/>
      <c r="ACL129" s="39"/>
      <c r="ACM129" s="39"/>
      <c r="ACN129" s="39"/>
      <c r="ACO129" s="39"/>
      <c r="ACP129" s="39"/>
      <c r="ACQ129" s="39"/>
      <c r="ACR129" s="39"/>
      <c r="ACS129" s="39"/>
      <c r="ACT129" s="39"/>
      <c r="ACU129" s="39"/>
      <c r="ACV129" s="39"/>
      <c r="ACW129" s="39"/>
      <c r="ACX129" s="39"/>
      <c r="ACY129" s="39"/>
      <c r="ACZ129" s="39"/>
      <c r="ADA129" s="39"/>
      <c r="ADB129" s="39"/>
      <c r="ADC129" s="39"/>
      <c r="ADD129" s="39"/>
      <c r="ADE129" s="39"/>
      <c r="ADF129" s="39"/>
      <c r="ADG129" s="39"/>
      <c r="ADH129" s="39"/>
      <c r="ADI129" s="39"/>
      <c r="ADJ129" s="39"/>
      <c r="ADK129" s="39"/>
      <c r="ADL129" s="39"/>
      <c r="ADM129" s="39"/>
      <c r="ADN129" s="39"/>
      <c r="ADO129" s="39"/>
      <c r="ADP129" s="39"/>
      <c r="ADQ129" s="39"/>
      <c r="ADR129" s="39"/>
      <c r="ADS129" s="39"/>
      <c r="ADT129" s="39"/>
      <c r="ADU129" s="39"/>
      <c r="ADV129" s="39"/>
      <c r="ADW129" s="39"/>
      <c r="ADX129" s="39"/>
      <c r="ADY129" s="39"/>
      <c r="ADZ129" s="39"/>
      <c r="AEA129" s="39"/>
      <c r="AEB129" s="39"/>
      <c r="AEC129" s="39"/>
      <c r="AED129" s="39"/>
      <c r="AEE129" s="39"/>
      <c r="AEF129" s="39"/>
      <c r="AEG129" s="39"/>
      <c r="AEH129" s="39"/>
      <c r="AEI129" s="39"/>
      <c r="AEJ129" s="39"/>
      <c r="AEK129" s="39"/>
      <c r="AEL129" s="39"/>
      <c r="AEM129" s="39"/>
      <c r="AEN129" s="39"/>
      <c r="AEO129" s="39"/>
      <c r="AEP129" s="39"/>
      <c r="AEQ129" s="39"/>
      <c r="AER129" s="39"/>
      <c r="AES129" s="39"/>
      <c r="AET129" s="39"/>
      <c r="AEU129" s="39"/>
      <c r="AEV129" s="39"/>
      <c r="AEW129" s="39"/>
      <c r="AEX129" s="39"/>
      <c r="AEY129" s="39"/>
      <c r="AEZ129" s="39"/>
      <c r="AFA129" s="39"/>
      <c r="AFB129" s="39"/>
      <c r="AFC129" s="39"/>
      <c r="AFD129" s="39"/>
      <c r="AFE129" s="39"/>
      <c r="AFF129" s="39"/>
      <c r="AFG129" s="39"/>
      <c r="AFH129" s="39"/>
      <c r="AFI129" s="39"/>
      <c r="AFJ129" s="39"/>
      <c r="AFK129" s="39"/>
      <c r="AFL129" s="39"/>
      <c r="AFM129" s="39"/>
      <c r="AFN129" s="39"/>
      <c r="AFO129" s="39"/>
      <c r="AFP129" s="39"/>
      <c r="AFQ129" s="39"/>
      <c r="AFR129" s="39"/>
      <c r="AFS129" s="39"/>
      <c r="AFT129" s="39"/>
      <c r="AFU129" s="39"/>
      <c r="AFV129" s="39"/>
      <c r="AFW129" s="39"/>
      <c r="AFX129" s="39"/>
      <c r="AFY129" s="39"/>
      <c r="AFZ129" s="39"/>
      <c r="AGA129" s="39"/>
      <c r="AGB129" s="39"/>
      <c r="AGC129" s="39"/>
      <c r="AGD129" s="39"/>
      <c r="AGE129" s="39"/>
      <c r="AGF129" s="39"/>
      <c r="AGG129" s="39"/>
      <c r="AGH129" s="39"/>
      <c r="AGI129" s="39"/>
      <c r="AGJ129" s="39"/>
      <c r="AGK129" s="39"/>
      <c r="AGL129" s="39"/>
      <c r="AGM129" s="39"/>
      <c r="AGN129" s="39"/>
      <c r="AGO129" s="39"/>
      <c r="AGP129" s="39"/>
      <c r="AGQ129" s="39"/>
      <c r="AGR129" s="39"/>
      <c r="AGS129" s="39"/>
      <c r="AGT129" s="39"/>
      <c r="AGU129" s="39"/>
      <c r="AGV129" s="39"/>
      <c r="AGW129" s="39"/>
      <c r="AGX129" s="39"/>
      <c r="AGY129" s="39"/>
      <c r="AGZ129" s="39"/>
      <c r="AHA129" s="39"/>
      <c r="AHB129" s="39"/>
      <c r="AHC129" s="39"/>
      <c r="AHD129" s="39"/>
      <c r="AHE129" s="39"/>
      <c r="AHF129" s="39"/>
      <c r="AHG129" s="39"/>
      <c r="AHH129" s="39"/>
      <c r="AHI129" s="39"/>
      <c r="AHJ129" s="39"/>
      <c r="AHK129" s="39"/>
      <c r="AHL129" s="39"/>
      <c r="AHM129" s="39"/>
      <c r="AHN129" s="39"/>
      <c r="AHO129" s="39"/>
      <c r="AHP129" s="39"/>
      <c r="AHQ129" s="39"/>
      <c r="AHR129" s="39"/>
      <c r="AHS129" s="39"/>
      <c r="AHT129" s="39"/>
      <c r="AHU129" s="39"/>
      <c r="AHV129" s="39"/>
      <c r="AHW129" s="39"/>
      <c r="AHX129" s="39"/>
      <c r="AHY129" s="39"/>
      <c r="AHZ129" s="39"/>
      <c r="AIA129" s="39"/>
      <c r="AIB129" s="39"/>
      <c r="AIC129" s="39"/>
      <c r="AID129" s="39"/>
      <c r="AIE129" s="39"/>
      <c r="AIF129" s="39"/>
      <c r="AIG129" s="39"/>
      <c r="AIH129" s="39"/>
      <c r="AII129" s="39"/>
      <c r="AIJ129" s="39"/>
      <c r="AIK129" s="39"/>
      <c r="AIL129" s="39"/>
      <c r="AIM129" s="39"/>
      <c r="AIN129" s="39"/>
      <c r="AIO129" s="39"/>
      <c r="AIP129" s="39"/>
      <c r="AIQ129" s="39"/>
      <c r="AIR129" s="39"/>
      <c r="AIS129" s="39"/>
      <c r="AIT129" s="39"/>
      <c r="AIU129" s="39"/>
      <c r="AIV129" s="39"/>
      <c r="AIW129" s="39"/>
      <c r="AIX129" s="39"/>
      <c r="AIY129" s="39"/>
      <c r="AIZ129" s="39"/>
      <c r="AJA129" s="39"/>
      <c r="AJB129" s="39"/>
      <c r="AJC129" s="39"/>
      <c r="AJD129" s="39"/>
      <c r="AJE129" s="39"/>
      <c r="AJF129" s="39"/>
      <c r="AJG129" s="39"/>
      <c r="AJH129" s="39"/>
      <c r="AJI129" s="39"/>
      <c r="AJJ129" s="39"/>
      <c r="AJK129" s="39"/>
      <c r="AJL129" s="39"/>
      <c r="AJM129" s="39"/>
      <c r="AJN129" s="39"/>
      <c r="AJO129" s="39"/>
      <c r="AJP129" s="39"/>
      <c r="AJQ129" s="39"/>
      <c r="AJR129" s="39"/>
      <c r="AJS129" s="39"/>
      <c r="AJT129" s="39"/>
      <c r="AJU129" s="39"/>
      <c r="AJV129" s="39"/>
      <c r="AJW129" s="39"/>
      <c r="AJX129" s="39"/>
      <c r="AJY129" s="39"/>
      <c r="AJZ129" s="39"/>
      <c r="AKA129" s="39"/>
      <c r="AKB129" s="39"/>
      <c r="AKC129" s="39"/>
      <c r="AKD129" s="39"/>
      <c r="AKE129" s="39"/>
      <c r="AKF129" s="39"/>
      <c r="AKG129" s="39"/>
      <c r="AKH129" s="39"/>
      <c r="AKI129" s="39"/>
      <c r="AKJ129" s="39"/>
      <c r="AKK129" s="39"/>
      <c r="AKL129" s="39"/>
      <c r="AKM129" s="39"/>
      <c r="AKN129" s="39"/>
      <c r="AKO129" s="39"/>
      <c r="AKP129" s="39"/>
      <c r="AKQ129" s="39"/>
      <c r="AKR129" s="39"/>
      <c r="AKS129" s="39"/>
      <c r="AKT129" s="39"/>
      <c r="AKU129" s="39"/>
      <c r="AKV129" s="39"/>
      <c r="AKW129" s="39"/>
      <c r="AKX129" s="39"/>
      <c r="AKY129" s="39"/>
      <c r="AKZ129" s="39"/>
      <c r="ALA129" s="39"/>
      <c r="ALB129" s="39"/>
      <c r="ALC129" s="39"/>
      <c r="ALD129" s="39"/>
      <c r="ALE129" s="39"/>
      <c r="ALF129" s="39"/>
      <c r="ALG129" s="39"/>
      <c r="ALH129" s="39"/>
      <c r="ALI129" s="39"/>
      <c r="ALJ129" s="39"/>
      <c r="ALK129" s="39"/>
      <c r="ALL129" s="39"/>
      <c r="ALM129" s="39"/>
      <c r="ALN129" s="39"/>
      <c r="ALO129" s="39"/>
      <c r="ALP129" s="39"/>
      <c r="ALQ129" s="39"/>
      <c r="ALR129" s="39"/>
      <c r="ALS129" s="39"/>
      <c r="ALT129" s="39"/>
      <c r="ALU129" s="39"/>
      <c r="ALV129" s="39"/>
      <c r="ALW129" s="39"/>
      <c r="ALX129" s="39"/>
      <c r="ALY129" s="39"/>
      <c r="ALZ129" s="39"/>
      <c r="AMA129" s="39"/>
      <c r="AMB129" s="39"/>
      <c r="AMC129" s="39"/>
      <c r="AMD129" s="39"/>
      <c r="AME129" s="39"/>
      <c r="AMF129" s="39"/>
      <c r="AMG129" s="39"/>
      <c r="AMH129" s="39"/>
      <c r="AMI129" s="39"/>
      <c r="AMJ129" s="39"/>
      <c r="AMK129" s="39"/>
      <c r="AML129" s="39"/>
      <c r="AMM129" s="39"/>
      <c r="AMN129" s="39"/>
      <c r="AMO129" s="39"/>
      <c r="AMP129" s="39"/>
      <c r="AMQ129" s="39"/>
      <c r="AMR129" s="39"/>
      <c r="AMS129" s="39"/>
      <c r="AMT129" s="39"/>
      <c r="AMU129" s="39"/>
      <c r="AMV129" s="59"/>
      <c r="AMW129" s="59"/>
    </row>
    <row r="130" spans="1:1038" ht="14.25" outlineLevel="1">
      <c r="A130" s="3"/>
      <c r="B130" s="3"/>
      <c r="C130" s="64" t="s">
        <v>248</v>
      </c>
      <c r="D130" s="66"/>
      <c r="E130" s="124">
        <v>1264486.4025901787</v>
      </c>
      <c r="F130" s="66"/>
      <c r="G130" s="66"/>
      <c r="H130" s="66"/>
      <c r="I130" s="66">
        <f t="shared" ref="I130:AH130" si="180">+$E$130*I242*I261</f>
        <v>0</v>
      </c>
      <c r="J130" s="66">
        <f t="shared" si="180"/>
        <v>1315065.8586937857</v>
      </c>
      <c r="K130" s="66">
        <f t="shared" si="180"/>
        <v>1340355.5867455895</v>
      </c>
      <c r="L130" s="66">
        <f t="shared" si="180"/>
        <v>1365645.314797393</v>
      </c>
      <c r="M130" s="66">
        <f t="shared" si="180"/>
        <v>1390935.0428491966</v>
      </c>
      <c r="N130" s="66">
        <f t="shared" si="180"/>
        <v>1416224.7709010001</v>
      </c>
      <c r="O130" s="66">
        <f t="shared" si="180"/>
        <v>1441514.4989528039</v>
      </c>
      <c r="P130" s="66">
        <f t="shared" si="180"/>
        <v>1466804.2270046074</v>
      </c>
      <c r="Q130" s="66">
        <f t="shared" si="180"/>
        <v>1492093.955056411</v>
      </c>
      <c r="R130" s="66">
        <f t="shared" si="180"/>
        <v>1517383.6831082145</v>
      </c>
      <c r="S130" s="66">
        <f t="shared" si="180"/>
        <v>1530028.5471341163</v>
      </c>
      <c r="T130" s="66">
        <f t="shared" si="180"/>
        <v>1542673.4111600183</v>
      </c>
      <c r="U130" s="66">
        <f t="shared" si="180"/>
        <v>1555318.2751859201</v>
      </c>
      <c r="V130" s="66">
        <f t="shared" si="180"/>
        <v>1567963.1392118218</v>
      </c>
      <c r="W130" s="66">
        <f t="shared" si="180"/>
        <v>1580608.0032377236</v>
      </c>
      <c r="X130" s="66">
        <f t="shared" si="180"/>
        <v>1593252.8672636254</v>
      </c>
      <c r="Y130" s="66">
        <f t="shared" si="180"/>
        <v>1605897.7312895271</v>
      </c>
      <c r="Z130" s="66">
        <f t="shared" si="180"/>
        <v>1618542.5953154289</v>
      </c>
      <c r="AA130" s="66">
        <f t="shared" si="180"/>
        <v>1631187.4593413307</v>
      </c>
      <c r="AB130" s="66">
        <f t="shared" si="180"/>
        <v>1643832.3233672327</v>
      </c>
      <c r="AC130" s="66">
        <f t="shared" si="180"/>
        <v>1656477.1873931345</v>
      </c>
      <c r="AD130" s="66">
        <f t="shared" si="180"/>
        <v>1669122.0514190362</v>
      </c>
      <c r="AE130" s="66">
        <f t="shared" si="180"/>
        <v>1681766.915444938</v>
      </c>
      <c r="AF130" s="66">
        <f t="shared" si="180"/>
        <v>1694411.7794708398</v>
      </c>
      <c r="AG130" s="66">
        <f t="shared" si="180"/>
        <v>1707056.6434967415</v>
      </c>
      <c r="AH130" s="66">
        <f t="shared" si="180"/>
        <v>1719701.5075226433</v>
      </c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  <c r="IW130" s="39"/>
      <c r="IX130" s="39"/>
      <c r="IY130" s="39"/>
      <c r="IZ130" s="39"/>
      <c r="JA130" s="39"/>
      <c r="JB130" s="39"/>
      <c r="JC130" s="39"/>
      <c r="JD130" s="39"/>
      <c r="JE130" s="39"/>
      <c r="JF130" s="39"/>
      <c r="JG130" s="39"/>
      <c r="JH130" s="39"/>
      <c r="JI130" s="39"/>
      <c r="JJ130" s="39"/>
      <c r="JK130" s="39"/>
      <c r="JL130" s="39"/>
      <c r="JM130" s="39"/>
      <c r="JN130" s="39"/>
      <c r="JO130" s="39"/>
      <c r="JP130" s="39"/>
      <c r="JQ130" s="39"/>
      <c r="JR130" s="39"/>
      <c r="JS130" s="39"/>
      <c r="JT130" s="39"/>
      <c r="JU130" s="39"/>
      <c r="JV130" s="39"/>
      <c r="JW130" s="39"/>
      <c r="JX130" s="39"/>
      <c r="JY130" s="39"/>
      <c r="JZ130" s="39"/>
      <c r="KA130" s="39"/>
      <c r="KB130" s="39"/>
      <c r="KC130" s="39"/>
      <c r="KD130" s="39"/>
      <c r="KE130" s="39"/>
      <c r="KF130" s="39"/>
      <c r="KG130" s="39"/>
      <c r="KH130" s="39"/>
      <c r="KI130" s="39"/>
      <c r="KJ130" s="39"/>
      <c r="KK130" s="39"/>
      <c r="KL130" s="39"/>
      <c r="KM130" s="39"/>
      <c r="KN130" s="39"/>
      <c r="KO130" s="39"/>
      <c r="KP130" s="39"/>
      <c r="KQ130" s="39"/>
      <c r="KR130" s="39"/>
      <c r="KS130" s="39"/>
      <c r="KT130" s="39"/>
      <c r="KU130" s="39"/>
      <c r="KV130" s="39"/>
      <c r="KW130" s="39"/>
      <c r="KX130" s="39"/>
      <c r="KY130" s="39"/>
      <c r="KZ130" s="39"/>
      <c r="LA130" s="39"/>
      <c r="LB130" s="39"/>
      <c r="LC130" s="39"/>
      <c r="LD130" s="39"/>
      <c r="LE130" s="39"/>
      <c r="LF130" s="39"/>
      <c r="LG130" s="39"/>
      <c r="LH130" s="39"/>
      <c r="LI130" s="39"/>
      <c r="LJ130" s="39"/>
      <c r="LK130" s="39"/>
      <c r="LL130" s="39"/>
      <c r="LM130" s="39"/>
      <c r="LN130" s="39"/>
      <c r="LO130" s="39"/>
      <c r="LP130" s="39"/>
      <c r="LQ130" s="39"/>
      <c r="LR130" s="39"/>
      <c r="LS130" s="39"/>
      <c r="LT130" s="39"/>
      <c r="LU130" s="39"/>
      <c r="LV130" s="39"/>
      <c r="LW130" s="39"/>
      <c r="LX130" s="39"/>
      <c r="LY130" s="39"/>
      <c r="LZ130" s="39"/>
      <c r="MA130" s="39"/>
      <c r="MB130" s="39"/>
      <c r="MC130" s="39"/>
      <c r="MD130" s="39"/>
      <c r="ME130" s="39"/>
      <c r="MF130" s="39"/>
      <c r="MG130" s="39"/>
      <c r="MH130" s="39"/>
      <c r="MI130" s="39"/>
      <c r="MJ130" s="39"/>
      <c r="MK130" s="39"/>
      <c r="ML130" s="39"/>
      <c r="MM130" s="39"/>
      <c r="MN130" s="39"/>
      <c r="MO130" s="39"/>
      <c r="MP130" s="39"/>
      <c r="MQ130" s="39"/>
      <c r="MR130" s="39"/>
      <c r="MS130" s="39"/>
      <c r="MT130" s="39"/>
      <c r="MU130" s="39"/>
      <c r="MV130" s="39"/>
      <c r="MW130" s="39"/>
      <c r="MX130" s="39"/>
      <c r="MY130" s="39"/>
      <c r="MZ130" s="39"/>
      <c r="NA130" s="39"/>
      <c r="NB130" s="39"/>
      <c r="NC130" s="39"/>
      <c r="ND130" s="39"/>
      <c r="NE130" s="39"/>
      <c r="NF130" s="39"/>
      <c r="NG130" s="39"/>
      <c r="NH130" s="39"/>
      <c r="NI130" s="39"/>
      <c r="NJ130" s="39"/>
      <c r="NK130" s="39"/>
      <c r="NL130" s="39"/>
      <c r="NM130" s="39"/>
      <c r="NN130" s="39"/>
      <c r="NO130" s="39"/>
      <c r="NP130" s="39"/>
      <c r="NQ130" s="39"/>
      <c r="NR130" s="39"/>
      <c r="NS130" s="39"/>
      <c r="NT130" s="39"/>
      <c r="NU130" s="39"/>
      <c r="NV130" s="39"/>
      <c r="NW130" s="39"/>
      <c r="NX130" s="39"/>
      <c r="NY130" s="39"/>
      <c r="NZ130" s="39"/>
      <c r="OA130" s="39"/>
      <c r="OB130" s="39"/>
      <c r="OC130" s="39"/>
      <c r="OD130" s="39"/>
      <c r="OE130" s="39"/>
      <c r="OF130" s="39"/>
      <c r="OG130" s="39"/>
      <c r="OH130" s="39"/>
      <c r="OI130" s="39"/>
      <c r="OJ130" s="39"/>
      <c r="OK130" s="39"/>
      <c r="OL130" s="39"/>
      <c r="OM130" s="39"/>
      <c r="ON130" s="39"/>
      <c r="OO130" s="39"/>
      <c r="OP130" s="39"/>
      <c r="OQ130" s="39"/>
      <c r="OR130" s="39"/>
      <c r="OS130" s="39"/>
      <c r="OT130" s="39"/>
      <c r="OU130" s="39"/>
      <c r="OV130" s="39"/>
      <c r="OW130" s="39"/>
      <c r="OX130" s="39"/>
      <c r="OY130" s="39"/>
      <c r="OZ130" s="39"/>
      <c r="PA130" s="39"/>
      <c r="PB130" s="39"/>
      <c r="PC130" s="39"/>
      <c r="PD130" s="39"/>
      <c r="PE130" s="39"/>
      <c r="PF130" s="39"/>
      <c r="PG130" s="39"/>
      <c r="PH130" s="39"/>
      <c r="PI130" s="39"/>
      <c r="PJ130" s="39"/>
      <c r="PK130" s="39"/>
      <c r="PL130" s="39"/>
      <c r="PM130" s="39"/>
      <c r="PN130" s="39"/>
      <c r="PO130" s="39"/>
      <c r="PP130" s="39"/>
      <c r="PQ130" s="39"/>
      <c r="PR130" s="39"/>
      <c r="PS130" s="39"/>
      <c r="PT130" s="39"/>
      <c r="PU130" s="39"/>
      <c r="PV130" s="39"/>
      <c r="PW130" s="39"/>
      <c r="PX130" s="39"/>
      <c r="PY130" s="39"/>
      <c r="PZ130" s="39"/>
      <c r="QA130" s="39"/>
      <c r="QB130" s="39"/>
      <c r="QC130" s="39"/>
      <c r="QD130" s="39"/>
      <c r="QE130" s="39"/>
      <c r="QF130" s="39"/>
      <c r="QG130" s="39"/>
      <c r="QH130" s="39"/>
      <c r="QI130" s="39"/>
      <c r="QJ130" s="39"/>
      <c r="QK130" s="39"/>
      <c r="QL130" s="39"/>
      <c r="QM130" s="39"/>
      <c r="QN130" s="39"/>
      <c r="QO130" s="39"/>
      <c r="QP130" s="39"/>
      <c r="QQ130" s="39"/>
      <c r="QR130" s="39"/>
      <c r="QS130" s="39"/>
      <c r="QT130" s="39"/>
      <c r="QU130" s="39"/>
      <c r="QV130" s="39"/>
      <c r="QW130" s="39"/>
      <c r="QX130" s="39"/>
      <c r="QY130" s="39"/>
      <c r="QZ130" s="39"/>
      <c r="RA130" s="39"/>
      <c r="RB130" s="39"/>
      <c r="RC130" s="39"/>
      <c r="RD130" s="39"/>
      <c r="RE130" s="39"/>
      <c r="RF130" s="39"/>
      <c r="RG130" s="39"/>
      <c r="RH130" s="39"/>
      <c r="RI130" s="39"/>
      <c r="RJ130" s="39"/>
      <c r="RK130" s="39"/>
      <c r="RL130" s="39"/>
      <c r="RM130" s="39"/>
      <c r="RN130" s="39"/>
      <c r="RO130" s="39"/>
      <c r="RP130" s="39"/>
      <c r="RQ130" s="39"/>
      <c r="RR130" s="39"/>
      <c r="RS130" s="39"/>
      <c r="RT130" s="39"/>
      <c r="RU130" s="39"/>
      <c r="RV130" s="39"/>
      <c r="RW130" s="39"/>
      <c r="RX130" s="39"/>
      <c r="RY130" s="39"/>
      <c r="RZ130" s="39"/>
      <c r="SA130" s="39"/>
      <c r="SB130" s="39"/>
      <c r="SC130" s="39"/>
      <c r="SD130" s="39"/>
      <c r="SE130" s="39"/>
      <c r="SF130" s="39"/>
      <c r="SG130" s="39"/>
      <c r="SH130" s="39"/>
      <c r="SI130" s="39"/>
      <c r="SJ130" s="39"/>
      <c r="SK130" s="39"/>
      <c r="SL130" s="39"/>
      <c r="SM130" s="39"/>
      <c r="SN130" s="39"/>
      <c r="SO130" s="39"/>
      <c r="SP130" s="39"/>
      <c r="SQ130" s="39"/>
      <c r="SR130" s="39"/>
      <c r="SS130" s="39"/>
      <c r="ST130" s="39"/>
      <c r="SU130" s="39"/>
      <c r="SV130" s="39"/>
      <c r="SW130" s="39"/>
      <c r="SX130" s="39"/>
      <c r="SY130" s="39"/>
      <c r="SZ130" s="39"/>
      <c r="TA130" s="39"/>
      <c r="TB130" s="39"/>
      <c r="TC130" s="39"/>
      <c r="TD130" s="39"/>
      <c r="TE130" s="39"/>
      <c r="TF130" s="39"/>
      <c r="TG130" s="39"/>
      <c r="TH130" s="39"/>
      <c r="TI130" s="39"/>
      <c r="TJ130" s="39"/>
      <c r="TK130" s="39"/>
      <c r="TL130" s="39"/>
      <c r="TM130" s="39"/>
      <c r="TN130" s="39"/>
      <c r="TO130" s="39"/>
      <c r="TP130" s="39"/>
      <c r="TQ130" s="39"/>
      <c r="TR130" s="39"/>
      <c r="TS130" s="39"/>
      <c r="TT130" s="39"/>
      <c r="TU130" s="39"/>
      <c r="TV130" s="39"/>
      <c r="TW130" s="39"/>
      <c r="TX130" s="39"/>
      <c r="TY130" s="39"/>
      <c r="TZ130" s="39"/>
      <c r="UA130" s="39"/>
      <c r="UB130" s="39"/>
      <c r="UC130" s="39"/>
      <c r="UD130" s="39"/>
      <c r="UE130" s="39"/>
      <c r="UF130" s="39"/>
      <c r="UG130" s="39"/>
      <c r="UH130" s="39"/>
      <c r="UI130" s="39"/>
      <c r="UJ130" s="39"/>
      <c r="UK130" s="39"/>
      <c r="UL130" s="39"/>
      <c r="UM130" s="39"/>
      <c r="UN130" s="39"/>
      <c r="UO130" s="39"/>
      <c r="UP130" s="39"/>
      <c r="UQ130" s="39"/>
      <c r="UR130" s="39"/>
      <c r="US130" s="39"/>
      <c r="UT130" s="39"/>
      <c r="UU130" s="39"/>
      <c r="UV130" s="39"/>
      <c r="UW130" s="39"/>
      <c r="UX130" s="39"/>
      <c r="UY130" s="39"/>
      <c r="UZ130" s="39"/>
      <c r="VA130" s="39"/>
      <c r="VB130" s="39"/>
      <c r="VC130" s="39"/>
      <c r="VD130" s="39"/>
      <c r="VE130" s="39"/>
      <c r="VF130" s="39"/>
      <c r="VG130" s="39"/>
      <c r="VH130" s="39"/>
      <c r="VI130" s="39"/>
      <c r="VJ130" s="39"/>
      <c r="VK130" s="39"/>
      <c r="VL130" s="39"/>
      <c r="VM130" s="39"/>
      <c r="VN130" s="39"/>
      <c r="VO130" s="39"/>
      <c r="VP130" s="39"/>
      <c r="VQ130" s="39"/>
      <c r="VR130" s="39"/>
      <c r="VS130" s="39"/>
      <c r="VT130" s="39"/>
      <c r="VU130" s="39"/>
      <c r="VV130" s="39"/>
      <c r="VW130" s="39"/>
      <c r="VX130" s="39"/>
      <c r="VY130" s="39"/>
      <c r="VZ130" s="39"/>
      <c r="WA130" s="39"/>
      <c r="WB130" s="39"/>
      <c r="WC130" s="39"/>
      <c r="WD130" s="39"/>
      <c r="WE130" s="39"/>
      <c r="WF130" s="39"/>
      <c r="WG130" s="39"/>
      <c r="WH130" s="39"/>
      <c r="WI130" s="39"/>
      <c r="WJ130" s="39"/>
      <c r="WK130" s="39"/>
      <c r="WL130" s="39"/>
      <c r="WM130" s="39"/>
      <c r="WN130" s="39"/>
      <c r="WO130" s="39"/>
      <c r="WP130" s="39"/>
      <c r="WQ130" s="39"/>
      <c r="WR130" s="39"/>
      <c r="WS130" s="39"/>
      <c r="WT130" s="39"/>
      <c r="WU130" s="39"/>
      <c r="WV130" s="39"/>
      <c r="WW130" s="39"/>
      <c r="WX130" s="39"/>
      <c r="WY130" s="39"/>
      <c r="WZ130" s="39"/>
      <c r="XA130" s="39"/>
      <c r="XB130" s="39"/>
      <c r="XC130" s="39"/>
      <c r="XD130" s="39"/>
      <c r="XE130" s="39"/>
      <c r="XF130" s="39"/>
      <c r="XG130" s="39"/>
      <c r="XH130" s="39"/>
      <c r="XI130" s="39"/>
      <c r="XJ130" s="39"/>
      <c r="XK130" s="39"/>
      <c r="XL130" s="39"/>
      <c r="XM130" s="39"/>
      <c r="XN130" s="39"/>
      <c r="XO130" s="39"/>
      <c r="XP130" s="39"/>
      <c r="XQ130" s="39"/>
      <c r="XR130" s="39"/>
      <c r="XS130" s="39"/>
      <c r="XT130" s="39"/>
      <c r="XU130" s="39"/>
      <c r="XV130" s="39"/>
      <c r="XW130" s="39"/>
      <c r="XX130" s="39"/>
      <c r="XY130" s="39"/>
      <c r="XZ130" s="39"/>
      <c r="YA130" s="39"/>
      <c r="YB130" s="39"/>
      <c r="YC130" s="39"/>
      <c r="YD130" s="39"/>
      <c r="YE130" s="39"/>
      <c r="YF130" s="39"/>
      <c r="YG130" s="39"/>
      <c r="YH130" s="39"/>
      <c r="YI130" s="39"/>
      <c r="YJ130" s="39"/>
      <c r="YK130" s="39"/>
      <c r="YL130" s="39"/>
      <c r="YM130" s="39"/>
      <c r="YN130" s="39"/>
      <c r="YO130" s="39"/>
      <c r="YP130" s="39"/>
      <c r="YQ130" s="39"/>
      <c r="YR130" s="39"/>
      <c r="YS130" s="39"/>
      <c r="YT130" s="39"/>
      <c r="YU130" s="39"/>
      <c r="YV130" s="39"/>
      <c r="YW130" s="39"/>
      <c r="YX130" s="39"/>
      <c r="YY130" s="39"/>
      <c r="YZ130" s="39"/>
      <c r="ZA130" s="39"/>
      <c r="ZB130" s="39"/>
      <c r="ZC130" s="39"/>
      <c r="ZD130" s="39"/>
      <c r="ZE130" s="39"/>
      <c r="ZF130" s="39"/>
      <c r="ZG130" s="39"/>
      <c r="ZH130" s="39"/>
      <c r="ZI130" s="39"/>
      <c r="ZJ130" s="39"/>
      <c r="ZK130" s="39"/>
      <c r="ZL130" s="39"/>
      <c r="ZM130" s="39"/>
      <c r="ZN130" s="39"/>
      <c r="ZO130" s="39"/>
      <c r="ZP130" s="39"/>
      <c r="ZQ130" s="39"/>
      <c r="ZR130" s="39"/>
      <c r="ZS130" s="39"/>
      <c r="ZT130" s="39"/>
      <c r="ZU130" s="39"/>
      <c r="ZV130" s="39"/>
      <c r="ZW130" s="39"/>
      <c r="ZX130" s="39"/>
      <c r="ZY130" s="39"/>
      <c r="ZZ130" s="39"/>
      <c r="AAA130" s="39"/>
      <c r="AAB130" s="39"/>
      <c r="AAC130" s="39"/>
      <c r="AAD130" s="39"/>
      <c r="AAE130" s="39"/>
      <c r="AAF130" s="39"/>
      <c r="AAG130" s="39"/>
      <c r="AAH130" s="39"/>
      <c r="AAI130" s="39"/>
      <c r="AAJ130" s="39"/>
      <c r="AAK130" s="39"/>
      <c r="AAL130" s="39"/>
      <c r="AAM130" s="39"/>
      <c r="AAN130" s="39"/>
      <c r="AAO130" s="39"/>
      <c r="AAP130" s="39"/>
      <c r="AAQ130" s="39"/>
      <c r="AAR130" s="39"/>
      <c r="AAS130" s="39"/>
      <c r="AAT130" s="39"/>
      <c r="AAU130" s="39"/>
      <c r="AAV130" s="39"/>
      <c r="AAW130" s="39"/>
      <c r="AAX130" s="39"/>
      <c r="AAY130" s="39"/>
      <c r="AAZ130" s="39"/>
      <c r="ABA130" s="39"/>
      <c r="ABB130" s="39"/>
      <c r="ABC130" s="39"/>
      <c r="ABD130" s="39"/>
      <c r="ABE130" s="39"/>
      <c r="ABF130" s="39"/>
      <c r="ABG130" s="39"/>
      <c r="ABH130" s="39"/>
      <c r="ABI130" s="39"/>
      <c r="ABJ130" s="39"/>
      <c r="ABK130" s="39"/>
      <c r="ABL130" s="39"/>
      <c r="ABM130" s="39"/>
      <c r="ABN130" s="39"/>
      <c r="ABO130" s="39"/>
      <c r="ABP130" s="39"/>
      <c r="ABQ130" s="39"/>
      <c r="ABR130" s="39"/>
      <c r="ABS130" s="39"/>
      <c r="ABT130" s="39"/>
      <c r="ABU130" s="39"/>
      <c r="ABV130" s="39"/>
      <c r="ABW130" s="39"/>
      <c r="ABX130" s="39"/>
      <c r="ABY130" s="39"/>
      <c r="ABZ130" s="39"/>
      <c r="ACA130" s="39"/>
      <c r="ACB130" s="39"/>
      <c r="ACC130" s="39"/>
      <c r="ACD130" s="39"/>
      <c r="ACE130" s="39"/>
      <c r="ACF130" s="39"/>
      <c r="ACG130" s="39"/>
      <c r="ACH130" s="39"/>
      <c r="ACI130" s="39"/>
      <c r="ACJ130" s="39"/>
      <c r="ACK130" s="39"/>
      <c r="ACL130" s="39"/>
      <c r="ACM130" s="39"/>
      <c r="ACN130" s="39"/>
      <c r="ACO130" s="39"/>
      <c r="ACP130" s="39"/>
      <c r="ACQ130" s="39"/>
      <c r="ACR130" s="39"/>
      <c r="ACS130" s="39"/>
      <c r="ACT130" s="39"/>
      <c r="ACU130" s="39"/>
      <c r="ACV130" s="39"/>
      <c r="ACW130" s="39"/>
      <c r="ACX130" s="39"/>
      <c r="ACY130" s="39"/>
      <c r="ACZ130" s="39"/>
      <c r="ADA130" s="39"/>
      <c r="ADB130" s="39"/>
      <c r="ADC130" s="39"/>
      <c r="ADD130" s="39"/>
      <c r="ADE130" s="39"/>
      <c r="ADF130" s="39"/>
      <c r="ADG130" s="39"/>
      <c r="ADH130" s="39"/>
      <c r="ADI130" s="39"/>
      <c r="ADJ130" s="39"/>
      <c r="ADK130" s="39"/>
      <c r="ADL130" s="39"/>
      <c r="ADM130" s="39"/>
      <c r="ADN130" s="39"/>
      <c r="ADO130" s="39"/>
      <c r="ADP130" s="39"/>
      <c r="ADQ130" s="39"/>
      <c r="ADR130" s="39"/>
      <c r="ADS130" s="39"/>
      <c r="ADT130" s="39"/>
      <c r="ADU130" s="39"/>
      <c r="ADV130" s="39"/>
      <c r="ADW130" s="39"/>
      <c r="ADX130" s="39"/>
      <c r="ADY130" s="39"/>
      <c r="ADZ130" s="39"/>
      <c r="AEA130" s="39"/>
      <c r="AEB130" s="39"/>
      <c r="AEC130" s="39"/>
      <c r="AED130" s="39"/>
      <c r="AEE130" s="39"/>
      <c r="AEF130" s="39"/>
      <c r="AEG130" s="39"/>
      <c r="AEH130" s="39"/>
      <c r="AEI130" s="39"/>
      <c r="AEJ130" s="39"/>
      <c r="AEK130" s="39"/>
      <c r="AEL130" s="39"/>
      <c r="AEM130" s="39"/>
      <c r="AEN130" s="39"/>
      <c r="AEO130" s="39"/>
      <c r="AEP130" s="39"/>
      <c r="AEQ130" s="39"/>
      <c r="AER130" s="39"/>
      <c r="AES130" s="39"/>
      <c r="AET130" s="39"/>
      <c r="AEU130" s="39"/>
      <c r="AEV130" s="39"/>
      <c r="AEW130" s="39"/>
      <c r="AEX130" s="39"/>
      <c r="AEY130" s="39"/>
      <c r="AEZ130" s="39"/>
      <c r="AFA130" s="39"/>
      <c r="AFB130" s="39"/>
      <c r="AFC130" s="39"/>
      <c r="AFD130" s="39"/>
      <c r="AFE130" s="39"/>
      <c r="AFF130" s="39"/>
      <c r="AFG130" s="39"/>
      <c r="AFH130" s="39"/>
      <c r="AFI130" s="39"/>
      <c r="AFJ130" s="39"/>
      <c r="AFK130" s="39"/>
      <c r="AFL130" s="39"/>
      <c r="AFM130" s="39"/>
      <c r="AFN130" s="39"/>
      <c r="AFO130" s="39"/>
      <c r="AFP130" s="39"/>
      <c r="AFQ130" s="39"/>
      <c r="AFR130" s="39"/>
      <c r="AFS130" s="39"/>
      <c r="AFT130" s="39"/>
      <c r="AFU130" s="39"/>
      <c r="AFV130" s="39"/>
      <c r="AFW130" s="39"/>
      <c r="AFX130" s="39"/>
      <c r="AFY130" s="39"/>
      <c r="AFZ130" s="39"/>
      <c r="AGA130" s="39"/>
      <c r="AGB130" s="39"/>
      <c r="AGC130" s="39"/>
      <c r="AGD130" s="39"/>
      <c r="AGE130" s="39"/>
      <c r="AGF130" s="39"/>
      <c r="AGG130" s="39"/>
      <c r="AGH130" s="39"/>
      <c r="AGI130" s="39"/>
      <c r="AGJ130" s="39"/>
      <c r="AGK130" s="39"/>
      <c r="AGL130" s="39"/>
      <c r="AGM130" s="39"/>
      <c r="AGN130" s="39"/>
      <c r="AGO130" s="39"/>
      <c r="AGP130" s="39"/>
      <c r="AGQ130" s="39"/>
      <c r="AGR130" s="39"/>
      <c r="AGS130" s="39"/>
      <c r="AGT130" s="39"/>
      <c r="AGU130" s="39"/>
      <c r="AGV130" s="39"/>
      <c r="AGW130" s="39"/>
      <c r="AGX130" s="39"/>
      <c r="AGY130" s="39"/>
      <c r="AGZ130" s="39"/>
      <c r="AHA130" s="39"/>
      <c r="AHB130" s="39"/>
      <c r="AHC130" s="39"/>
      <c r="AHD130" s="39"/>
      <c r="AHE130" s="39"/>
      <c r="AHF130" s="39"/>
      <c r="AHG130" s="39"/>
      <c r="AHH130" s="39"/>
      <c r="AHI130" s="39"/>
      <c r="AHJ130" s="39"/>
      <c r="AHK130" s="39"/>
      <c r="AHL130" s="39"/>
      <c r="AHM130" s="39"/>
      <c r="AHN130" s="39"/>
      <c r="AHO130" s="39"/>
      <c r="AHP130" s="39"/>
      <c r="AHQ130" s="39"/>
      <c r="AHR130" s="39"/>
      <c r="AHS130" s="39"/>
      <c r="AHT130" s="39"/>
      <c r="AHU130" s="39"/>
      <c r="AHV130" s="39"/>
      <c r="AHW130" s="39"/>
      <c r="AHX130" s="39"/>
      <c r="AHY130" s="39"/>
      <c r="AHZ130" s="39"/>
      <c r="AIA130" s="39"/>
      <c r="AIB130" s="39"/>
      <c r="AIC130" s="39"/>
      <c r="AID130" s="39"/>
      <c r="AIE130" s="39"/>
      <c r="AIF130" s="39"/>
      <c r="AIG130" s="39"/>
      <c r="AIH130" s="39"/>
      <c r="AII130" s="39"/>
      <c r="AIJ130" s="39"/>
      <c r="AIK130" s="39"/>
      <c r="AIL130" s="39"/>
      <c r="AIM130" s="39"/>
      <c r="AIN130" s="39"/>
      <c r="AIO130" s="39"/>
      <c r="AIP130" s="39"/>
      <c r="AIQ130" s="39"/>
      <c r="AIR130" s="39"/>
      <c r="AIS130" s="39"/>
      <c r="AIT130" s="39"/>
      <c r="AIU130" s="39"/>
      <c r="AIV130" s="39"/>
      <c r="AIW130" s="39"/>
      <c r="AIX130" s="39"/>
      <c r="AIY130" s="39"/>
      <c r="AIZ130" s="39"/>
      <c r="AJA130" s="39"/>
      <c r="AJB130" s="39"/>
      <c r="AJC130" s="39"/>
      <c r="AJD130" s="39"/>
      <c r="AJE130" s="39"/>
      <c r="AJF130" s="39"/>
      <c r="AJG130" s="39"/>
      <c r="AJH130" s="39"/>
      <c r="AJI130" s="39"/>
      <c r="AJJ130" s="39"/>
      <c r="AJK130" s="39"/>
      <c r="AJL130" s="39"/>
      <c r="AJM130" s="39"/>
      <c r="AJN130" s="39"/>
      <c r="AJO130" s="39"/>
      <c r="AJP130" s="39"/>
      <c r="AJQ130" s="39"/>
      <c r="AJR130" s="39"/>
      <c r="AJS130" s="39"/>
      <c r="AJT130" s="39"/>
      <c r="AJU130" s="39"/>
      <c r="AJV130" s="39"/>
      <c r="AJW130" s="39"/>
      <c r="AJX130" s="39"/>
      <c r="AJY130" s="39"/>
      <c r="AJZ130" s="39"/>
      <c r="AKA130" s="39"/>
      <c r="AKB130" s="39"/>
      <c r="AKC130" s="39"/>
      <c r="AKD130" s="39"/>
      <c r="AKE130" s="39"/>
      <c r="AKF130" s="39"/>
      <c r="AKG130" s="39"/>
      <c r="AKH130" s="39"/>
      <c r="AKI130" s="39"/>
      <c r="AKJ130" s="39"/>
      <c r="AKK130" s="39"/>
      <c r="AKL130" s="39"/>
      <c r="AKM130" s="39"/>
      <c r="AKN130" s="39"/>
      <c r="AKO130" s="39"/>
      <c r="AKP130" s="39"/>
      <c r="AKQ130" s="39"/>
      <c r="AKR130" s="39"/>
      <c r="AKS130" s="39"/>
      <c r="AKT130" s="39"/>
      <c r="AKU130" s="39"/>
      <c r="AKV130" s="39"/>
      <c r="AKW130" s="39"/>
      <c r="AKX130" s="39"/>
      <c r="AKY130" s="39"/>
      <c r="AKZ130" s="39"/>
      <c r="ALA130" s="39"/>
      <c r="ALB130" s="39"/>
      <c r="ALC130" s="39"/>
      <c r="ALD130" s="39"/>
      <c r="ALE130" s="39"/>
      <c r="ALF130" s="39"/>
      <c r="ALG130" s="39"/>
      <c r="ALH130" s="39"/>
      <c r="ALI130" s="39"/>
      <c r="ALJ130" s="39"/>
      <c r="ALK130" s="39"/>
      <c r="ALL130" s="39"/>
      <c r="ALM130" s="39"/>
      <c r="ALN130" s="39"/>
      <c r="ALO130" s="39"/>
      <c r="ALP130" s="39"/>
      <c r="ALQ130" s="39"/>
      <c r="ALR130" s="39"/>
      <c r="ALS130" s="39"/>
      <c r="ALT130" s="39"/>
      <c r="ALU130" s="39"/>
      <c r="ALV130" s="39"/>
      <c r="ALW130" s="39"/>
      <c r="ALX130" s="39"/>
      <c r="ALY130" s="39"/>
      <c r="ALZ130" s="39"/>
      <c r="AMA130" s="39"/>
      <c r="AMB130" s="39"/>
      <c r="AMC130" s="39"/>
      <c r="AMD130" s="39"/>
      <c r="AME130" s="39"/>
      <c r="AMF130" s="39"/>
      <c r="AMG130" s="39"/>
      <c r="AMH130" s="39"/>
      <c r="AMI130" s="39"/>
      <c r="AMJ130" s="39"/>
      <c r="AMK130" s="39"/>
      <c r="AML130" s="39"/>
      <c r="AMM130" s="39"/>
      <c r="AMN130" s="39"/>
      <c r="AMO130" s="39"/>
      <c r="AMP130" s="39"/>
      <c r="AMQ130" s="39"/>
      <c r="AMR130" s="39"/>
      <c r="AMS130" s="39"/>
      <c r="AMT130" s="39"/>
      <c r="AMU130" s="39"/>
      <c r="AMV130" s="59"/>
      <c r="AMW130" s="59"/>
    </row>
    <row r="131" spans="1:1038" ht="14.25" outlineLevel="1">
      <c r="A131" s="3"/>
      <c r="B131" s="3"/>
      <c r="C131" s="214"/>
      <c r="D131" s="60"/>
      <c r="E131" s="60"/>
      <c r="F131" s="60"/>
      <c r="G131" s="67"/>
      <c r="H131" s="133"/>
      <c r="I131" s="133"/>
      <c r="J131" s="216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  <c r="XP131" s="3"/>
      <c r="XQ131" s="3"/>
      <c r="XR131" s="3"/>
      <c r="XS131" s="3"/>
      <c r="XT131" s="3"/>
      <c r="XU131" s="3"/>
      <c r="XV131" s="3"/>
      <c r="XW131" s="3"/>
      <c r="XX131" s="3"/>
      <c r="XY131" s="3"/>
      <c r="XZ131" s="3"/>
      <c r="YA131" s="3"/>
      <c r="YB131" s="3"/>
      <c r="YC131" s="3"/>
      <c r="YD131" s="3"/>
      <c r="YE131" s="3"/>
      <c r="YF131" s="3"/>
      <c r="YG131" s="3"/>
      <c r="YH131" s="3"/>
      <c r="YI131" s="3"/>
      <c r="YJ131" s="3"/>
      <c r="YK131" s="3"/>
      <c r="YL131" s="3"/>
      <c r="YM131" s="3"/>
      <c r="YN131" s="3"/>
      <c r="YO131" s="3"/>
      <c r="YP131" s="3"/>
      <c r="YQ131" s="3"/>
      <c r="YR131" s="3"/>
      <c r="YS131" s="3"/>
      <c r="YT131" s="3"/>
      <c r="YU131" s="3"/>
      <c r="YV131" s="3"/>
      <c r="YW131" s="3"/>
      <c r="YX131" s="3"/>
      <c r="YY131" s="3"/>
      <c r="YZ131" s="3"/>
      <c r="ZA131" s="3"/>
      <c r="ZB131" s="3"/>
      <c r="ZC131" s="3"/>
      <c r="ZD131" s="3"/>
      <c r="ZE131" s="3"/>
      <c r="ZF131" s="3"/>
      <c r="ZG131" s="3"/>
      <c r="ZH131" s="3"/>
      <c r="ZI131" s="3"/>
      <c r="ZJ131" s="3"/>
      <c r="ZK131" s="3"/>
      <c r="ZL131" s="3"/>
      <c r="ZM131" s="3"/>
      <c r="ZN131" s="3"/>
      <c r="ZO131" s="3"/>
      <c r="ZP131" s="3"/>
      <c r="ZQ131" s="3"/>
      <c r="ZR131" s="3"/>
      <c r="ZS131" s="3"/>
      <c r="ZT131" s="3"/>
      <c r="ZU131" s="3"/>
      <c r="ZV131" s="3"/>
      <c r="ZW131" s="3"/>
      <c r="ZX131" s="3"/>
      <c r="ZY131" s="3"/>
      <c r="ZZ131" s="3"/>
      <c r="AAA131" s="3"/>
      <c r="AAB131" s="3"/>
      <c r="AAC131" s="3"/>
      <c r="AAD131" s="3"/>
      <c r="AAE131" s="3"/>
      <c r="AAF131" s="3"/>
      <c r="AAG131" s="3"/>
      <c r="AAH131" s="3"/>
      <c r="AAI131" s="3"/>
      <c r="AAJ131" s="3"/>
      <c r="AAK131" s="3"/>
      <c r="AAL131" s="3"/>
      <c r="AAM131" s="3"/>
      <c r="AAN131" s="3"/>
      <c r="AAO131" s="3"/>
      <c r="AAP131" s="3"/>
      <c r="AAQ131" s="3"/>
      <c r="AAR131" s="3"/>
      <c r="AAS131" s="3"/>
      <c r="AAT131" s="3"/>
      <c r="AAU131" s="3"/>
      <c r="AAV131" s="3"/>
      <c r="AAW131" s="3"/>
      <c r="AAX131" s="3"/>
      <c r="AAY131" s="3"/>
      <c r="AAZ131" s="3"/>
      <c r="ABA131" s="3"/>
      <c r="ABB131" s="3"/>
      <c r="ABC131" s="3"/>
      <c r="ABD131" s="3"/>
      <c r="ABE131" s="3"/>
      <c r="ABF131" s="3"/>
      <c r="ABG131" s="3"/>
      <c r="ABH131" s="3"/>
      <c r="ABI131" s="3"/>
      <c r="ABJ131" s="3"/>
      <c r="ABK131" s="3"/>
      <c r="ABL131" s="3"/>
      <c r="ABM131" s="3"/>
      <c r="ABN131" s="3"/>
      <c r="ABO131" s="3"/>
      <c r="ABP131" s="3"/>
      <c r="ABQ131" s="3"/>
      <c r="ABR131" s="3"/>
      <c r="ABS131" s="3"/>
      <c r="ABT131" s="3"/>
      <c r="ABU131" s="3"/>
      <c r="ABV131" s="3"/>
      <c r="ABW131" s="3"/>
      <c r="ABX131" s="3"/>
      <c r="ABY131" s="3"/>
      <c r="ABZ131" s="3"/>
      <c r="ACA131" s="3"/>
      <c r="ACB131" s="3"/>
      <c r="ACC131" s="3"/>
      <c r="ACD131" s="3"/>
      <c r="ACE131" s="3"/>
      <c r="ACF131" s="3"/>
      <c r="ACG131" s="3"/>
      <c r="ACH131" s="3"/>
      <c r="ACI131" s="3"/>
      <c r="ACJ131" s="3"/>
      <c r="ACK131" s="3"/>
      <c r="ACL131" s="3"/>
      <c r="ACM131" s="3"/>
      <c r="ACN131" s="3"/>
      <c r="ACO131" s="3"/>
      <c r="ACP131" s="3"/>
      <c r="ACQ131" s="3"/>
      <c r="ACR131" s="3"/>
      <c r="ACS131" s="3"/>
      <c r="ACT131" s="3"/>
      <c r="ACU131" s="3"/>
      <c r="ACV131" s="3"/>
      <c r="ACW131" s="3"/>
      <c r="ACX131" s="3"/>
      <c r="ACY131" s="3"/>
      <c r="ACZ131" s="3"/>
      <c r="ADA131" s="3"/>
      <c r="ADB131" s="3"/>
      <c r="ADC131" s="3"/>
      <c r="ADD131" s="3"/>
      <c r="ADE131" s="3"/>
      <c r="ADF131" s="3"/>
      <c r="ADG131" s="3"/>
      <c r="ADH131" s="3"/>
      <c r="ADI131" s="3"/>
      <c r="ADJ131" s="3"/>
      <c r="ADK131" s="3"/>
      <c r="ADL131" s="3"/>
      <c r="ADM131" s="3"/>
      <c r="ADN131" s="3"/>
      <c r="ADO131" s="3"/>
      <c r="ADP131" s="3"/>
      <c r="ADQ131" s="3"/>
      <c r="ADR131" s="3"/>
      <c r="ADS131" s="3"/>
      <c r="ADT131" s="3"/>
      <c r="ADU131" s="3"/>
      <c r="ADV131" s="3"/>
      <c r="ADW131" s="3"/>
      <c r="ADX131" s="3"/>
      <c r="ADY131" s="3"/>
      <c r="ADZ131" s="3"/>
      <c r="AEA131" s="3"/>
      <c r="AEB131" s="3"/>
      <c r="AEC131" s="3"/>
      <c r="AED131" s="3"/>
      <c r="AEE131" s="3"/>
      <c r="AEF131" s="3"/>
      <c r="AEG131" s="3"/>
      <c r="AEH131" s="3"/>
      <c r="AEI131" s="3"/>
      <c r="AEJ131" s="3"/>
      <c r="AEK131" s="3"/>
      <c r="AEL131" s="3"/>
      <c r="AEM131" s="3"/>
      <c r="AEN131" s="3"/>
      <c r="AEO131" s="3"/>
      <c r="AEP131" s="3"/>
      <c r="AEQ131" s="3"/>
      <c r="AER131" s="3"/>
      <c r="AES131" s="3"/>
      <c r="AET131" s="3"/>
      <c r="AEU131" s="3"/>
      <c r="AEV131" s="3"/>
      <c r="AEW131" s="3"/>
      <c r="AEX131" s="3"/>
      <c r="AEY131" s="3"/>
      <c r="AEZ131" s="3"/>
      <c r="AFA131" s="3"/>
      <c r="AFB131" s="3"/>
      <c r="AFC131" s="3"/>
      <c r="AFD131" s="3"/>
      <c r="AFE131" s="3"/>
      <c r="AFF131" s="3"/>
      <c r="AFG131" s="3"/>
      <c r="AFH131" s="3"/>
      <c r="AFI131" s="3"/>
      <c r="AFJ131" s="3"/>
      <c r="AFK131" s="3"/>
      <c r="AFL131" s="3"/>
      <c r="AFM131" s="3"/>
      <c r="AFN131" s="3"/>
      <c r="AFO131" s="3"/>
      <c r="AFP131" s="3"/>
      <c r="AFQ131" s="3"/>
      <c r="AFR131" s="3"/>
      <c r="AFS131" s="3"/>
      <c r="AFT131" s="3"/>
      <c r="AFU131" s="3"/>
      <c r="AFV131" s="3"/>
      <c r="AFW131" s="3"/>
      <c r="AFX131" s="3"/>
      <c r="AFY131" s="3"/>
      <c r="AFZ131" s="3"/>
      <c r="AGA131" s="3"/>
      <c r="AGB131" s="3"/>
      <c r="AGC131" s="3"/>
      <c r="AGD131" s="3"/>
      <c r="AGE131" s="3"/>
      <c r="AGF131" s="3"/>
      <c r="AGG131" s="3"/>
      <c r="AGH131" s="3"/>
      <c r="AGI131" s="3"/>
      <c r="AGJ131" s="3"/>
      <c r="AGK131" s="3"/>
      <c r="AGL131" s="3"/>
      <c r="AGM131" s="3"/>
      <c r="AGN131" s="3"/>
      <c r="AGO131" s="3"/>
      <c r="AGP131" s="3"/>
      <c r="AGQ131" s="3"/>
      <c r="AGR131" s="3"/>
      <c r="AGS131" s="3"/>
      <c r="AGT131" s="3"/>
      <c r="AGU131" s="3"/>
      <c r="AGV131" s="3"/>
      <c r="AGW131" s="3"/>
      <c r="AGX131" s="3"/>
      <c r="AGY131" s="3"/>
      <c r="AGZ131" s="3"/>
      <c r="AHA131" s="3"/>
      <c r="AHB131" s="3"/>
      <c r="AHC131" s="3"/>
      <c r="AHD131" s="3"/>
      <c r="AHE131" s="3"/>
      <c r="AHF131" s="3"/>
      <c r="AHG131" s="3"/>
      <c r="AHH131" s="3"/>
      <c r="AHI131" s="3"/>
      <c r="AHJ131" s="3"/>
      <c r="AHK131" s="3"/>
      <c r="AHL131" s="3"/>
      <c r="AHM131" s="3"/>
      <c r="AHN131" s="3"/>
      <c r="AHO131" s="3"/>
      <c r="AHP131" s="3"/>
      <c r="AHQ131" s="3"/>
      <c r="AHR131" s="3"/>
      <c r="AHS131" s="3"/>
      <c r="AHT131" s="3"/>
      <c r="AHU131" s="3"/>
      <c r="AHV131" s="3"/>
      <c r="AHW131" s="3"/>
      <c r="AHX131" s="3"/>
      <c r="AHY131" s="3"/>
      <c r="AHZ131" s="3"/>
      <c r="AIA131" s="3"/>
      <c r="AIB131" s="3"/>
      <c r="AIC131" s="3"/>
      <c r="AID131" s="3"/>
      <c r="AIE131" s="3"/>
      <c r="AIF131" s="3"/>
      <c r="AIG131" s="3"/>
      <c r="AIH131" s="3"/>
      <c r="AII131" s="3"/>
      <c r="AIJ131" s="3"/>
      <c r="AIK131" s="3"/>
      <c r="AIL131" s="3"/>
      <c r="AIM131" s="3"/>
      <c r="AIN131" s="3"/>
      <c r="AIO131" s="3"/>
      <c r="AIP131" s="3"/>
      <c r="AIQ131" s="3"/>
      <c r="AIR131" s="3"/>
      <c r="AIS131" s="3"/>
      <c r="AIT131" s="3"/>
      <c r="AIU131" s="3"/>
      <c r="AIV131" s="3"/>
      <c r="AIW131" s="3"/>
      <c r="AIX131" s="3"/>
      <c r="AIY131" s="3"/>
      <c r="AIZ131" s="3"/>
      <c r="AJA131" s="3"/>
      <c r="AJB131" s="3"/>
      <c r="AJC131" s="3"/>
      <c r="AJD131" s="3"/>
      <c r="AJE131" s="3"/>
      <c r="AJF131" s="3"/>
      <c r="AJG131" s="3"/>
      <c r="AJH131" s="3"/>
      <c r="AJI131" s="3"/>
      <c r="AJJ131" s="3"/>
      <c r="AJK131" s="3"/>
      <c r="AJL131" s="3"/>
      <c r="AJM131" s="3"/>
      <c r="AJN131" s="3"/>
      <c r="AJO131" s="3"/>
      <c r="AJP131" s="3"/>
      <c r="AJQ131" s="3"/>
      <c r="AJR131" s="3"/>
      <c r="AJS131" s="3"/>
      <c r="AJT131" s="3"/>
      <c r="AJU131" s="3"/>
      <c r="AJV131" s="3"/>
      <c r="AJW131" s="3"/>
      <c r="AJX131" s="3"/>
      <c r="AJY131" s="3"/>
      <c r="AJZ131" s="3"/>
      <c r="AKA131" s="3"/>
      <c r="AKB131" s="3"/>
      <c r="AKC131" s="3"/>
      <c r="AKD131" s="3"/>
      <c r="AKE131" s="3"/>
      <c r="AKF131" s="3"/>
      <c r="AKG131" s="3"/>
      <c r="AKH131" s="3"/>
      <c r="AKI131" s="3"/>
      <c r="AKJ131" s="3"/>
      <c r="AKK131" s="3"/>
      <c r="AKL131" s="3"/>
      <c r="AKM131" s="3"/>
      <c r="AKN131" s="3"/>
      <c r="AKO131" s="3"/>
      <c r="AKP131" s="3"/>
      <c r="AKQ131" s="3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  <c r="AMD131" s="3"/>
      <c r="AME131" s="3"/>
      <c r="AMF131" s="3"/>
      <c r="AMG131" s="3"/>
      <c r="AMH131" s="3"/>
      <c r="AMI131" s="3"/>
      <c r="AMJ131" s="3"/>
      <c r="AMK131" s="3"/>
      <c r="AML131" s="3"/>
      <c r="AMM131" s="3"/>
      <c r="AMN131" s="3"/>
      <c r="AMO131" s="3"/>
      <c r="AMP131" s="3"/>
      <c r="AMQ131" s="3"/>
      <c r="AMR131" s="3"/>
      <c r="AMS131" s="3"/>
      <c r="AMT131" s="3"/>
      <c r="AMU131" s="3"/>
    </row>
    <row r="132" spans="1:1038" ht="14.25" outlineLevel="1">
      <c r="A132" s="3"/>
      <c r="B132" s="3"/>
      <c r="C132" s="3"/>
      <c r="D132" s="3"/>
      <c r="E132" s="3"/>
      <c r="F132" s="3"/>
      <c r="G132" s="65"/>
      <c r="J132" s="96"/>
      <c r="K132" s="70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  <c r="SF132" s="3"/>
      <c r="SG132" s="3"/>
      <c r="SH132" s="3"/>
      <c r="SI132" s="3"/>
      <c r="SJ132" s="3"/>
      <c r="SK132" s="3"/>
      <c r="SL132" s="3"/>
      <c r="SM132" s="3"/>
      <c r="SN132" s="3"/>
      <c r="SO132" s="3"/>
      <c r="SP132" s="3"/>
      <c r="SQ132" s="3"/>
      <c r="SR132" s="3"/>
      <c r="SS132" s="3"/>
      <c r="ST132" s="3"/>
      <c r="SU132" s="3"/>
      <c r="SV132" s="3"/>
      <c r="SW132" s="3"/>
      <c r="SX132" s="3"/>
      <c r="SY132" s="3"/>
      <c r="SZ132" s="3"/>
      <c r="TA132" s="3"/>
      <c r="TB132" s="3"/>
      <c r="TC132" s="3"/>
      <c r="TD132" s="3"/>
      <c r="TE132" s="3"/>
      <c r="TF132" s="3"/>
      <c r="TG132" s="3"/>
      <c r="TH132" s="3"/>
      <c r="TI132" s="3"/>
      <c r="TJ132" s="3"/>
      <c r="TK132" s="3"/>
      <c r="TL132" s="3"/>
      <c r="TM132" s="3"/>
      <c r="TN132" s="3"/>
      <c r="TO132" s="3"/>
      <c r="TP132" s="3"/>
      <c r="TQ132" s="3"/>
      <c r="TR132" s="3"/>
      <c r="TS132" s="3"/>
      <c r="TT132" s="3"/>
      <c r="TU132" s="3"/>
      <c r="TV132" s="3"/>
      <c r="TW132" s="3"/>
      <c r="TX132" s="3"/>
      <c r="TY132" s="3"/>
      <c r="TZ132" s="3"/>
      <c r="UA132" s="3"/>
      <c r="UB132" s="3"/>
      <c r="UC132" s="3"/>
      <c r="UD132" s="3"/>
      <c r="UE132" s="3"/>
      <c r="UF132" s="3"/>
      <c r="UG132" s="3"/>
      <c r="UH132" s="3"/>
      <c r="UI132" s="3"/>
      <c r="UJ132" s="3"/>
      <c r="UK132" s="3"/>
      <c r="UL132" s="3"/>
      <c r="UM132" s="3"/>
      <c r="UN132" s="3"/>
      <c r="UO132" s="3"/>
      <c r="UP132" s="3"/>
      <c r="UQ132" s="3"/>
      <c r="UR132" s="3"/>
      <c r="US132" s="3"/>
      <c r="UT132" s="3"/>
      <c r="UU132" s="3"/>
      <c r="UV132" s="3"/>
      <c r="UW132" s="3"/>
      <c r="UX132" s="3"/>
      <c r="UY132" s="3"/>
      <c r="UZ132" s="3"/>
      <c r="VA132" s="3"/>
      <c r="VB132" s="3"/>
      <c r="VC132" s="3"/>
      <c r="VD132" s="3"/>
      <c r="VE132" s="3"/>
      <c r="VF132" s="3"/>
      <c r="VG132" s="3"/>
      <c r="VH132" s="3"/>
      <c r="VI132" s="3"/>
      <c r="VJ132" s="3"/>
      <c r="VK132" s="3"/>
      <c r="VL132" s="3"/>
      <c r="VM132" s="3"/>
      <c r="VN132" s="3"/>
      <c r="VO132" s="3"/>
      <c r="VP132" s="3"/>
      <c r="VQ132" s="3"/>
      <c r="VR132" s="3"/>
      <c r="VS132" s="3"/>
      <c r="VT132" s="3"/>
      <c r="VU132" s="3"/>
      <c r="VV132" s="3"/>
      <c r="VW132" s="3"/>
      <c r="VX132" s="3"/>
      <c r="VY132" s="3"/>
      <c r="VZ132" s="3"/>
      <c r="WA132" s="3"/>
      <c r="WB132" s="3"/>
      <c r="WC132" s="3"/>
      <c r="WD132" s="3"/>
      <c r="WE132" s="3"/>
      <c r="WF132" s="3"/>
      <c r="WG132" s="3"/>
      <c r="WH132" s="3"/>
      <c r="WI132" s="3"/>
      <c r="WJ132" s="3"/>
      <c r="WK132" s="3"/>
      <c r="WL132" s="3"/>
      <c r="WM132" s="3"/>
      <c r="WN132" s="3"/>
      <c r="WO132" s="3"/>
      <c r="WP132" s="3"/>
      <c r="WQ132" s="3"/>
      <c r="WR132" s="3"/>
      <c r="WS132" s="3"/>
      <c r="WT132" s="3"/>
      <c r="WU132" s="3"/>
      <c r="WV132" s="3"/>
      <c r="WW132" s="3"/>
      <c r="WX132" s="3"/>
      <c r="WY132" s="3"/>
      <c r="WZ132" s="3"/>
      <c r="XA132" s="3"/>
      <c r="XB132" s="3"/>
      <c r="XC132" s="3"/>
      <c r="XD132" s="3"/>
      <c r="XE132" s="3"/>
      <c r="XF132" s="3"/>
      <c r="XG132" s="3"/>
      <c r="XH132" s="3"/>
      <c r="XI132" s="3"/>
      <c r="XJ132" s="3"/>
      <c r="XK132" s="3"/>
      <c r="XL132" s="3"/>
      <c r="XM132" s="3"/>
      <c r="XN132" s="3"/>
      <c r="XO132" s="3"/>
      <c r="XP132" s="3"/>
      <c r="XQ132" s="3"/>
      <c r="XR132" s="3"/>
      <c r="XS132" s="3"/>
      <c r="XT132" s="3"/>
      <c r="XU132" s="3"/>
      <c r="XV132" s="3"/>
      <c r="XW132" s="3"/>
      <c r="XX132" s="3"/>
      <c r="XY132" s="3"/>
      <c r="XZ132" s="3"/>
      <c r="YA132" s="3"/>
      <c r="YB132" s="3"/>
      <c r="YC132" s="3"/>
      <c r="YD132" s="3"/>
      <c r="YE132" s="3"/>
      <c r="YF132" s="3"/>
      <c r="YG132" s="3"/>
      <c r="YH132" s="3"/>
      <c r="YI132" s="3"/>
      <c r="YJ132" s="3"/>
      <c r="YK132" s="3"/>
      <c r="YL132" s="3"/>
      <c r="YM132" s="3"/>
      <c r="YN132" s="3"/>
      <c r="YO132" s="3"/>
      <c r="YP132" s="3"/>
      <c r="YQ132" s="3"/>
      <c r="YR132" s="3"/>
      <c r="YS132" s="3"/>
      <c r="YT132" s="3"/>
      <c r="YU132" s="3"/>
      <c r="YV132" s="3"/>
      <c r="YW132" s="3"/>
      <c r="YX132" s="3"/>
      <c r="YY132" s="3"/>
      <c r="YZ132" s="3"/>
      <c r="ZA132" s="3"/>
      <c r="ZB132" s="3"/>
      <c r="ZC132" s="3"/>
      <c r="ZD132" s="3"/>
      <c r="ZE132" s="3"/>
      <c r="ZF132" s="3"/>
      <c r="ZG132" s="3"/>
      <c r="ZH132" s="3"/>
      <c r="ZI132" s="3"/>
      <c r="ZJ132" s="3"/>
      <c r="ZK132" s="3"/>
      <c r="ZL132" s="3"/>
      <c r="ZM132" s="3"/>
      <c r="ZN132" s="3"/>
      <c r="ZO132" s="3"/>
      <c r="ZP132" s="3"/>
      <c r="ZQ132" s="3"/>
      <c r="ZR132" s="3"/>
      <c r="ZS132" s="3"/>
      <c r="ZT132" s="3"/>
      <c r="ZU132" s="3"/>
      <c r="ZV132" s="3"/>
      <c r="ZW132" s="3"/>
      <c r="ZX132" s="3"/>
      <c r="ZY132" s="3"/>
      <c r="ZZ132" s="3"/>
      <c r="AAA132" s="3"/>
      <c r="AAB132" s="3"/>
      <c r="AAC132" s="3"/>
      <c r="AAD132" s="3"/>
      <c r="AAE132" s="3"/>
      <c r="AAF132" s="3"/>
      <c r="AAG132" s="3"/>
      <c r="AAH132" s="3"/>
      <c r="AAI132" s="3"/>
      <c r="AAJ132" s="3"/>
      <c r="AAK132" s="3"/>
      <c r="AAL132" s="3"/>
      <c r="AAM132" s="3"/>
      <c r="AAN132" s="3"/>
      <c r="AAO132" s="3"/>
      <c r="AAP132" s="3"/>
      <c r="AAQ132" s="3"/>
      <c r="AAR132" s="3"/>
      <c r="AAS132" s="3"/>
      <c r="AAT132" s="3"/>
      <c r="AAU132" s="3"/>
      <c r="AAV132" s="3"/>
      <c r="AAW132" s="3"/>
      <c r="AAX132" s="3"/>
      <c r="AAY132" s="3"/>
      <c r="AAZ132" s="3"/>
      <c r="ABA132" s="3"/>
      <c r="ABB132" s="3"/>
      <c r="ABC132" s="3"/>
      <c r="ABD132" s="3"/>
      <c r="ABE132" s="3"/>
      <c r="ABF132" s="3"/>
      <c r="ABG132" s="3"/>
      <c r="ABH132" s="3"/>
      <c r="ABI132" s="3"/>
      <c r="ABJ132" s="3"/>
      <c r="ABK132" s="3"/>
      <c r="ABL132" s="3"/>
      <c r="ABM132" s="3"/>
      <c r="ABN132" s="3"/>
      <c r="ABO132" s="3"/>
      <c r="ABP132" s="3"/>
      <c r="ABQ132" s="3"/>
      <c r="ABR132" s="3"/>
      <c r="ABS132" s="3"/>
      <c r="ABT132" s="3"/>
      <c r="ABU132" s="3"/>
      <c r="ABV132" s="3"/>
      <c r="ABW132" s="3"/>
      <c r="ABX132" s="3"/>
      <c r="ABY132" s="3"/>
      <c r="ABZ132" s="3"/>
      <c r="ACA132" s="3"/>
      <c r="ACB132" s="3"/>
      <c r="ACC132" s="3"/>
      <c r="ACD132" s="3"/>
      <c r="ACE132" s="3"/>
      <c r="ACF132" s="3"/>
      <c r="ACG132" s="3"/>
      <c r="ACH132" s="3"/>
      <c r="ACI132" s="3"/>
      <c r="ACJ132" s="3"/>
      <c r="ACK132" s="3"/>
      <c r="ACL132" s="3"/>
      <c r="ACM132" s="3"/>
      <c r="ACN132" s="3"/>
      <c r="ACO132" s="3"/>
      <c r="ACP132" s="3"/>
      <c r="ACQ132" s="3"/>
      <c r="ACR132" s="3"/>
      <c r="ACS132" s="3"/>
      <c r="ACT132" s="3"/>
      <c r="ACU132" s="3"/>
      <c r="ACV132" s="3"/>
      <c r="ACW132" s="3"/>
      <c r="ACX132" s="3"/>
      <c r="ACY132" s="3"/>
      <c r="ACZ132" s="3"/>
      <c r="ADA132" s="3"/>
      <c r="ADB132" s="3"/>
      <c r="ADC132" s="3"/>
      <c r="ADD132" s="3"/>
      <c r="ADE132" s="3"/>
      <c r="ADF132" s="3"/>
      <c r="ADG132" s="3"/>
      <c r="ADH132" s="3"/>
      <c r="ADI132" s="3"/>
      <c r="ADJ132" s="3"/>
      <c r="ADK132" s="3"/>
      <c r="ADL132" s="3"/>
      <c r="ADM132" s="3"/>
      <c r="ADN132" s="3"/>
      <c r="ADO132" s="3"/>
      <c r="ADP132" s="3"/>
      <c r="ADQ132" s="3"/>
      <c r="ADR132" s="3"/>
      <c r="ADS132" s="3"/>
      <c r="ADT132" s="3"/>
      <c r="ADU132" s="3"/>
      <c r="ADV132" s="3"/>
      <c r="ADW132" s="3"/>
      <c r="ADX132" s="3"/>
      <c r="ADY132" s="3"/>
      <c r="ADZ132" s="3"/>
      <c r="AEA132" s="3"/>
      <c r="AEB132" s="3"/>
      <c r="AEC132" s="3"/>
      <c r="AED132" s="3"/>
      <c r="AEE132" s="3"/>
      <c r="AEF132" s="3"/>
      <c r="AEG132" s="3"/>
      <c r="AEH132" s="3"/>
      <c r="AEI132" s="3"/>
      <c r="AEJ132" s="3"/>
      <c r="AEK132" s="3"/>
      <c r="AEL132" s="3"/>
      <c r="AEM132" s="3"/>
      <c r="AEN132" s="3"/>
      <c r="AEO132" s="3"/>
      <c r="AEP132" s="3"/>
      <c r="AEQ132" s="3"/>
      <c r="AER132" s="3"/>
      <c r="AES132" s="3"/>
      <c r="AET132" s="3"/>
      <c r="AEU132" s="3"/>
      <c r="AEV132" s="3"/>
      <c r="AEW132" s="3"/>
      <c r="AEX132" s="3"/>
      <c r="AEY132" s="3"/>
      <c r="AEZ132" s="3"/>
      <c r="AFA132" s="3"/>
      <c r="AFB132" s="3"/>
      <c r="AFC132" s="3"/>
      <c r="AFD132" s="3"/>
      <c r="AFE132" s="3"/>
      <c r="AFF132" s="3"/>
      <c r="AFG132" s="3"/>
      <c r="AFH132" s="3"/>
      <c r="AFI132" s="3"/>
      <c r="AFJ132" s="3"/>
      <c r="AFK132" s="3"/>
      <c r="AFL132" s="3"/>
      <c r="AFM132" s="3"/>
      <c r="AFN132" s="3"/>
      <c r="AFO132" s="3"/>
      <c r="AFP132" s="3"/>
      <c r="AFQ132" s="3"/>
      <c r="AFR132" s="3"/>
      <c r="AFS132" s="3"/>
      <c r="AFT132" s="3"/>
      <c r="AFU132" s="3"/>
      <c r="AFV132" s="3"/>
      <c r="AFW132" s="3"/>
      <c r="AFX132" s="3"/>
      <c r="AFY132" s="3"/>
      <c r="AFZ132" s="3"/>
      <c r="AGA132" s="3"/>
      <c r="AGB132" s="3"/>
      <c r="AGC132" s="3"/>
      <c r="AGD132" s="3"/>
      <c r="AGE132" s="3"/>
      <c r="AGF132" s="3"/>
      <c r="AGG132" s="3"/>
      <c r="AGH132" s="3"/>
      <c r="AGI132" s="3"/>
      <c r="AGJ132" s="3"/>
      <c r="AGK132" s="3"/>
      <c r="AGL132" s="3"/>
      <c r="AGM132" s="3"/>
      <c r="AGN132" s="3"/>
      <c r="AGO132" s="3"/>
      <c r="AGP132" s="3"/>
      <c r="AGQ132" s="3"/>
      <c r="AGR132" s="3"/>
      <c r="AGS132" s="3"/>
      <c r="AGT132" s="3"/>
      <c r="AGU132" s="3"/>
      <c r="AGV132" s="3"/>
      <c r="AGW132" s="3"/>
      <c r="AGX132" s="3"/>
      <c r="AGY132" s="3"/>
      <c r="AGZ132" s="3"/>
      <c r="AHA132" s="3"/>
      <c r="AHB132" s="3"/>
      <c r="AHC132" s="3"/>
      <c r="AHD132" s="3"/>
      <c r="AHE132" s="3"/>
      <c r="AHF132" s="3"/>
      <c r="AHG132" s="3"/>
      <c r="AHH132" s="3"/>
      <c r="AHI132" s="3"/>
      <c r="AHJ132" s="3"/>
      <c r="AHK132" s="3"/>
      <c r="AHL132" s="3"/>
      <c r="AHM132" s="3"/>
      <c r="AHN132" s="3"/>
      <c r="AHO132" s="3"/>
      <c r="AHP132" s="3"/>
      <c r="AHQ132" s="3"/>
      <c r="AHR132" s="3"/>
      <c r="AHS132" s="3"/>
      <c r="AHT132" s="3"/>
      <c r="AHU132" s="3"/>
      <c r="AHV132" s="3"/>
      <c r="AHW132" s="3"/>
      <c r="AHX132" s="3"/>
      <c r="AHY132" s="3"/>
      <c r="AHZ132" s="3"/>
      <c r="AIA132" s="3"/>
      <c r="AIB132" s="3"/>
      <c r="AIC132" s="3"/>
      <c r="AID132" s="3"/>
      <c r="AIE132" s="3"/>
      <c r="AIF132" s="3"/>
      <c r="AIG132" s="3"/>
      <c r="AIH132" s="3"/>
      <c r="AII132" s="3"/>
      <c r="AIJ132" s="3"/>
      <c r="AIK132" s="3"/>
      <c r="AIL132" s="3"/>
      <c r="AIM132" s="3"/>
      <c r="AIN132" s="3"/>
      <c r="AIO132" s="3"/>
      <c r="AIP132" s="3"/>
      <c r="AIQ132" s="3"/>
      <c r="AIR132" s="3"/>
      <c r="AIS132" s="3"/>
      <c r="AIT132" s="3"/>
      <c r="AIU132" s="3"/>
      <c r="AIV132" s="3"/>
      <c r="AIW132" s="3"/>
      <c r="AIX132" s="3"/>
      <c r="AIY132" s="3"/>
      <c r="AIZ132" s="3"/>
      <c r="AJA132" s="3"/>
      <c r="AJB132" s="3"/>
      <c r="AJC132" s="3"/>
      <c r="AJD132" s="3"/>
      <c r="AJE132" s="3"/>
      <c r="AJF132" s="3"/>
      <c r="AJG132" s="3"/>
      <c r="AJH132" s="3"/>
      <c r="AJI132" s="3"/>
      <c r="AJJ132" s="3"/>
      <c r="AJK132" s="3"/>
      <c r="AJL132" s="3"/>
      <c r="AJM132" s="3"/>
      <c r="AJN132" s="3"/>
      <c r="AJO132" s="3"/>
      <c r="AJP132" s="3"/>
      <c r="AJQ132" s="3"/>
      <c r="AJR132" s="3"/>
      <c r="AJS132" s="3"/>
      <c r="AJT132" s="3"/>
      <c r="AJU132" s="3"/>
      <c r="AJV132" s="3"/>
      <c r="AJW132" s="3"/>
      <c r="AJX132" s="3"/>
      <c r="AJY132" s="3"/>
      <c r="AJZ132" s="3"/>
      <c r="AKA132" s="3"/>
      <c r="AKB132" s="3"/>
      <c r="AKC132" s="3"/>
      <c r="AKD132" s="3"/>
      <c r="AKE132" s="3"/>
      <c r="AKF132" s="3"/>
      <c r="AKG132" s="3"/>
      <c r="AKH132" s="3"/>
      <c r="AKI132" s="3"/>
      <c r="AKJ132" s="3"/>
      <c r="AKK132" s="3"/>
      <c r="AKL132" s="3"/>
      <c r="AKM132" s="3"/>
      <c r="AKN132" s="3"/>
      <c r="AKO132" s="3"/>
      <c r="AKP132" s="3"/>
      <c r="AKQ132" s="3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  <c r="AMC132" s="3"/>
      <c r="AMD132" s="3"/>
      <c r="AME132" s="3"/>
      <c r="AMF132" s="3"/>
      <c r="AMG132" s="3"/>
      <c r="AMH132" s="3"/>
      <c r="AMI132" s="3"/>
      <c r="AMJ132" s="3"/>
      <c r="AMK132" s="3"/>
      <c r="AML132" s="3"/>
      <c r="AMM132" s="3"/>
      <c r="AMN132" s="3"/>
      <c r="AMO132" s="3"/>
      <c r="AMP132" s="3"/>
      <c r="AMQ132" s="3"/>
      <c r="AMR132" s="3"/>
      <c r="AMS132" s="3"/>
      <c r="AMT132" s="3"/>
      <c r="AMU132" s="3"/>
    </row>
    <row r="133" spans="1:1038" ht="14.25">
      <c r="A133" s="3"/>
      <c r="B133" s="3"/>
      <c r="C133" s="3" t="s">
        <v>249</v>
      </c>
      <c r="D133" s="3"/>
      <c r="E133" s="3"/>
      <c r="F133" s="3"/>
      <c r="G133" s="65"/>
      <c r="J133" s="348">
        <f t="shared" ref="J133:S133" si="181">J129+J130</f>
        <v>1785302.1192793571</v>
      </c>
      <c r="K133" s="348">
        <f t="shared" si="181"/>
        <v>1810591.8473311609</v>
      </c>
      <c r="L133" s="348">
        <f t="shared" si="181"/>
        <v>1835881.5753829645</v>
      </c>
      <c r="M133" s="348">
        <f t="shared" si="181"/>
        <v>1861171.303434768</v>
      </c>
      <c r="N133" s="348">
        <f t="shared" si="181"/>
        <v>1886461.0314865715</v>
      </c>
      <c r="O133" s="348">
        <f t="shared" si="181"/>
        <v>1911750.7595383753</v>
      </c>
      <c r="P133" s="348">
        <f t="shared" si="181"/>
        <v>1937040.4875901788</v>
      </c>
      <c r="Q133" s="348">
        <f t="shared" si="181"/>
        <v>1962330.2156419824</v>
      </c>
      <c r="R133" s="348">
        <f t="shared" si="181"/>
        <v>1987619.9436937859</v>
      </c>
      <c r="S133" s="348">
        <f t="shared" si="181"/>
        <v>2000264.8077196877</v>
      </c>
      <c r="T133" s="348">
        <f>T129+T130</f>
        <v>2012909.6717455897</v>
      </c>
      <c r="U133" s="348">
        <f t="shared" ref="U133:AH133" si="182">U129+U130</f>
        <v>2025554.5357714915</v>
      </c>
      <c r="V133" s="348">
        <f t="shared" si="182"/>
        <v>2038199.3997973932</v>
      </c>
      <c r="W133" s="348">
        <f t="shared" si="182"/>
        <v>2050844.263823295</v>
      </c>
      <c r="X133" s="348">
        <f t="shared" si="182"/>
        <v>2063489.1278491968</v>
      </c>
      <c r="Y133" s="348">
        <f t="shared" si="182"/>
        <v>2076133.9918750986</v>
      </c>
      <c r="Z133" s="348">
        <f t="shared" si="182"/>
        <v>2088778.8559010003</v>
      </c>
      <c r="AA133" s="348">
        <f t="shared" si="182"/>
        <v>2101423.7199269021</v>
      </c>
      <c r="AB133" s="348">
        <f t="shared" si="182"/>
        <v>2114068.5839528041</v>
      </c>
      <c r="AC133" s="348">
        <f t="shared" si="182"/>
        <v>2126713.4479787061</v>
      </c>
      <c r="AD133" s="348">
        <f t="shared" si="182"/>
        <v>2139358.3120046076</v>
      </c>
      <c r="AE133" s="348">
        <f t="shared" si="182"/>
        <v>2152003.1760305092</v>
      </c>
      <c r="AF133" s="348">
        <f t="shared" si="182"/>
        <v>2164648.0400564112</v>
      </c>
      <c r="AG133" s="348">
        <f t="shared" si="182"/>
        <v>2177292.9040823132</v>
      </c>
      <c r="AH133" s="348">
        <f t="shared" si="182"/>
        <v>2189937.7681082147</v>
      </c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/>
      <c r="PK133" s="3"/>
      <c r="PL133" s="3"/>
      <c r="PM133" s="3"/>
      <c r="PN133" s="3"/>
      <c r="PO133" s="3"/>
      <c r="PP133" s="3"/>
      <c r="PQ133" s="3"/>
      <c r="PR133" s="3"/>
      <c r="PS133" s="3"/>
      <c r="PT133" s="3"/>
      <c r="PU133" s="3"/>
      <c r="PV133" s="3"/>
      <c r="PW133" s="3"/>
      <c r="PX133" s="3"/>
      <c r="PY133" s="3"/>
      <c r="PZ133" s="3"/>
      <c r="QA133" s="3"/>
      <c r="QB133" s="3"/>
      <c r="QC133" s="3"/>
      <c r="QD133" s="3"/>
      <c r="QE133" s="3"/>
      <c r="QF133" s="3"/>
      <c r="QG133" s="3"/>
      <c r="QH133" s="3"/>
      <c r="QI133" s="3"/>
      <c r="QJ133" s="3"/>
      <c r="QK133" s="3"/>
      <c r="QL133" s="3"/>
      <c r="QM133" s="3"/>
      <c r="QN133" s="3"/>
      <c r="QO133" s="3"/>
      <c r="QP133" s="3"/>
      <c r="QQ133" s="3"/>
      <c r="QR133" s="3"/>
      <c r="QS133" s="3"/>
      <c r="QT133" s="3"/>
      <c r="QU133" s="3"/>
      <c r="QV133" s="3"/>
      <c r="QW133" s="3"/>
      <c r="QX133" s="3"/>
      <c r="QY133" s="3"/>
      <c r="QZ133" s="3"/>
      <c r="RA133" s="3"/>
      <c r="RB133" s="3"/>
      <c r="RC133" s="3"/>
      <c r="RD133" s="3"/>
      <c r="RE133" s="3"/>
      <c r="RF133" s="3"/>
      <c r="RG133" s="3"/>
      <c r="RH133" s="3"/>
      <c r="RI133" s="3"/>
      <c r="RJ133" s="3"/>
      <c r="RK133" s="3"/>
      <c r="RL133" s="3"/>
      <c r="RM133" s="3"/>
      <c r="RN133" s="3"/>
      <c r="RO133" s="3"/>
      <c r="RP133" s="3"/>
      <c r="RQ133" s="3"/>
      <c r="RR133" s="3"/>
      <c r="RS133" s="3"/>
      <c r="RT133" s="3"/>
      <c r="RU133" s="3"/>
      <c r="RV133" s="3"/>
      <c r="RW133" s="3"/>
      <c r="RX133" s="3"/>
      <c r="RY133" s="3"/>
      <c r="RZ133" s="3"/>
      <c r="SA133" s="3"/>
      <c r="SB133" s="3"/>
      <c r="SC133" s="3"/>
      <c r="SD133" s="3"/>
      <c r="SE133" s="3"/>
      <c r="SF133" s="3"/>
      <c r="SG133" s="3"/>
      <c r="SH133" s="3"/>
      <c r="SI133" s="3"/>
      <c r="SJ133" s="3"/>
      <c r="SK133" s="3"/>
      <c r="SL133" s="3"/>
      <c r="SM133" s="3"/>
      <c r="SN133" s="3"/>
      <c r="SO133" s="3"/>
      <c r="SP133" s="3"/>
      <c r="SQ133" s="3"/>
      <c r="SR133" s="3"/>
      <c r="SS133" s="3"/>
      <c r="ST133" s="3"/>
      <c r="SU133" s="3"/>
      <c r="SV133" s="3"/>
      <c r="SW133" s="3"/>
      <c r="SX133" s="3"/>
      <c r="SY133" s="3"/>
      <c r="SZ133" s="3"/>
      <c r="TA133" s="3"/>
      <c r="TB133" s="3"/>
      <c r="TC133" s="3"/>
      <c r="TD133" s="3"/>
      <c r="TE133" s="3"/>
      <c r="TF133" s="3"/>
      <c r="TG133" s="3"/>
      <c r="TH133" s="3"/>
      <c r="TI133" s="3"/>
      <c r="TJ133" s="3"/>
      <c r="TK133" s="3"/>
      <c r="TL133" s="3"/>
      <c r="TM133" s="3"/>
      <c r="TN133" s="3"/>
      <c r="TO133" s="3"/>
      <c r="TP133" s="3"/>
      <c r="TQ133" s="3"/>
      <c r="TR133" s="3"/>
      <c r="TS133" s="3"/>
      <c r="TT133" s="3"/>
      <c r="TU133" s="3"/>
      <c r="TV133" s="3"/>
      <c r="TW133" s="3"/>
      <c r="TX133" s="3"/>
      <c r="TY133" s="3"/>
      <c r="TZ133" s="3"/>
      <c r="UA133" s="3"/>
      <c r="UB133" s="3"/>
      <c r="UC133" s="3"/>
      <c r="UD133" s="3"/>
      <c r="UE133" s="3"/>
      <c r="UF133" s="3"/>
      <c r="UG133" s="3"/>
      <c r="UH133" s="3"/>
      <c r="UI133" s="3"/>
      <c r="UJ133" s="3"/>
      <c r="UK133" s="3"/>
      <c r="UL133" s="3"/>
      <c r="UM133" s="3"/>
      <c r="UN133" s="3"/>
      <c r="UO133" s="3"/>
      <c r="UP133" s="3"/>
      <c r="UQ133" s="3"/>
      <c r="UR133" s="3"/>
      <c r="US133" s="3"/>
      <c r="UT133" s="3"/>
      <c r="UU133" s="3"/>
      <c r="UV133" s="3"/>
      <c r="UW133" s="3"/>
      <c r="UX133" s="3"/>
      <c r="UY133" s="3"/>
      <c r="UZ133" s="3"/>
      <c r="VA133" s="3"/>
      <c r="VB133" s="3"/>
      <c r="VC133" s="3"/>
      <c r="VD133" s="3"/>
      <c r="VE133" s="3"/>
      <c r="VF133" s="3"/>
      <c r="VG133" s="3"/>
      <c r="VH133" s="3"/>
      <c r="VI133" s="3"/>
      <c r="VJ133" s="3"/>
      <c r="VK133" s="3"/>
      <c r="VL133" s="3"/>
      <c r="VM133" s="3"/>
      <c r="VN133" s="3"/>
      <c r="VO133" s="3"/>
      <c r="VP133" s="3"/>
      <c r="VQ133" s="3"/>
      <c r="VR133" s="3"/>
      <c r="VS133" s="3"/>
      <c r="VT133" s="3"/>
      <c r="VU133" s="3"/>
      <c r="VV133" s="3"/>
      <c r="VW133" s="3"/>
      <c r="VX133" s="3"/>
      <c r="VY133" s="3"/>
      <c r="VZ133" s="3"/>
      <c r="WA133" s="3"/>
      <c r="WB133" s="3"/>
      <c r="WC133" s="3"/>
      <c r="WD133" s="3"/>
      <c r="WE133" s="3"/>
      <c r="WF133" s="3"/>
      <c r="WG133" s="3"/>
      <c r="WH133" s="3"/>
      <c r="WI133" s="3"/>
      <c r="WJ133" s="3"/>
      <c r="WK133" s="3"/>
      <c r="WL133" s="3"/>
      <c r="WM133" s="3"/>
      <c r="WN133" s="3"/>
      <c r="WO133" s="3"/>
      <c r="WP133" s="3"/>
      <c r="WQ133" s="3"/>
      <c r="WR133" s="3"/>
      <c r="WS133" s="3"/>
      <c r="WT133" s="3"/>
      <c r="WU133" s="3"/>
      <c r="WV133" s="3"/>
      <c r="WW133" s="3"/>
      <c r="WX133" s="3"/>
      <c r="WY133" s="3"/>
      <c r="WZ133" s="3"/>
      <c r="XA133" s="3"/>
      <c r="XB133" s="3"/>
      <c r="XC133" s="3"/>
      <c r="XD133" s="3"/>
      <c r="XE133" s="3"/>
      <c r="XF133" s="3"/>
      <c r="XG133" s="3"/>
      <c r="XH133" s="3"/>
      <c r="XI133" s="3"/>
      <c r="XJ133" s="3"/>
      <c r="XK133" s="3"/>
      <c r="XL133" s="3"/>
      <c r="XM133" s="3"/>
      <c r="XN133" s="3"/>
      <c r="XO133" s="3"/>
      <c r="XP133" s="3"/>
      <c r="XQ133" s="3"/>
      <c r="XR133" s="3"/>
      <c r="XS133" s="3"/>
      <c r="XT133" s="3"/>
      <c r="XU133" s="3"/>
      <c r="XV133" s="3"/>
      <c r="XW133" s="3"/>
      <c r="XX133" s="3"/>
      <c r="XY133" s="3"/>
      <c r="XZ133" s="3"/>
      <c r="YA133" s="3"/>
      <c r="YB133" s="3"/>
      <c r="YC133" s="3"/>
      <c r="YD133" s="3"/>
      <c r="YE133" s="3"/>
      <c r="YF133" s="3"/>
      <c r="YG133" s="3"/>
      <c r="YH133" s="3"/>
      <c r="YI133" s="3"/>
      <c r="YJ133" s="3"/>
      <c r="YK133" s="3"/>
      <c r="YL133" s="3"/>
      <c r="YM133" s="3"/>
      <c r="YN133" s="3"/>
      <c r="YO133" s="3"/>
      <c r="YP133" s="3"/>
      <c r="YQ133" s="3"/>
      <c r="YR133" s="3"/>
      <c r="YS133" s="3"/>
      <c r="YT133" s="3"/>
      <c r="YU133" s="3"/>
      <c r="YV133" s="3"/>
      <c r="YW133" s="3"/>
      <c r="YX133" s="3"/>
      <c r="YY133" s="3"/>
      <c r="YZ133" s="3"/>
      <c r="ZA133" s="3"/>
      <c r="ZB133" s="3"/>
      <c r="ZC133" s="3"/>
      <c r="ZD133" s="3"/>
      <c r="ZE133" s="3"/>
      <c r="ZF133" s="3"/>
      <c r="ZG133" s="3"/>
      <c r="ZH133" s="3"/>
      <c r="ZI133" s="3"/>
      <c r="ZJ133" s="3"/>
      <c r="ZK133" s="3"/>
      <c r="ZL133" s="3"/>
      <c r="ZM133" s="3"/>
      <c r="ZN133" s="3"/>
      <c r="ZO133" s="3"/>
      <c r="ZP133" s="3"/>
      <c r="ZQ133" s="3"/>
      <c r="ZR133" s="3"/>
      <c r="ZS133" s="3"/>
      <c r="ZT133" s="3"/>
      <c r="ZU133" s="3"/>
      <c r="ZV133" s="3"/>
      <c r="ZW133" s="3"/>
      <c r="ZX133" s="3"/>
      <c r="ZY133" s="3"/>
      <c r="ZZ133" s="3"/>
      <c r="AAA133" s="3"/>
      <c r="AAB133" s="3"/>
      <c r="AAC133" s="3"/>
      <c r="AAD133" s="3"/>
      <c r="AAE133" s="3"/>
      <c r="AAF133" s="3"/>
      <c r="AAG133" s="3"/>
      <c r="AAH133" s="3"/>
      <c r="AAI133" s="3"/>
      <c r="AAJ133" s="3"/>
      <c r="AAK133" s="3"/>
      <c r="AAL133" s="3"/>
      <c r="AAM133" s="3"/>
      <c r="AAN133" s="3"/>
      <c r="AAO133" s="3"/>
      <c r="AAP133" s="3"/>
      <c r="AAQ133" s="3"/>
      <c r="AAR133" s="3"/>
      <c r="AAS133" s="3"/>
      <c r="AAT133" s="3"/>
      <c r="AAU133" s="3"/>
      <c r="AAV133" s="3"/>
      <c r="AAW133" s="3"/>
      <c r="AAX133" s="3"/>
      <c r="AAY133" s="3"/>
      <c r="AAZ133" s="3"/>
      <c r="ABA133" s="3"/>
      <c r="ABB133" s="3"/>
      <c r="ABC133" s="3"/>
      <c r="ABD133" s="3"/>
      <c r="ABE133" s="3"/>
      <c r="ABF133" s="3"/>
      <c r="ABG133" s="3"/>
      <c r="ABH133" s="3"/>
      <c r="ABI133" s="3"/>
      <c r="ABJ133" s="3"/>
      <c r="ABK133" s="3"/>
      <c r="ABL133" s="3"/>
      <c r="ABM133" s="3"/>
      <c r="ABN133" s="3"/>
      <c r="ABO133" s="3"/>
      <c r="ABP133" s="3"/>
      <c r="ABQ133" s="3"/>
      <c r="ABR133" s="3"/>
      <c r="ABS133" s="3"/>
      <c r="ABT133" s="3"/>
      <c r="ABU133" s="3"/>
      <c r="ABV133" s="3"/>
      <c r="ABW133" s="3"/>
      <c r="ABX133" s="3"/>
      <c r="ABY133" s="3"/>
      <c r="ABZ133" s="3"/>
      <c r="ACA133" s="3"/>
      <c r="ACB133" s="3"/>
      <c r="ACC133" s="3"/>
      <c r="ACD133" s="3"/>
      <c r="ACE133" s="3"/>
      <c r="ACF133" s="3"/>
      <c r="ACG133" s="3"/>
      <c r="ACH133" s="3"/>
      <c r="ACI133" s="3"/>
      <c r="ACJ133" s="3"/>
      <c r="ACK133" s="3"/>
      <c r="ACL133" s="3"/>
      <c r="ACM133" s="3"/>
      <c r="ACN133" s="3"/>
      <c r="ACO133" s="3"/>
      <c r="ACP133" s="3"/>
      <c r="ACQ133" s="3"/>
      <c r="ACR133" s="3"/>
      <c r="ACS133" s="3"/>
      <c r="ACT133" s="3"/>
      <c r="ACU133" s="3"/>
      <c r="ACV133" s="3"/>
      <c r="ACW133" s="3"/>
      <c r="ACX133" s="3"/>
      <c r="ACY133" s="3"/>
      <c r="ACZ133" s="3"/>
      <c r="ADA133" s="3"/>
      <c r="ADB133" s="3"/>
      <c r="ADC133" s="3"/>
      <c r="ADD133" s="3"/>
      <c r="ADE133" s="3"/>
      <c r="ADF133" s="3"/>
      <c r="ADG133" s="3"/>
      <c r="ADH133" s="3"/>
      <c r="ADI133" s="3"/>
      <c r="ADJ133" s="3"/>
      <c r="ADK133" s="3"/>
      <c r="ADL133" s="3"/>
      <c r="ADM133" s="3"/>
      <c r="ADN133" s="3"/>
      <c r="ADO133" s="3"/>
      <c r="ADP133" s="3"/>
      <c r="ADQ133" s="3"/>
      <c r="ADR133" s="3"/>
      <c r="ADS133" s="3"/>
      <c r="ADT133" s="3"/>
      <c r="ADU133" s="3"/>
      <c r="ADV133" s="3"/>
      <c r="ADW133" s="3"/>
      <c r="ADX133" s="3"/>
      <c r="ADY133" s="3"/>
      <c r="ADZ133" s="3"/>
      <c r="AEA133" s="3"/>
      <c r="AEB133" s="3"/>
      <c r="AEC133" s="3"/>
      <c r="AED133" s="3"/>
      <c r="AEE133" s="3"/>
      <c r="AEF133" s="3"/>
      <c r="AEG133" s="3"/>
      <c r="AEH133" s="3"/>
      <c r="AEI133" s="3"/>
      <c r="AEJ133" s="3"/>
      <c r="AEK133" s="3"/>
      <c r="AEL133" s="3"/>
      <c r="AEM133" s="3"/>
      <c r="AEN133" s="3"/>
      <c r="AEO133" s="3"/>
      <c r="AEP133" s="3"/>
      <c r="AEQ133" s="3"/>
      <c r="AER133" s="3"/>
      <c r="AES133" s="3"/>
      <c r="AET133" s="3"/>
      <c r="AEU133" s="3"/>
      <c r="AEV133" s="3"/>
      <c r="AEW133" s="3"/>
      <c r="AEX133" s="3"/>
      <c r="AEY133" s="3"/>
      <c r="AEZ133" s="3"/>
      <c r="AFA133" s="3"/>
      <c r="AFB133" s="3"/>
      <c r="AFC133" s="3"/>
      <c r="AFD133" s="3"/>
      <c r="AFE133" s="3"/>
      <c r="AFF133" s="3"/>
      <c r="AFG133" s="3"/>
      <c r="AFH133" s="3"/>
      <c r="AFI133" s="3"/>
      <c r="AFJ133" s="3"/>
      <c r="AFK133" s="3"/>
      <c r="AFL133" s="3"/>
      <c r="AFM133" s="3"/>
      <c r="AFN133" s="3"/>
      <c r="AFO133" s="3"/>
      <c r="AFP133" s="3"/>
      <c r="AFQ133" s="3"/>
      <c r="AFR133" s="3"/>
      <c r="AFS133" s="3"/>
      <c r="AFT133" s="3"/>
      <c r="AFU133" s="3"/>
      <c r="AFV133" s="3"/>
      <c r="AFW133" s="3"/>
      <c r="AFX133" s="3"/>
      <c r="AFY133" s="3"/>
      <c r="AFZ133" s="3"/>
      <c r="AGA133" s="3"/>
      <c r="AGB133" s="3"/>
      <c r="AGC133" s="3"/>
      <c r="AGD133" s="3"/>
      <c r="AGE133" s="3"/>
      <c r="AGF133" s="3"/>
      <c r="AGG133" s="3"/>
      <c r="AGH133" s="3"/>
      <c r="AGI133" s="3"/>
      <c r="AGJ133" s="3"/>
      <c r="AGK133" s="3"/>
      <c r="AGL133" s="3"/>
      <c r="AGM133" s="3"/>
      <c r="AGN133" s="3"/>
      <c r="AGO133" s="3"/>
      <c r="AGP133" s="3"/>
      <c r="AGQ133" s="3"/>
      <c r="AGR133" s="3"/>
      <c r="AGS133" s="3"/>
      <c r="AGT133" s="3"/>
      <c r="AGU133" s="3"/>
      <c r="AGV133" s="3"/>
      <c r="AGW133" s="3"/>
      <c r="AGX133" s="3"/>
      <c r="AGY133" s="3"/>
      <c r="AGZ133" s="3"/>
      <c r="AHA133" s="3"/>
      <c r="AHB133" s="3"/>
      <c r="AHC133" s="3"/>
      <c r="AHD133" s="3"/>
      <c r="AHE133" s="3"/>
      <c r="AHF133" s="3"/>
      <c r="AHG133" s="3"/>
      <c r="AHH133" s="3"/>
      <c r="AHI133" s="3"/>
      <c r="AHJ133" s="3"/>
      <c r="AHK133" s="3"/>
      <c r="AHL133" s="3"/>
      <c r="AHM133" s="3"/>
      <c r="AHN133" s="3"/>
      <c r="AHO133" s="3"/>
      <c r="AHP133" s="3"/>
      <c r="AHQ133" s="3"/>
      <c r="AHR133" s="3"/>
      <c r="AHS133" s="3"/>
      <c r="AHT133" s="3"/>
      <c r="AHU133" s="3"/>
      <c r="AHV133" s="3"/>
      <c r="AHW133" s="3"/>
      <c r="AHX133" s="3"/>
      <c r="AHY133" s="3"/>
      <c r="AHZ133" s="3"/>
      <c r="AIA133" s="3"/>
      <c r="AIB133" s="3"/>
      <c r="AIC133" s="3"/>
      <c r="AID133" s="3"/>
      <c r="AIE133" s="3"/>
      <c r="AIF133" s="3"/>
      <c r="AIG133" s="3"/>
      <c r="AIH133" s="3"/>
      <c r="AII133" s="3"/>
      <c r="AIJ133" s="3"/>
      <c r="AIK133" s="3"/>
      <c r="AIL133" s="3"/>
      <c r="AIM133" s="3"/>
      <c r="AIN133" s="3"/>
      <c r="AIO133" s="3"/>
      <c r="AIP133" s="3"/>
      <c r="AIQ133" s="3"/>
      <c r="AIR133" s="3"/>
      <c r="AIS133" s="3"/>
      <c r="AIT133" s="3"/>
      <c r="AIU133" s="3"/>
      <c r="AIV133" s="3"/>
      <c r="AIW133" s="3"/>
      <c r="AIX133" s="3"/>
      <c r="AIY133" s="3"/>
      <c r="AIZ133" s="3"/>
      <c r="AJA133" s="3"/>
      <c r="AJB133" s="3"/>
      <c r="AJC133" s="3"/>
      <c r="AJD133" s="3"/>
      <c r="AJE133" s="3"/>
      <c r="AJF133" s="3"/>
      <c r="AJG133" s="3"/>
      <c r="AJH133" s="3"/>
      <c r="AJI133" s="3"/>
      <c r="AJJ133" s="3"/>
      <c r="AJK133" s="3"/>
      <c r="AJL133" s="3"/>
      <c r="AJM133" s="3"/>
      <c r="AJN133" s="3"/>
      <c r="AJO133" s="3"/>
      <c r="AJP133" s="3"/>
      <c r="AJQ133" s="3"/>
      <c r="AJR133" s="3"/>
      <c r="AJS133" s="3"/>
      <c r="AJT133" s="3"/>
      <c r="AJU133" s="3"/>
      <c r="AJV133" s="3"/>
      <c r="AJW133" s="3"/>
      <c r="AJX133" s="3"/>
      <c r="AJY133" s="3"/>
      <c r="AJZ133" s="3"/>
      <c r="AKA133" s="3"/>
      <c r="AKB133" s="3"/>
      <c r="AKC133" s="3"/>
      <c r="AKD133" s="3"/>
      <c r="AKE133" s="3"/>
      <c r="AKF133" s="3"/>
      <c r="AKG133" s="3"/>
      <c r="AKH133" s="3"/>
      <c r="AKI133" s="3"/>
      <c r="AKJ133" s="3"/>
      <c r="AKK133" s="3"/>
      <c r="AKL133" s="3"/>
      <c r="AKM133" s="3"/>
      <c r="AKN133" s="3"/>
      <c r="AKO133" s="3"/>
      <c r="AKP133" s="3"/>
      <c r="AKQ133" s="3"/>
      <c r="AKR133" s="3"/>
      <c r="AKS133" s="3"/>
      <c r="AKT133" s="3"/>
      <c r="AKU133" s="3"/>
      <c r="AKV133" s="3"/>
      <c r="AKW133" s="3"/>
      <c r="AKX133" s="3"/>
      <c r="AKY133" s="3"/>
      <c r="AKZ133" s="3"/>
      <c r="ALA133" s="3"/>
      <c r="ALB133" s="3"/>
      <c r="ALC133" s="3"/>
      <c r="ALD133" s="3"/>
      <c r="ALE133" s="3"/>
      <c r="ALF133" s="3"/>
      <c r="ALG133" s="3"/>
      <c r="ALH133" s="3"/>
      <c r="ALI133" s="3"/>
      <c r="ALJ133" s="3"/>
      <c r="ALK133" s="3"/>
      <c r="ALL133" s="3"/>
      <c r="ALM133" s="3"/>
      <c r="ALN133" s="3"/>
      <c r="ALO133" s="3"/>
      <c r="ALP133" s="3"/>
      <c r="ALQ133" s="3"/>
      <c r="ALR133" s="3"/>
      <c r="ALS133" s="3"/>
      <c r="ALT133" s="3"/>
      <c r="ALU133" s="3"/>
      <c r="ALV133" s="3"/>
      <c r="ALW133" s="3"/>
      <c r="ALX133" s="3"/>
      <c r="ALY133" s="3"/>
      <c r="ALZ133" s="3"/>
      <c r="AMA133" s="3"/>
      <c r="AMB133" s="3"/>
      <c r="AMC133" s="3"/>
      <c r="AMD133" s="3"/>
      <c r="AME133" s="3"/>
      <c r="AMF133" s="3"/>
      <c r="AMG133" s="3"/>
      <c r="AMH133" s="3"/>
      <c r="AMI133" s="3"/>
      <c r="AMJ133" s="3"/>
      <c r="AMK133" s="3"/>
      <c r="AML133" s="3"/>
      <c r="AMM133" s="3"/>
      <c r="AMN133" s="3"/>
      <c r="AMO133" s="3"/>
      <c r="AMP133" s="3"/>
      <c r="AMQ133" s="3"/>
      <c r="AMR133" s="3"/>
      <c r="AMS133" s="3"/>
      <c r="AMT133" s="3"/>
      <c r="AMU133" s="3"/>
    </row>
    <row r="134" spans="1:1038" ht="14.25">
      <c r="A134" s="3"/>
      <c r="B134" s="3"/>
      <c r="C134" s="3"/>
      <c r="D134" s="3"/>
      <c r="E134" s="3"/>
      <c r="F134" s="3"/>
      <c r="G134" s="65"/>
      <c r="J134" s="96"/>
      <c r="K134" s="70"/>
      <c r="L134" s="9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  <c r="SF134" s="3"/>
      <c r="SG134" s="3"/>
      <c r="SH134" s="3"/>
      <c r="SI134" s="3"/>
      <c r="SJ134" s="3"/>
      <c r="SK134" s="3"/>
      <c r="SL134" s="3"/>
      <c r="SM134" s="3"/>
      <c r="SN134" s="3"/>
      <c r="SO134" s="3"/>
      <c r="SP134" s="3"/>
      <c r="SQ134" s="3"/>
      <c r="SR134" s="3"/>
      <c r="SS134" s="3"/>
      <c r="ST134" s="3"/>
      <c r="SU134" s="3"/>
      <c r="SV134" s="3"/>
      <c r="SW134" s="3"/>
      <c r="SX134" s="3"/>
      <c r="SY134" s="3"/>
      <c r="SZ134" s="3"/>
      <c r="TA134" s="3"/>
      <c r="TB134" s="3"/>
      <c r="TC134" s="3"/>
      <c r="TD134" s="3"/>
      <c r="TE134" s="3"/>
      <c r="TF134" s="3"/>
      <c r="TG134" s="3"/>
      <c r="TH134" s="3"/>
      <c r="TI134" s="3"/>
      <c r="TJ134" s="3"/>
      <c r="TK134" s="3"/>
      <c r="TL134" s="3"/>
      <c r="TM134" s="3"/>
      <c r="TN134" s="3"/>
      <c r="TO134" s="3"/>
      <c r="TP134" s="3"/>
      <c r="TQ134" s="3"/>
      <c r="TR134" s="3"/>
      <c r="TS134" s="3"/>
      <c r="TT134" s="3"/>
      <c r="TU134" s="3"/>
      <c r="TV134" s="3"/>
      <c r="TW134" s="3"/>
      <c r="TX134" s="3"/>
      <c r="TY134" s="3"/>
      <c r="TZ134" s="3"/>
      <c r="UA134" s="3"/>
      <c r="UB134" s="3"/>
      <c r="UC134" s="3"/>
      <c r="UD134" s="3"/>
      <c r="UE134" s="3"/>
      <c r="UF134" s="3"/>
      <c r="UG134" s="3"/>
      <c r="UH134" s="3"/>
      <c r="UI134" s="3"/>
      <c r="UJ134" s="3"/>
      <c r="UK134" s="3"/>
      <c r="UL134" s="3"/>
      <c r="UM134" s="3"/>
      <c r="UN134" s="3"/>
      <c r="UO134" s="3"/>
      <c r="UP134" s="3"/>
      <c r="UQ134" s="3"/>
      <c r="UR134" s="3"/>
      <c r="US134" s="3"/>
      <c r="UT134" s="3"/>
      <c r="UU134" s="3"/>
      <c r="UV134" s="3"/>
      <c r="UW134" s="3"/>
      <c r="UX134" s="3"/>
      <c r="UY134" s="3"/>
      <c r="UZ134" s="3"/>
      <c r="VA134" s="3"/>
      <c r="VB134" s="3"/>
      <c r="VC134" s="3"/>
      <c r="VD134" s="3"/>
      <c r="VE134" s="3"/>
      <c r="VF134" s="3"/>
      <c r="VG134" s="3"/>
      <c r="VH134" s="3"/>
      <c r="VI134" s="3"/>
      <c r="VJ134" s="3"/>
      <c r="VK134" s="3"/>
      <c r="VL134" s="3"/>
      <c r="VM134" s="3"/>
      <c r="VN134" s="3"/>
      <c r="VO134" s="3"/>
      <c r="VP134" s="3"/>
      <c r="VQ134" s="3"/>
      <c r="VR134" s="3"/>
      <c r="VS134" s="3"/>
      <c r="VT134" s="3"/>
      <c r="VU134" s="3"/>
      <c r="VV134" s="3"/>
      <c r="VW134" s="3"/>
      <c r="VX134" s="3"/>
      <c r="VY134" s="3"/>
      <c r="VZ134" s="3"/>
      <c r="WA134" s="3"/>
      <c r="WB134" s="3"/>
      <c r="WC134" s="3"/>
      <c r="WD134" s="3"/>
      <c r="WE134" s="3"/>
      <c r="WF134" s="3"/>
      <c r="WG134" s="3"/>
      <c r="WH134" s="3"/>
      <c r="WI134" s="3"/>
      <c r="WJ134" s="3"/>
      <c r="WK134" s="3"/>
      <c r="WL134" s="3"/>
      <c r="WM134" s="3"/>
      <c r="WN134" s="3"/>
      <c r="WO134" s="3"/>
      <c r="WP134" s="3"/>
      <c r="WQ134" s="3"/>
      <c r="WR134" s="3"/>
      <c r="WS134" s="3"/>
      <c r="WT134" s="3"/>
      <c r="WU134" s="3"/>
      <c r="WV134" s="3"/>
      <c r="WW134" s="3"/>
      <c r="WX134" s="3"/>
      <c r="WY134" s="3"/>
      <c r="WZ134" s="3"/>
      <c r="XA134" s="3"/>
      <c r="XB134" s="3"/>
      <c r="XC134" s="3"/>
      <c r="XD134" s="3"/>
      <c r="XE134" s="3"/>
      <c r="XF134" s="3"/>
      <c r="XG134" s="3"/>
      <c r="XH134" s="3"/>
      <c r="XI134" s="3"/>
      <c r="XJ134" s="3"/>
      <c r="XK134" s="3"/>
      <c r="XL134" s="3"/>
      <c r="XM134" s="3"/>
      <c r="XN134" s="3"/>
      <c r="XO134" s="3"/>
      <c r="XP134" s="3"/>
      <c r="XQ134" s="3"/>
      <c r="XR134" s="3"/>
      <c r="XS134" s="3"/>
      <c r="XT134" s="3"/>
      <c r="XU134" s="3"/>
      <c r="XV134" s="3"/>
      <c r="XW134" s="3"/>
      <c r="XX134" s="3"/>
      <c r="XY134" s="3"/>
      <c r="XZ134" s="3"/>
      <c r="YA134" s="3"/>
      <c r="YB134" s="3"/>
      <c r="YC134" s="3"/>
      <c r="YD134" s="3"/>
      <c r="YE134" s="3"/>
      <c r="YF134" s="3"/>
      <c r="YG134" s="3"/>
      <c r="YH134" s="3"/>
      <c r="YI134" s="3"/>
      <c r="YJ134" s="3"/>
      <c r="YK134" s="3"/>
      <c r="YL134" s="3"/>
      <c r="YM134" s="3"/>
      <c r="YN134" s="3"/>
      <c r="YO134" s="3"/>
      <c r="YP134" s="3"/>
      <c r="YQ134" s="3"/>
      <c r="YR134" s="3"/>
      <c r="YS134" s="3"/>
      <c r="YT134" s="3"/>
      <c r="YU134" s="3"/>
      <c r="YV134" s="3"/>
      <c r="YW134" s="3"/>
      <c r="YX134" s="3"/>
      <c r="YY134" s="3"/>
      <c r="YZ134" s="3"/>
      <c r="ZA134" s="3"/>
      <c r="ZB134" s="3"/>
      <c r="ZC134" s="3"/>
      <c r="ZD134" s="3"/>
      <c r="ZE134" s="3"/>
      <c r="ZF134" s="3"/>
      <c r="ZG134" s="3"/>
      <c r="ZH134" s="3"/>
      <c r="ZI134" s="3"/>
      <c r="ZJ134" s="3"/>
      <c r="ZK134" s="3"/>
      <c r="ZL134" s="3"/>
      <c r="ZM134" s="3"/>
      <c r="ZN134" s="3"/>
      <c r="ZO134" s="3"/>
      <c r="ZP134" s="3"/>
      <c r="ZQ134" s="3"/>
      <c r="ZR134" s="3"/>
      <c r="ZS134" s="3"/>
      <c r="ZT134" s="3"/>
      <c r="ZU134" s="3"/>
      <c r="ZV134" s="3"/>
      <c r="ZW134" s="3"/>
      <c r="ZX134" s="3"/>
      <c r="ZY134" s="3"/>
      <c r="ZZ134" s="3"/>
      <c r="AAA134" s="3"/>
      <c r="AAB134" s="3"/>
      <c r="AAC134" s="3"/>
      <c r="AAD134" s="3"/>
      <c r="AAE134" s="3"/>
      <c r="AAF134" s="3"/>
      <c r="AAG134" s="3"/>
      <c r="AAH134" s="3"/>
      <c r="AAI134" s="3"/>
      <c r="AAJ134" s="3"/>
      <c r="AAK134" s="3"/>
      <c r="AAL134" s="3"/>
      <c r="AAM134" s="3"/>
      <c r="AAN134" s="3"/>
      <c r="AAO134" s="3"/>
      <c r="AAP134" s="3"/>
      <c r="AAQ134" s="3"/>
      <c r="AAR134" s="3"/>
      <c r="AAS134" s="3"/>
      <c r="AAT134" s="3"/>
      <c r="AAU134" s="3"/>
      <c r="AAV134" s="3"/>
      <c r="AAW134" s="3"/>
      <c r="AAX134" s="3"/>
      <c r="AAY134" s="3"/>
      <c r="AAZ134" s="3"/>
      <c r="ABA134" s="3"/>
      <c r="ABB134" s="3"/>
      <c r="ABC134" s="3"/>
      <c r="ABD134" s="3"/>
      <c r="ABE134" s="3"/>
      <c r="ABF134" s="3"/>
      <c r="ABG134" s="3"/>
      <c r="ABH134" s="3"/>
      <c r="ABI134" s="3"/>
      <c r="ABJ134" s="3"/>
      <c r="ABK134" s="3"/>
      <c r="ABL134" s="3"/>
      <c r="ABM134" s="3"/>
      <c r="ABN134" s="3"/>
      <c r="ABO134" s="3"/>
      <c r="ABP134" s="3"/>
      <c r="ABQ134" s="3"/>
      <c r="ABR134" s="3"/>
      <c r="ABS134" s="3"/>
      <c r="ABT134" s="3"/>
      <c r="ABU134" s="3"/>
      <c r="ABV134" s="3"/>
      <c r="ABW134" s="3"/>
      <c r="ABX134" s="3"/>
      <c r="ABY134" s="3"/>
      <c r="ABZ134" s="3"/>
      <c r="ACA134" s="3"/>
      <c r="ACB134" s="3"/>
      <c r="ACC134" s="3"/>
      <c r="ACD134" s="3"/>
      <c r="ACE134" s="3"/>
      <c r="ACF134" s="3"/>
      <c r="ACG134" s="3"/>
      <c r="ACH134" s="3"/>
      <c r="ACI134" s="3"/>
      <c r="ACJ134" s="3"/>
      <c r="ACK134" s="3"/>
      <c r="ACL134" s="3"/>
      <c r="ACM134" s="3"/>
      <c r="ACN134" s="3"/>
      <c r="ACO134" s="3"/>
      <c r="ACP134" s="3"/>
      <c r="ACQ134" s="3"/>
      <c r="ACR134" s="3"/>
      <c r="ACS134" s="3"/>
      <c r="ACT134" s="3"/>
      <c r="ACU134" s="3"/>
      <c r="ACV134" s="3"/>
      <c r="ACW134" s="3"/>
      <c r="ACX134" s="3"/>
      <c r="ACY134" s="3"/>
      <c r="ACZ134" s="3"/>
      <c r="ADA134" s="3"/>
      <c r="ADB134" s="3"/>
      <c r="ADC134" s="3"/>
      <c r="ADD134" s="3"/>
      <c r="ADE134" s="3"/>
      <c r="ADF134" s="3"/>
      <c r="ADG134" s="3"/>
      <c r="ADH134" s="3"/>
      <c r="ADI134" s="3"/>
      <c r="ADJ134" s="3"/>
      <c r="ADK134" s="3"/>
      <c r="ADL134" s="3"/>
      <c r="ADM134" s="3"/>
      <c r="ADN134" s="3"/>
      <c r="ADO134" s="3"/>
      <c r="ADP134" s="3"/>
      <c r="ADQ134" s="3"/>
      <c r="ADR134" s="3"/>
      <c r="ADS134" s="3"/>
      <c r="ADT134" s="3"/>
      <c r="ADU134" s="3"/>
      <c r="ADV134" s="3"/>
      <c r="ADW134" s="3"/>
      <c r="ADX134" s="3"/>
      <c r="ADY134" s="3"/>
      <c r="ADZ134" s="3"/>
      <c r="AEA134" s="3"/>
      <c r="AEB134" s="3"/>
      <c r="AEC134" s="3"/>
      <c r="AED134" s="3"/>
      <c r="AEE134" s="3"/>
      <c r="AEF134" s="3"/>
      <c r="AEG134" s="3"/>
      <c r="AEH134" s="3"/>
      <c r="AEI134" s="3"/>
      <c r="AEJ134" s="3"/>
      <c r="AEK134" s="3"/>
      <c r="AEL134" s="3"/>
      <c r="AEM134" s="3"/>
      <c r="AEN134" s="3"/>
      <c r="AEO134" s="3"/>
      <c r="AEP134" s="3"/>
      <c r="AEQ134" s="3"/>
      <c r="AER134" s="3"/>
      <c r="AES134" s="3"/>
      <c r="AET134" s="3"/>
      <c r="AEU134" s="3"/>
      <c r="AEV134" s="3"/>
      <c r="AEW134" s="3"/>
      <c r="AEX134" s="3"/>
      <c r="AEY134" s="3"/>
      <c r="AEZ134" s="3"/>
      <c r="AFA134" s="3"/>
      <c r="AFB134" s="3"/>
      <c r="AFC134" s="3"/>
      <c r="AFD134" s="3"/>
      <c r="AFE134" s="3"/>
      <c r="AFF134" s="3"/>
      <c r="AFG134" s="3"/>
      <c r="AFH134" s="3"/>
      <c r="AFI134" s="3"/>
      <c r="AFJ134" s="3"/>
      <c r="AFK134" s="3"/>
      <c r="AFL134" s="3"/>
      <c r="AFM134" s="3"/>
      <c r="AFN134" s="3"/>
      <c r="AFO134" s="3"/>
      <c r="AFP134" s="3"/>
      <c r="AFQ134" s="3"/>
      <c r="AFR134" s="3"/>
      <c r="AFS134" s="3"/>
      <c r="AFT134" s="3"/>
      <c r="AFU134" s="3"/>
      <c r="AFV134" s="3"/>
      <c r="AFW134" s="3"/>
      <c r="AFX134" s="3"/>
      <c r="AFY134" s="3"/>
      <c r="AFZ134" s="3"/>
      <c r="AGA134" s="3"/>
      <c r="AGB134" s="3"/>
      <c r="AGC134" s="3"/>
      <c r="AGD134" s="3"/>
      <c r="AGE134" s="3"/>
      <c r="AGF134" s="3"/>
      <c r="AGG134" s="3"/>
      <c r="AGH134" s="3"/>
      <c r="AGI134" s="3"/>
      <c r="AGJ134" s="3"/>
      <c r="AGK134" s="3"/>
      <c r="AGL134" s="3"/>
      <c r="AGM134" s="3"/>
      <c r="AGN134" s="3"/>
      <c r="AGO134" s="3"/>
      <c r="AGP134" s="3"/>
      <c r="AGQ134" s="3"/>
      <c r="AGR134" s="3"/>
      <c r="AGS134" s="3"/>
      <c r="AGT134" s="3"/>
      <c r="AGU134" s="3"/>
      <c r="AGV134" s="3"/>
      <c r="AGW134" s="3"/>
      <c r="AGX134" s="3"/>
      <c r="AGY134" s="3"/>
      <c r="AGZ134" s="3"/>
      <c r="AHA134" s="3"/>
      <c r="AHB134" s="3"/>
      <c r="AHC134" s="3"/>
      <c r="AHD134" s="3"/>
      <c r="AHE134" s="3"/>
      <c r="AHF134" s="3"/>
      <c r="AHG134" s="3"/>
      <c r="AHH134" s="3"/>
      <c r="AHI134" s="3"/>
      <c r="AHJ134" s="3"/>
      <c r="AHK134" s="3"/>
      <c r="AHL134" s="3"/>
      <c r="AHM134" s="3"/>
      <c r="AHN134" s="3"/>
      <c r="AHO134" s="3"/>
      <c r="AHP134" s="3"/>
      <c r="AHQ134" s="3"/>
      <c r="AHR134" s="3"/>
      <c r="AHS134" s="3"/>
      <c r="AHT134" s="3"/>
      <c r="AHU134" s="3"/>
      <c r="AHV134" s="3"/>
      <c r="AHW134" s="3"/>
      <c r="AHX134" s="3"/>
      <c r="AHY134" s="3"/>
      <c r="AHZ134" s="3"/>
      <c r="AIA134" s="3"/>
      <c r="AIB134" s="3"/>
      <c r="AIC134" s="3"/>
      <c r="AID134" s="3"/>
      <c r="AIE134" s="3"/>
      <c r="AIF134" s="3"/>
      <c r="AIG134" s="3"/>
      <c r="AIH134" s="3"/>
      <c r="AII134" s="3"/>
      <c r="AIJ134" s="3"/>
      <c r="AIK134" s="3"/>
      <c r="AIL134" s="3"/>
      <c r="AIM134" s="3"/>
      <c r="AIN134" s="3"/>
      <c r="AIO134" s="3"/>
      <c r="AIP134" s="3"/>
      <c r="AIQ134" s="3"/>
      <c r="AIR134" s="3"/>
      <c r="AIS134" s="3"/>
      <c r="AIT134" s="3"/>
      <c r="AIU134" s="3"/>
      <c r="AIV134" s="3"/>
      <c r="AIW134" s="3"/>
      <c r="AIX134" s="3"/>
      <c r="AIY134" s="3"/>
      <c r="AIZ134" s="3"/>
      <c r="AJA134" s="3"/>
      <c r="AJB134" s="3"/>
      <c r="AJC134" s="3"/>
      <c r="AJD134" s="3"/>
      <c r="AJE134" s="3"/>
      <c r="AJF134" s="3"/>
      <c r="AJG134" s="3"/>
      <c r="AJH134" s="3"/>
      <c r="AJI134" s="3"/>
      <c r="AJJ134" s="3"/>
      <c r="AJK134" s="3"/>
      <c r="AJL134" s="3"/>
      <c r="AJM134" s="3"/>
      <c r="AJN134" s="3"/>
      <c r="AJO134" s="3"/>
      <c r="AJP134" s="3"/>
      <c r="AJQ134" s="3"/>
      <c r="AJR134" s="3"/>
      <c r="AJS134" s="3"/>
      <c r="AJT134" s="3"/>
      <c r="AJU134" s="3"/>
      <c r="AJV134" s="3"/>
      <c r="AJW134" s="3"/>
      <c r="AJX134" s="3"/>
      <c r="AJY134" s="3"/>
      <c r="AJZ134" s="3"/>
      <c r="AKA134" s="3"/>
      <c r="AKB134" s="3"/>
      <c r="AKC134" s="3"/>
      <c r="AKD134" s="3"/>
      <c r="AKE134" s="3"/>
      <c r="AKF134" s="3"/>
      <c r="AKG134" s="3"/>
      <c r="AKH134" s="3"/>
      <c r="AKI134" s="3"/>
      <c r="AKJ134" s="3"/>
      <c r="AKK134" s="3"/>
      <c r="AKL134" s="3"/>
      <c r="AKM134" s="3"/>
      <c r="AKN134" s="3"/>
      <c r="AKO134" s="3"/>
      <c r="AKP134" s="3"/>
      <c r="AKQ134" s="3"/>
      <c r="AKR134" s="3"/>
      <c r="AKS134" s="3"/>
      <c r="AKT134" s="3"/>
      <c r="AKU134" s="3"/>
      <c r="AKV134" s="3"/>
      <c r="AKW134" s="3"/>
      <c r="AKX134" s="3"/>
      <c r="AKY134" s="3"/>
      <c r="AKZ134" s="3"/>
      <c r="ALA134" s="3"/>
      <c r="ALB134" s="3"/>
      <c r="ALC134" s="3"/>
      <c r="ALD134" s="3"/>
      <c r="ALE134" s="3"/>
      <c r="ALF134" s="3"/>
      <c r="ALG134" s="3"/>
      <c r="ALH134" s="3"/>
      <c r="ALI134" s="3"/>
      <c r="ALJ134" s="3"/>
      <c r="ALK134" s="3"/>
      <c r="ALL134" s="3"/>
      <c r="ALM134" s="3"/>
      <c r="ALN134" s="3"/>
      <c r="ALO134" s="3"/>
      <c r="ALP134" s="3"/>
      <c r="ALQ134" s="3"/>
      <c r="ALR134" s="3"/>
      <c r="ALS134" s="3"/>
      <c r="ALT134" s="3"/>
      <c r="ALU134" s="3"/>
      <c r="ALV134" s="3"/>
      <c r="ALW134" s="3"/>
      <c r="ALX134" s="3"/>
      <c r="ALY134" s="3"/>
      <c r="ALZ134" s="3"/>
      <c r="AMA134" s="3"/>
      <c r="AMB134" s="3"/>
      <c r="AMC134" s="3"/>
      <c r="AMD134" s="3"/>
      <c r="AME134" s="3"/>
      <c r="AMF134" s="3"/>
      <c r="AMG134" s="3"/>
      <c r="AMH134" s="3"/>
      <c r="AMI134" s="3"/>
      <c r="AMJ134" s="3"/>
      <c r="AMK134" s="3"/>
      <c r="AML134" s="3"/>
      <c r="AMM134" s="3"/>
      <c r="AMN134" s="3"/>
      <c r="AMO134" s="3"/>
      <c r="AMP134" s="3"/>
      <c r="AMQ134" s="3"/>
      <c r="AMR134" s="3"/>
      <c r="AMS134" s="3"/>
      <c r="AMT134" s="3"/>
      <c r="AMU134" s="3"/>
    </row>
    <row r="135" spans="1:1038" ht="14.25">
      <c r="A135" s="3"/>
      <c r="B135" s="3"/>
      <c r="C135" s="21" t="s">
        <v>250</v>
      </c>
      <c r="D135" s="3"/>
      <c r="E135" s="3"/>
      <c r="F135" s="3"/>
      <c r="G135" s="65"/>
      <c r="H135" s="96"/>
      <c r="I135" s="96"/>
      <c r="J135" s="96"/>
      <c r="K135" s="96"/>
      <c r="L135" s="9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  <c r="YS135" s="3"/>
      <c r="YT135" s="3"/>
      <c r="YU135" s="3"/>
      <c r="YV135" s="3"/>
      <c r="YW135" s="3"/>
      <c r="YX135" s="3"/>
      <c r="YY135" s="3"/>
      <c r="YZ135" s="3"/>
      <c r="ZA135" s="3"/>
      <c r="ZB135" s="3"/>
      <c r="ZC135" s="3"/>
      <c r="ZD135" s="3"/>
      <c r="ZE135" s="3"/>
      <c r="ZF135" s="3"/>
      <c r="ZG135" s="3"/>
      <c r="ZH135" s="3"/>
      <c r="ZI135" s="3"/>
      <c r="ZJ135" s="3"/>
      <c r="ZK135" s="3"/>
      <c r="ZL135" s="3"/>
      <c r="ZM135" s="3"/>
      <c r="ZN135" s="3"/>
      <c r="ZO135" s="3"/>
      <c r="ZP135" s="3"/>
      <c r="ZQ135" s="3"/>
      <c r="ZR135" s="3"/>
      <c r="ZS135" s="3"/>
      <c r="ZT135" s="3"/>
      <c r="ZU135" s="3"/>
      <c r="ZV135" s="3"/>
      <c r="ZW135" s="3"/>
      <c r="ZX135" s="3"/>
      <c r="ZY135" s="3"/>
      <c r="ZZ135" s="3"/>
      <c r="AAA135" s="3"/>
      <c r="AAB135" s="3"/>
      <c r="AAC135" s="3"/>
      <c r="AAD135" s="3"/>
      <c r="AAE135" s="3"/>
      <c r="AAF135" s="3"/>
      <c r="AAG135" s="3"/>
      <c r="AAH135" s="3"/>
      <c r="AAI135" s="3"/>
      <c r="AAJ135" s="3"/>
      <c r="AAK135" s="3"/>
      <c r="AAL135" s="3"/>
      <c r="AAM135" s="3"/>
      <c r="AAN135" s="3"/>
      <c r="AAO135" s="3"/>
      <c r="AAP135" s="3"/>
      <c r="AAQ135" s="3"/>
      <c r="AAR135" s="3"/>
      <c r="AAS135" s="3"/>
      <c r="AAT135" s="3"/>
      <c r="AAU135" s="3"/>
      <c r="AAV135" s="3"/>
      <c r="AAW135" s="3"/>
      <c r="AAX135" s="3"/>
      <c r="AAY135" s="3"/>
      <c r="AAZ135" s="3"/>
      <c r="ABA135" s="3"/>
      <c r="ABB135" s="3"/>
      <c r="ABC135" s="3"/>
      <c r="ABD135" s="3"/>
      <c r="ABE135" s="3"/>
      <c r="ABF135" s="3"/>
      <c r="ABG135" s="3"/>
      <c r="ABH135" s="3"/>
      <c r="ABI135" s="3"/>
      <c r="ABJ135" s="3"/>
      <c r="ABK135" s="3"/>
      <c r="ABL135" s="3"/>
      <c r="ABM135" s="3"/>
      <c r="ABN135" s="3"/>
      <c r="ABO135" s="3"/>
      <c r="ABP135" s="3"/>
      <c r="ABQ135" s="3"/>
      <c r="ABR135" s="3"/>
      <c r="ABS135" s="3"/>
      <c r="ABT135" s="3"/>
      <c r="ABU135" s="3"/>
      <c r="ABV135" s="3"/>
      <c r="ABW135" s="3"/>
      <c r="ABX135" s="3"/>
      <c r="ABY135" s="3"/>
      <c r="ABZ135" s="3"/>
      <c r="ACA135" s="3"/>
      <c r="ACB135" s="3"/>
      <c r="ACC135" s="3"/>
      <c r="ACD135" s="3"/>
      <c r="ACE135" s="3"/>
      <c r="ACF135" s="3"/>
      <c r="ACG135" s="3"/>
      <c r="ACH135" s="3"/>
      <c r="ACI135" s="3"/>
      <c r="ACJ135" s="3"/>
      <c r="ACK135" s="3"/>
      <c r="ACL135" s="3"/>
      <c r="ACM135" s="3"/>
      <c r="ACN135" s="3"/>
      <c r="ACO135" s="3"/>
      <c r="ACP135" s="3"/>
      <c r="ACQ135" s="3"/>
      <c r="ACR135" s="3"/>
      <c r="ACS135" s="3"/>
      <c r="ACT135" s="3"/>
      <c r="ACU135" s="3"/>
      <c r="ACV135" s="3"/>
      <c r="ACW135" s="3"/>
      <c r="ACX135" s="3"/>
      <c r="ACY135" s="3"/>
      <c r="ACZ135" s="3"/>
      <c r="ADA135" s="3"/>
      <c r="ADB135" s="3"/>
      <c r="ADC135" s="3"/>
      <c r="ADD135" s="3"/>
      <c r="ADE135" s="3"/>
      <c r="ADF135" s="3"/>
      <c r="ADG135" s="3"/>
      <c r="ADH135" s="3"/>
      <c r="ADI135" s="3"/>
      <c r="ADJ135" s="3"/>
      <c r="ADK135" s="3"/>
      <c r="ADL135" s="3"/>
      <c r="ADM135" s="3"/>
      <c r="ADN135" s="3"/>
      <c r="ADO135" s="3"/>
      <c r="ADP135" s="3"/>
      <c r="ADQ135" s="3"/>
      <c r="ADR135" s="3"/>
      <c r="ADS135" s="3"/>
      <c r="ADT135" s="3"/>
      <c r="ADU135" s="3"/>
      <c r="ADV135" s="3"/>
      <c r="ADW135" s="3"/>
      <c r="ADX135" s="3"/>
      <c r="ADY135" s="3"/>
      <c r="ADZ135" s="3"/>
      <c r="AEA135" s="3"/>
      <c r="AEB135" s="3"/>
      <c r="AEC135" s="3"/>
      <c r="AED135" s="3"/>
      <c r="AEE135" s="3"/>
      <c r="AEF135" s="3"/>
      <c r="AEG135" s="3"/>
      <c r="AEH135" s="3"/>
      <c r="AEI135" s="3"/>
      <c r="AEJ135" s="3"/>
      <c r="AEK135" s="3"/>
      <c r="AEL135" s="3"/>
      <c r="AEM135" s="3"/>
      <c r="AEN135" s="3"/>
      <c r="AEO135" s="3"/>
      <c r="AEP135" s="3"/>
      <c r="AEQ135" s="3"/>
      <c r="AER135" s="3"/>
      <c r="AES135" s="3"/>
      <c r="AET135" s="3"/>
      <c r="AEU135" s="3"/>
      <c r="AEV135" s="3"/>
      <c r="AEW135" s="3"/>
      <c r="AEX135" s="3"/>
      <c r="AEY135" s="3"/>
      <c r="AEZ135" s="3"/>
      <c r="AFA135" s="3"/>
      <c r="AFB135" s="3"/>
      <c r="AFC135" s="3"/>
      <c r="AFD135" s="3"/>
      <c r="AFE135" s="3"/>
      <c r="AFF135" s="3"/>
      <c r="AFG135" s="3"/>
      <c r="AFH135" s="3"/>
      <c r="AFI135" s="3"/>
      <c r="AFJ135" s="3"/>
      <c r="AFK135" s="3"/>
      <c r="AFL135" s="3"/>
      <c r="AFM135" s="3"/>
      <c r="AFN135" s="3"/>
      <c r="AFO135" s="3"/>
      <c r="AFP135" s="3"/>
      <c r="AFQ135" s="3"/>
      <c r="AFR135" s="3"/>
      <c r="AFS135" s="3"/>
      <c r="AFT135" s="3"/>
      <c r="AFU135" s="3"/>
      <c r="AFV135" s="3"/>
      <c r="AFW135" s="3"/>
      <c r="AFX135" s="3"/>
      <c r="AFY135" s="3"/>
      <c r="AFZ135" s="3"/>
      <c r="AGA135" s="3"/>
      <c r="AGB135" s="3"/>
      <c r="AGC135" s="3"/>
      <c r="AGD135" s="3"/>
      <c r="AGE135" s="3"/>
      <c r="AGF135" s="3"/>
      <c r="AGG135" s="3"/>
      <c r="AGH135" s="3"/>
      <c r="AGI135" s="3"/>
      <c r="AGJ135" s="3"/>
      <c r="AGK135" s="3"/>
      <c r="AGL135" s="3"/>
      <c r="AGM135" s="3"/>
      <c r="AGN135" s="3"/>
      <c r="AGO135" s="3"/>
      <c r="AGP135" s="3"/>
      <c r="AGQ135" s="3"/>
      <c r="AGR135" s="3"/>
      <c r="AGS135" s="3"/>
      <c r="AGT135" s="3"/>
      <c r="AGU135" s="3"/>
      <c r="AGV135" s="3"/>
      <c r="AGW135" s="3"/>
      <c r="AGX135" s="3"/>
      <c r="AGY135" s="3"/>
      <c r="AGZ135" s="3"/>
      <c r="AHA135" s="3"/>
      <c r="AHB135" s="3"/>
      <c r="AHC135" s="3"/>
      <c r="AHD135" s="3"/>
      <c r="AHE135" s="3"/>
      <c r="AHF135" s="3"/>
      <c r="AHG135" s="3"/>
      <c r="AHH135" s="3"/>
      <c r="AHI135" s="3"/>
      <c r="AHJ135" s="3"/>
      <c r="AHK135" s="3"/>
      <c r="AHL135" s="3"/>
      <c r="AHM135" s="3"/>
      <c r="AHN135" s="3"/>
      <c r="AHO135" s="3"/>
      <c r="AHP135" s="3"/>
      <c r="AHQ135" s="3"/>
      <c r="AHR135" s="3"/>
      <c r="AHS135" s="3"/>
      <c r="AHT135" s="3"/>
      <c r="AHU135" s="3"/>
      <c r="AHV135" s="3"/>
      <c r="AHW135" s="3"/>
      <c r="AHX135" s="3"/>
      <c r="AHY135" s="3"/>
      <c r="AHZ135" s="3"/>
      <c r="AIA135" s="3"/>
      <c r="AIB135" s="3"/>
      <c r="AIC135" s="3"/>
      <c r="AID135" s="3"/>
      <c r="AIE135" s="3"/>
      <c r="AIF135" s="3"/>
      <c r="AIG135" s="3"/>
      <c r="AIH135" s="3"/>
      <c r="AII135" s="3"/>
      <c r="AIJ135" s="3"/>
      <c r="AIK135" s="3"/>
      <c r="AIL135" s="3"/>
      <c r="AIM135" s="3"/>
      <c r="AIN135" s="3"/>
      <c r="AIO135" s="3"/>
      <c r="AIP135" s="3"/>
      <c r="AIQ135" s="3"/>
      <c r="AIR135" s="3"/>
      <c r="AIS135" s="3"/>
      <c r="AIT135" s="3"/>
      <c r="AIU135" s="3"/>
      <c r="AIV135" s="3"/>
      <c r="AIW135" s="3"/>
      <c r="AIX135" s="3"/>
      <c r="AIY135" s="3"/>
      <c r="AIZ135" s="3"/>
      <c r="AJA135" s="3"/>
      <c r="AJB135" s="3"/>
      <c r="AJC135" s="3"/>
      <c r="AJD135" s="3"/>
      <c r="AJE135" s="3"/>
      <c r="AJF135" s="3"/>
      <c r="AJG135" s="3"/>
      <c r="AJH135" s="3"/>
      <c r="AJI135" s="3"/>
      <c r="AJJ135" s="3"/>
      <c r="AJK135" s="3"/>
      <c r="AJL135" s="3"/>
      <c r="AJM135" s="3"/>
      <c r="AJN135" s="3"/>
      <c r="AJO135" s="3"/>
      <c r="AJP135" s="3"/>
      <c r="AJQ135" s="3"/>
      <c r="AJR135" s="3"/>
      <c r="AJS135" s="3"/>
      <c r="AJT135" s="3"/>
      <c r="AJU135" s="3"/>
      <c r="AJV135" s="3"/>
      <c r="AJW135" s="3"/>
      <c r="AJX135" s="3"/>
      <c r="AJY135" s="3"/>
      <c r="AJZ135" s="3"/>
      <c r="AKA135" s="3"/>
      <c r="AKB135" s="3"/>
      <c r="AKC135" s="3"/>
      <c r="AKD135" s="3"/>
      <c r="AKE135" s="3"/>
      <c r="AKF135" s="3"/>
      <c r="AKG135" s="3"/>
      <c r="AKH135" s="3"/>
      <c r="AKI135" s="3"/>
      <c r="AKJ135" s="3"/>
      <c r="AKK135" s="3"/>
      <c r="AKL135" s="3"/>
      <c r="AKM135" s="3"/>
      <c r="AKN135" s="3"/>
      <c r="AKO135" s="3"/>
      <c r="AKP135" s="3"/>
      <c r="AKQ135" s="3"/>
      <c r="AKR135" s="3"/>
      <c r="AKS135" s="3"/>
      <c r="AKT135" s="3"/>
      <c r="AKU135" s="3"/>
      <c r="AKV135" s="3"/>
      <c r="AKW135" s="3"/>
      <c r="AKX135" s="3"/>
      <c r="AKY135" s="3"/>
      <c r="AKZ135" s="3"/>
      <c r="ALA135" s="3"/>
      <c r="ALB135" s="3"/>
      <c r="ALC135" s="3"/>
      <c r="ALD135" s="3"/>
      <c r="ALE135" s="3"/>
      <c r="ALF135" s="3"/>
      <c r="ALG135" s="3"/>
      <c r="ALH135" s="3"/>
      <c r="ALI135" s="3"/>
      <c r="ALJ135" s="3"/>
      <c r="ALK135" s="3"/>
      <c r="ALL135" s="3"/>
      <c r="ALM135" s="3"/>
      <c r="ALN135" s="3"/>
      <c r="ALO135" s="3"/>
      <c r="ALP135" s="3"/>
      <c r="ALQ135" s="3"/>
      <c r="ALR135" s="3"/>
      <c r="ALS135" s="3"/>
      <c r="ALT135" s="3"/>
      <c r="ALU135" s="3"/>
      <c r="ALV135" s="3"/>
      <c r="ALW135" s="3"/>
      <c r="ALX135" s="3"/>
      <c r="ALY135" s="3"/>
      <c r="ALZ135" s="3"/>
      <c r="AMA135" s="3"/>
      <c r="AMB135" s="3"/>
      <c r="AMC135" s="3"/>
      <c r="AMD135" s="3"/>
      <c r="AME135" s="3"/>
      <c r="AMF135" s="3"/>
      <c r="AMG135" s="3"/>
      <c r="AMH135" s="3"/>
      <c r="AMI135" s="3"/>
      <c r="AMJ135" s="3"/>
      <c r="AMK135" s="3"/>
      <c r="AML135" s="3"/>
      <c r="AMM135" s="3"/>
      <c r="AMN135" s="3"/>
      <c r="AMO135" s="3"/>
      <c r="AMP135" s="3"/>
      <c r="AMQ135" s="3"/>
      <c r="AMR135" s="3"/>
      <c r="AMS135" s="3"/>
      <c r="AMT135" s="3"/>
      <c r="AMU135" s="3"/>
    </row>
    <row r="136" spans="1:1038" ht="14.25" outlineLevel="1">
      <c r="A136" s="3"/>
      <c r="B136" s="3"/>
      <c r="C136" s="10" t="s">
        <v>240</v>
      </c>
      <c r="D136" s="10"/>
      <c r="E136" s="33"/>
      <c r="F136" s="10"/>
      <c r="G136" s="98"/>
      <c r="H136" s="11">
        <f t="shared" ref="H136:AH136" si="183">+H10</f>
        <v>2024</v>
      </c>
      <c r="I136" s="11">
        <f t="shared" si="183"/>
        <v>2025</v>
      </c>
      <c r="J136" s="11">
        <f t="shared" si="183"/>
        <v>2026</v>
      </c>
      <c r="K136" s="11">
        <f t="shared" si="183"/>
        <v>2027</v>
      </c>
      <c r="L136" s="11">
        <f t="shared" si="183"/>
        <v>2028</v>
      </c>
      <c r="M136" s="11">
        <f t="shared" si="183"/>
        <v>2029</v>
      </c>
      <c r="N136" s="11">
        <f t="shared" si="183"/>
        <v>2030</v>
      </c>
      <c r="O136" s="11">
        <f t="shared" si="183"/>
        <v>2031</v>
      </c>
      <c r="P136" s="11">
        <f t="shared" si="183"/>
        <v>2032</v>
      </c>
      <c r="Q136" s="11">
        <f t="shared" si="183"/>
        <v>2033</v>
      </c>
      <c r="R136" s="11">
        <f t="shared" si="183"/>
        <v>2034</v>
      </c>
      <c r="S136" s="11">
        <f t="shared" si="183"/>
        <v>2035</v>
      </c>
      <c r="T136" s="11">
        <f t="shared" si="183"/>
        <v>2036</v>
      </c>
      <c r="U136" s="11">
        <f t="shared" si="183"/>
        <v>2037</v>
      </c>
      <c r="V136" s="11">
        <f t="shared" si="183"/>
        <v>2038</v>
      </c>
      <c r="W136" s="11">
        <f t="shared" si="183"/>
        <v>2039</v>
      </c>
      <c r="X136" s="11">
        <f t="shared" si="183"/>
        <v>2040</v>
      </c>
      <c r="Y136" s="11">
        <f t="shared" si="183"/>
        <v>2041</v>
      </c>
      <c r="Z136" s="11">
        <f t="shared" si="183"/>
        <v>2042</v>
      </c>
      <c r="AA136" s="11">
        <f t="shared" si="183"/>
        <v>2043</v>
      </c>
      <c r="AB136" s="11">
        <f t="shared" si="183"/>
        <v>2044</v>
      </c>
      <c r="AC136" s="11">
        <f t="shared" si="183"/>
        <v>2045</v>
      </c>
      <c r="AD136" s="11">
        <f t="shared" si="183"/>
        <v>2046</v>
      </c>
      <c r="AE136" s="11">
        <f t="shared" si="183"/>
        <v>2047</v>
      </c>
      <c r="AF136" s="11">
        <f t="shared" si="183"/>
        <v>2048</v>
      </c>
      <c r="AG136" s="11">
        <f t="shared" si="183"/>
        <v>2049</v>
      </c>
      <c r="AH136" s="11">
        <f t="shared" si="183"/>
        <v>2050</v>
      </c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/>
      <c r="PK136" s="3"/>
      <c r="PL136" s="3"/>
      <c r="PM136" s="3"/>
      <c r="PN136" s="3"/>
      <c r="PO136" s="3"/>
      <c r="PP136" s="3"/>
      <c r="PQ136" s="3"/>
      <c r="PR136" s="3"/>
      <c r="PS136" s="3"/>
      <c r="PT136" s="3"/>
      <c r="PU136" s="3"/>
      <c r="PV136" s="3"/>
      <c r="PW136" s="3"/>
      <c r="PX136" s="3"/>
      <c r="PY136" s="3"/>
      <c r="PZ136" s="3"/>
      <c r="QA136" s="3"/>
      <c r="QB136" s="3"/>
      <c r="QC136" s="3"/>
      <c r="QD136" s="3"/>
      <c r="QE136" s="3"/>
      <c r="QF136" s="3"/>
      <c r="QG136" s="3"/>
      <c r="QH136" s="3"/>
      <c r="QI136" s="3"/>
      <c r="QJ136" s="3"/>
      <c r="QK136" s="3"/>
      <c r="QL136" s="3"/>
      <c r="QM136" s="3"/>
      <c r="QN136" s="3"/>
      <c r="QO136" s="3"/>
      <c r="QP136" s="3"/>
      <c r="QQ136" s="3"/>
      <c r="QR136" s="3"/>
      <c r="QS136" s="3"/>
      <c r="QT136" s="3"/>
      <c r="QU136" s="3"/>
      <c r="QV136" s="3"/>
      <c r="QW136" s="3"/>
      <c r="QX136" s="3"/>
      <c r="QY136" s="3"/>
      <c r="QZ136" s="3"/>
      <c r="RA136" s="3"/>
      <c r="RB136" s="3"/>
      <c r="RC136" s="3"/>
      <c r="RD136" s="3"/>
      <c r="RE136" s="3"/>
      <c r="RF136" s="3"/>
      <c r="RG136" s="3"/>
      <c r="RH136" s="3"/>
      <c r="RI136" s="3"/>
      <c r="RJ136" s="3"/>
      <c r="RK136" s="3"/>
      <c r="RL136" s="3"/>
      <c r="RM136" s="3"/>
      <c r="RN136" s="3"/>
      <c r="RO136" s="3"/>
      <c r="RP136" s="3"/>
      <c r="RQ136" s="3"/>
      <c r="RR136" s="3"/>
      <c r="RS136" s="3"/>
      <c r="RT136" s="3"/>
      <c r="RU136" s="3"/>
      <c r="RV136" s="3"/>
      <c r="RW136" s="3"/>
      <c r="RX136" s="3"/>
      <c r="RY136" s="3"/>
      <c r="RZ136" s="3"/>
      <c r="SA136" s="3"/>
      <c r="SB136" s="3"/>
      <c r="SC136" s="3"/>
      <c r="SD136" s="3"/>
      <c r="SE136" s="3"/>
      <c r="SF136" s="3"/>
      <c r="SG136" s="3"/>
      <c r="SH136" s="3"/>
      <c r="SI136" s="3"/>
      <c r="SJ136" s="3"/>
      <c r="SK136" s="3"/>
      <c r="SL136" s="3"/>
      <c r="SM136" s="3"/>
      <c r="SN136" s="3"/>
      <c r="SO136" s="3"/>
      <c r="SP136" s="3"/>
      <c r="SQ136" s="3"/>
      <c r="SR136" s="3"/>
      <c r="SS136" s="3"/>
      <c r="ST136" s="3"/>
      <c r="SU136" s="3"/>
      <c r="SV136" s="3"/>
      <c r="SW136" s="3"/>
      <c r="SX136" s="3"/>
      <c r="SY136" s="3"/>
      <c r="SZ136" s="3"/>
      <c r="TA136" s="3"/>
      <c r="TB136" s="3"/>
      <c r="TC136" s="3"/>
      <c r="TD136" s="3"/>
      <c r="TE136" s="3"/>
      <c r="TF136" s="3"/>
      <c r="TG136" s="3"/>
      <c r="TH136" s="3"/>
      <c r="TI136" s="3"/>
      <c r="TJ136" s="3"/>
      <c r="TK136" s="3"/>
      <c r="TL136" s="3"/>
      <c r="TM136" s="3"/>
      <c r="TN136" s="3"/>
      <c r="TO136" s="3"/>
      <c r="TP136" s="3"/>
      <c r="TQ136" s="3"/>
      <c r="TR136" s="3"/>
      <c r="TS136" s="3"/>
      <c r="TT136" s="3"/>
      <c r="TU136" s="3"/>
      <c r="TV136" s="3"/>
      <c r="TW136" s="3"/>
      <c r="TX136" s="3"/>
      <c r="TY136" s="3"/>
      <c r="TZ136" s="3"/>
      <c r="UA136" s="3"/>
      <c r="UB136" s="3"/>
      <c r="UC136" s="3"/>
      <c r="UD136" s="3"/>
      <c r="UE136" s="3"/>
      <c r="UF136" s="3"/>
      <c r="UG136" s="3"/>
      <c r="UH136" s="3"/>
      <c r="UI136" s="3"/>
      <c r="UJ136" s="3"/>
      <c r="UK136" s="3"/>
      <c r="UL136" s="3"/>
      <c r="UM136" s="3"/>
      <c r="UN136" s="3"/>
      <c r="UO136" s="3"/>
      <c r="UP136" s="3"/>
      <c r="UQ136" s="3"/>
      <c r="UR136" s="3"/>
      <c r="US136" s="3"/>
      <c r="UT136" s="3"/>
      <c r="UU136" s="3"/>
      <c r="UV136" s="3"/>
      <c r="UW136" s="3"/>
      <c r="UX136" s="3"/>
      <c r="UY136" s="3"/>
      <c r="UZ136" s="3"/>
      <c r="VA136" s="3"/>
      <c r="VB136" s="3"/>
      <c r="VC136" s="3"/>
      <c r="VD136" s="3"/>
      <c r="VE136" s="3"/>
      <c r="VF136" s="3"/>
      <c r="VG136" s="3"/>
      <c r="VH136" s="3"/>
      <c r="VI136" s="3"/>
      <c r="VJ136" s="3"/>
      <c r="VK136" s="3"/>
      <c r="VL136" s="3"/>
      <c r="VM136" s="3"/>
      <c r="VN136" s="3"/>
      <c r="VO136" s="3"/>
      <c r="VP136" s="3"/>
      <c r="VQ136" s="3"/>
      <c r="VR136" s="3"/>
      <c r="VS136" s="3"/>
      <c r="VT136" s="3"/>
      <c r="VU136" s="3"/>
      <c r="VV136" s="3"/>
      <c r="VW136" s="3"/>
      <c r="VX136" s="3"/>
      <c r="VY136" s="3"/>
      <c r="VZ136" s="3"/>
      <c r="WA136" s="3"/>
      <c r="WB136" s="3"/>
      <c r="WC136" s="3"/>
      <c r="WD136" s="3"/>
      <c r="WE136" s="3"/>
      <c r="WF136" s="3"/>
      <c r="WG136" s="3"/>
      <c r="WH136" s="3"/>
      <c r="WI136" s="3"/>
      <c r="WJ136" s="3"/>
      <c r="WK136" s="3"/>
      <c r="WL136" s="3"/>
      <c r="WM136" s="3"/>
      <c r="WN136" s="3"/>
      <c r="WO136" s="3"/>
      <c r="WP136" s="3"/>
      <c r="WQ136" s="3"/>
      <c r="WR136" s="3"/>
      <c r="WS136" s="3"/>
      <c r="WT136" s="3"/>
      <c r="WU136" s="3"/>
      <c r="WV136" s="3"/>
      <c r="WW136" s="3"/>
      <c r="WX136" s="3"/>
      <c r="WY136" s="3"/>
      <c r="WZ136" s="3"/>
      <c r="XA136" s="3"/>
      <c r="XB136" s="3"/>
      <c r="XC136" s="3"/>
      <c r="XD136" s="3"/>
      <c r="XE136" s="3"/>
      <c r="XF136" s="3"/>
      <c r="XG136" s="3"/>
      <c r="XH136" s="3"/>
      <c r="XI136" s="3"/>
      <c r="XJ136" s="3"/>
      <c r="XK136" s="3"/>
      <c r="XL136" s="3"/>
      <c r="XM136" s="3"/>
      <c r="XN136" s="3"/>
      <c r="XO136" s="3"/>
      <c r="XP136" s="3"/>
      <c r="XQ136" s="3"/>
      <c r="XR136" s="3"/>
      <c r="XS136" s="3"/>
      <c r="XT136" s="3"/>
      <c r="XU136" s="3"/>
      <c r="XV136" s="3"/>
      <c r="XW136" s="3"/>
      <c r="XX136" s="3"/>
      <c r="XY136" s="3"/>
      <c r="XZ136" s="3"/>
      <c r="YA136" s="3"/>
      <c r="YB136" s="3"/>
      <c r="YC136" s="3"/>
      <c r="YD136" s="3"/>
      <c r="YE136" s="3"/>
      <c r="YF136" s="3"/>
      <c r="YG136" s="3"/>
      <c r="YH136" s="3"/>
      <c r="YI136" s="3"/>
      <c r="YJ136" s="3"/>
      <c r="YK136" s="3"/>
      <c r="YL136" s="3"/>
      <c r="YM136" s="3"/>
      <c r="YN136" s="3"/>
      <c r="YO136" s="3"/>
      <c r="YP136" s="3"/>
      <c r="YQ136" s="3"/>
      <c r="YR136" s="3"/>
      <c r="YS136" s="3"/>
      <c r="YT136" s="3"/>
      <c r="YU136" s="3"/>
      <c r="YV136" s="3"/>
      <c r="YW136" s="3"/>
      <c r="YX136" s="3"/>
      <c r="YY136" s="3"/>
      <c r="YZ136" s="3"/>
      <c r="ZA136" s="3"/>
      <c r="ZB136" s="3"/>
      <c r="ZC136" s="3"/>
      <c r="ZD136" s="3"/>
      <c r="ZE136" s="3"/>
      <c r="ZF136" s="3"/>
      <c r="ZG136" s="3"/>
      <c r="ZH136" s="3"/>
      <c r="ZI136" s="3"/>
      <c r="ZJ136" s="3"/>
      <c r="ZK136" s="3"/>
      <c r="ZL136" s="3"/>
      <c r="ZM136" s="3"/>
      <c r="ZN136" s="3"/>
      <c r="ZO136" s="3"/>
      <c r="ZP136" s="3"/>
      <c r="ZQ136" s="3"/>
      <c r="ZR136" s="3"/>
      <c r="ZS136" s="3"/>
      <c r="ZT136" s="3"/>
      <c r="ZU136" s="3"/>
      <c r="ZV136" s="3"/>
      <c r="ZW136" s="3"/>
      <c r="ZX136" s="3"/>
      <c r="ZY136" s="3"/>
      <c r="ZZ136" s="3"/>
      <c r="AAA136" s="3"/>
      <c r="AAB136" s="3"/>
      <c r="AAC136" s="3"/>
      <c r="AAD136" s="3"/>
      <c r="AAE136" s="3"/>
      <c r="AAF136" s="3"/>
      <c r="AAG136" s="3"/>
      <c r="AAH136" s="3"/>
      <c r="AAI136" s="3"/>
      <c r="AAJ136" s="3"/>
      <c r="AAK136" s="3"/>
      <c r="AAL136" s="3"/>
      <c r="AAM136" s="3"/>
      <c r="AAN136" s="3"/>
      <c r="AAO136" s="3"/>
      <c r="AAP136" s="3"/>
      <c r="AAQ136" s="3"/>
      <c r="AAR136" s="3"/>
      <c r="AAS136" s="3"/>
      <c r="AAT136" s="3"/>
      <c r="AAU136" s="3"/>
      <c r="AAV136" s="3"/>
      <c r="AAW136" s="3"/>
      <c r="AAX136" s="3"/>
      <c r="AAY136" s="3"/>
      <c r="AAZ136" s="3"/>
      <c r="ABA136" s="3"/>
      <c r="ABB136" s="3"/>
      <c r="ABC136" s="3"/>
      <c r="ABD136" s="3"/>
      <c r="ABE136" s="3"/>
      <c r="ABF136" s="3"/>
      <c r="ABG136" s="3"/>
      <c r="ABH136" s="3"/>
      <c r="ABI136" s="3"/>
      <c r="ABJ136" s="3"/>
      <c r="ABK136" s="3"/>
      <c r="ABL136" s="3"/>
      <c r="ABM136" s="3"/>
      <c r="ABN136" s="3"/>
      <c r="ABO136" s="3"/>
      <c r="ABP136" s="3"/>
      <c r="ABQ136" s="3"/>
      <c r="ABR136" s="3"/>
      <c r="ABS136" s="3"/>
      <c r="ABT136" s="3"/>
      <c r="ABU136" s="3"/>
      <c r="ABV136" s="3"/>
      <c r="ABW136" s="3"/>
      <c r="ABX136" s="3"/>
      <c r="ABY136" s="3"/>
      <c r="ABZ136" s="3"/>
      <c r="ACA136" s="3"/>
      <c r="ACB136" s="3"/>
      <c r="ACC136" s="3"/>
      <c r="ACD136" s="3"/>
      <c r="ACE136" s="3"/>
      <c r="ACF136" s="3"/>
      <c r="ACG136" s="3"/>
      <c r="ACH136" s="3"/>
      <c r="ACI136" s="3"/>
      <c r="ACJ136" s="3"/>
      <c r="ACK136" s="3"/>
      <c r="ACL136" s="3"/>
      <c r="ACM136" s="3"/>
      <c r="ACN136" s="3"/>
      <c r="ACO136" s="3"/>
      <c r="ACP136" s="3"/>
      <c r="ACQ136" s="3"/>
      <c r="ACR136" s="3"/>
      <c r="ACS136" s="3"/>
      <c r="ACT136" s="3"/>
      <c r="ACU136" s="3"/>
      <c r="ACV136" s="3"/>
      <c r="ACW136" s="3"/>
      <c r="ACX136" s="3"/>
      <c r="ACY136" s="3"/>
      <c r="ACZ136" s="3"/>
      <c r="ADA136" s="3"/>
      <c r="ADB136" s="3"/>
      <c r="ADC136" s="3"/>
      <c r="ADD136" s="3"/>
      <c r="ADE136" s="3"/>
      <c r="ADF136" s="3"/>
      <c r="ADG136" s="3"/>
      <c r="ADH136" s="3"/>
      <c r="ADI136" s="3"/>
      <c r="ADJ136" s="3"/>
      <c r="ADK136" s="3"/>
      <c r="ADL136" s="3"/>
      <c r="ADM136" s="3"/>
      <c r="ADN136" s="3"/>
      <c r="ADO136" s="3"/>
      <c r="ADP136" s="3"/>
      <c r="ADQ136" s="3"/>
      <c r="ADR136" s="3"/>
      <c r="ADS136" s="3"/>
      <c r="ADT136" s="3"/>
      <c r="ADU136" s="3"/>
      <c r="ADV136" s="3"/>
      <c r="ADW136" s="3"/>
      <c r="ADX136" s="3"/>
      <c r="ADY136" s="3"/>
      <c r="ADZ136" s="3"/>
      <c r="AEA136" s="3"/>
      <c r="AEB136" s="3"/>
      <c r="AEC136" s="3"/>
      <c r="AED136" s="3"/>
      <c r="AEE136" s="3"/>
      <c r="AEF136" s="3"/>
      <c r="AEG136" s="3"/>
      <c r="AEH136" s="3"/>
      <c r="AEI136" s="3"/>
      <c r="AEJ136" s="3"/>
      <c r="AEK136" s="3"/>
      <c r="AEL136" s="3"/>
      <c r="AEM136" s="3"/>
      <c r="AEN136" s="3"/>
      <c r="AEO136" s="3"/>
      <c r="AEP136" s="3"/>
      <c r="AEQ136" s="3"/>
      <c r="AER136" s="3"/>
      <c r="AES136" s="3"/>
      <c r="AET136" s="3"/>
      <c r="AEU136" s="3"/>
      <c r="AEV136" s="3"/>
      <c r="AEW136" s="3"/>
      <c r="AEX136" s="3"/>
      <c r="AEY136" s="3"/>
      <c r="AEZ136" s="3"/>
      <c r="AFA136" s="3"/>
      <c r="AFB136" s="3"/>
      <c r="AFC136" s="3"/>
      <c r="AFD136" s="3"/>
      <c r="AFE136" s="3"/>
      <c r="AFF136" s="3"/>
      <c r="AFG136" s="3"/>
      <c r="AFH136" s="3"/>
      <c r="AFI136" s="3"/>
      <c r="AFJ136" s="3"/>
      <c r="AFK136" s="3"/>
      <c r="AFL136" s="3"/>
      <c r="AFM136" s="3"/>
      <c r="AFN136" s="3"/>
      <c r="AFO136" s="3"/>
      <c r="AFP136" s="3"/>
      <c r="AFQ136" s="3"/>
      <c r="AFR136" s="3"/>
      <c r="AFS136" s="3"/>
      <c r="AFT136" s="3"/>
      <c r="AFU136" s="3"/>
      <c r="AFV136" s="3"/>
      <c r="AFW136" s="3"/>
      <c r="AFX136" s="3"/>
      <c r="AFY136" s="3"/>
      <c r="AFZ136" s="3"/>
      <c r="AGA136" s="3"/>
      <c r="AGB136" s="3"/>
      <c r="AGC136" s="3"/>
      <c r="AGD136" s="3"/>
      <c r="AGE136" s="3"/>
      <c r="AGF136" s="3"/>
      <c r="AGG136" s="3"/>
      <c r="AGH136" s="3"/>
      <c r="AGI136" s="3"/>
      <c r="AGJ136" s="3"/>
      <c r="AGK136" s="3"/>
      <c r="AGL136" s="3"/>
      <c r="AGM136" s="3"/>
      <c r="AGN136" s="3"/>
      <c r="AGO136" s="3"/>
      <c r="AGP136" s="3"/>
      <c r="AGQ136" s="3"/>
      <c r="AGR136" s="3"/>
      <c r="AGS136" s="3"/>
      <c r="AGT136" s="3"/>
      <c r="AGU136" s="3"/>
      <c r="AGV136" s="3"/>
      <c r="AGW136" s="3"/>
      <c r="AGX136" s="3"/>
      <c r="AGY136" s="3"/>
      <c r="AGZ136" s="3"/>
      <c r="AHA136" s="3"/>
      <c r="AHB136" s="3"/>
      <c r="AHC136" s="3"/>
      <c r="AHD136" s="3"/>
      <c r="AHE136" s="3"/>
      <c r="AHF136" s="3"/>
      <c r="AHG136" s="3"/>
      <c r="AHH136" s="3"/>
      <c r="AHI136" s="3"/>
      <c r="AHJ136" s="3"/>
      <c r="AHK136" s="3"/>
      <c r="AHL136" s="3"/>
      <c r="AHM136" s="3"/>
      <c r="AHN136" s="3"/>
      <c r="AHO136" s="3"/>
      <c r="AHP136" s="3"/>
      <c r="AHQ136" s="3"/>
      <c r="AHR136" s="3"/>
      <c r="AHS136" s="3"/>
      <c r="AHT136" s="3"/>
      <c r="AHU136" s="3"/>
      <c r="AHV136" s="3"/>
      <c r="AHW136" s="3"/>
      <c r="AHX136" s="3"/>
      <c r="AHY136" s="3"/>
      <c r="AHZ136" s="3"/>
      <c r="AIA136" s="3"/>
      <c r="AIB136" s="3"/>
      <c r="AIC136" s="3"/>
      <c r="AID136" s="3"/>
      <c r="AIE136" s="3"/>
      <c r="AIF136" s="3"/>
      <c r="AIG136" s="3"/>
      <c r="AIH136" s="3"/>
      <c r="AII136" s="3"/>
      <c r="AIJ136" s="3"/>
      <c r="AIK136" s="3"/>
      <c r="AIL136" s="3"/>
      <c r="AIM136" s="3"/>
      <c r="AIN136" s="3"/>
      <c r="AIO136" s="3"/>
      <c r="AIP136" s="3"/>
      <c r="AIQ136" s="3"/>
      <c r="AIR136" s="3"/>
      <c r="AIS136" s="3"/>
      <c r="AIT136" s="3"/>
      <c r="AIU136" s="3"/>
      <c r="AIV136" s="3"/>
      <c r="AIW136" s="3"/>
      <c r="AIX136" s="3"/>
      <c r="AIY136" s="3"/>
      <c r="AIZ136" s="3"/>
      <c r="AJA136" s="3"/>
      <c r="AJB136" s="3"/>
      <c r="AJC136" s="3"/>
      <c r="AJD136" s="3"/>
      <c r="AJE136" s="3"/>
      <c r="AJF136" s="3"/>
      <c r="AJG136" s="3"/>
      <c r="AJH136" s="3"/>
      <c r="AJI136" s="3"/>
      <c r="AJJ136" s="3"/>
      <c r="AJK136" s="3"/>
      <c r="AJL136" s="3"/>
      <c r="AJM136" s="3"/>
      <c r="AJN136" s="3"/>
      <c r="AJO136" s="3"/>
      <c r="AJP136" s="3"/>
      <c r="AJQ136" s="3"/>
      <c r="AJR136" s="3"/>
      <c r="AJS136" s="3"/>
      <c r="AJT136" s="3"/>
      <c r="AJU136" s="3"/>
      <c r="AJV136" s="3"/>
      <c r="AJW136" s="3"/>
      <c r="AJX136" s="3"/>
      <c r="AJY136" s="3"/>
      <c r="AJZ136" s="3"/>
      <c r="AKA136" s="3"/>
      <c r="AKB136" s="3"/>
      <c r="AKC136" s="3"/>
      <c r="AKD136" s="3"/>
      <c r="AKE136" s="3"/>
      <c r="AKF136" s="3"/>
      <c r="AKG136" s="3"/>
      <c r="AKH136" s="3"/>
      <c r="AKI136" s="3"/>
      <c r="AKJ136" s="3"/>
      <c r="AKK136" s="3"/>
      <c r="AKL136" s="3"/>
      <c r="AKM136" s="3"/>
      <c r="AKN136" s="3"/>
      <c r="AKO136" s="3"/>
      <c r="AKP136" s="3"/>
      <c r="AKQ136" s="3"/>
      <c r="AKR136" s="3"/>
      <c r="AKS136" s="3"/>
      <c r="AKT136" s="3"/>
      <c r="AKU136" s="3"/>
      <c r="AKV136" s="3"/>
      <c r="AKW136" s="3"/>
      <c r="AKX136" s="3"/>
      <c r="AKY136" s="3"/>
      <c r="AKZ136" s="3"/>
      <c r="ALA136" s="3"/>
      <c r="ALB136" s="3"/>
      <c r="ALC136" s="3"/>
      <c r="ALD136" s="3"/>
      <c r="ALE136" s="3"/>
      <c r="ALF136" s="3"/>
      <c r="ALG136" s="3"/>
      <c r="ALH136" s="3"/>
      <c r="ALI136" s="3"/>
      <c r="ALJ136" s="3"/>
      <c r="ALK136" s="3"/>
      <c r="ALL136" s="3"/>
      <c r="ALM136" s="3"/>
      <c r="ALN136" s="3"/>
      <c r="ALO136" s="3"/>
      <c r="ALP136" s="3"/>
      <c r="ALQ136" s="3"/>
      <c r="ALR136" s="3"/>
      <c r="ALS136" s="3"/>
      <c r="ALT136" s="3"/>
      <c r="ALU136" s="3"/>
      <c r="ALV136" s="3"/>
      <c r="ALW136" s="3"/>
      <c r="ALX136" s="3"/>
      <c r="ALY136" s="3"/>
      <c r="ALZ136" s="3"/>
      <c r="AMA136" s="3"/>
      <c r="AMB136" s="3"/>
      <c r="AMC136" s="3"/>
      <c r="AMD136" s="3"/>
      <c r="AME136" s="3"/>
      <c r="AMF136" s="3"/>
      <c r="AMG136" s="3"/>
      <c r="AMH136" s="3"/>
      <c r="AMI136" s="3"/>
      <c r="AMJ136" s="3"/>
      <c r="AMK136" s="3"/>
      <c r="AML136" s="3"/>
      <c r="AMM136" s="3"/>
      <c r="AMN136" s="3"/>
      <c r="AMO136" s="3"/>
      <c r="AMP136" s="3"/>
      <c r="AMQ136" s="3"/>
      <c r="AMR136" s="3"/>
      <c r="AMS136" s="3"/>
      <c r="AMT136" s="3"/>
      <c r="AMU136" s="3"/>
    </row>
    <row r="137" spans="1:1038" ht="14.25" outlineLevel="1">
      <c r="A137" s="3"/>
      <c r="B137" s="3"/>
      <c r="C137" s="64"/>
      <c r="D137" s="3"/>
      <c r="E137" s="69"/>
      <c r="F137" s="3"/>
      <c r="G137" s="65"/>
      <c r="H137" s="70"/>
      <c r="I137" s="70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  <c r="YS137" s="3"/>
      <c r="YT137" s="3"/>
      <c r="YU137" s="3"/>
      <c r="YV137" s="3"/>
      <c r="YW137" s="3"/>
      <c r="YX137" s="3"/>
      <c r="YY137" s="3"/>
      <c r="YZ137" s="3"/>
      <c r="ZA137" s="3"/>
      <c r="ZB137" s="3"/>
      <c r="ZC137" s="3"/>
      <c r="ZD137" s="3"/>
      <c r="ZE137" s="3"/>
      <c r="ZF137" s="3"/>
      <c r="ZG137" s="3"/>
      <c r="ZH137" s="3"/>
      <c r="ZI137" s="3"/>
      <c r="ZJ137" s="3"/>
      <c r="ZK137" s="3"/>
      <c r="ZL137" s="3"/>
      <c r="ZM137" s="3"/>
      <c r="ZN137" s="3"/>
      <c r="ZO137" s="3"/>
      <c r="ZP137" s="3"/>
      <c r="ZQ137" s="3"/>
      <c r="ZR137" s="3"/>
      <c r="ZS137" s="3"/>
      <c r="ZT137" s="3"/>
      <c r="ZU137" s="3"/>
      <c r="ZV137" s="3"/>
      <c r="ZW137" s="3"/>
      <c r="ZX137" s="3"/>
      <c r="ZY137" s="3"/>
      <c r="ZZ137" s="3"/>
      <c r="AAA137" s="3"/>
      <c r="AAB137" s="3"/>
      <c r="AAC137" s="3"/>
      <c r="AAD137" s="3"/>
      <c r="AAE137" s="3"/>
      <c r="AAF137" s="3"/>
      <c r="AAG137" s="3"/>
      <c r="AAH137" s="3"/>
      <c r="AAI137" s="3"/>
      <c r="AAJ137" s="3"/>
      <c r="AAK137" s="3"/>
      <c r="AAL137" s="3"/>
      <c r="AAM137" s="3"/>
      <c r="AAN137" s="3"/>
      <c r="AAO137" s="3"/>
      <c r="AAP137" s="3"/>
      <c r="AAQ137" s="3"/>
      <c r="AAR137" s="3"/>
      <c r="AAS137" s="3"/>
      <c r="AAT137" s="3"/>
      <c r="AAU137" s="3"/>
      <c r="AAV137" s="3"/>
      <c r="AAW137" s="3"/>
      <c r="AAX137" s="3"/>
      <c r="AAY137" s="3"/>
      <c r="AAZ137" s="3"/>
      <c r="ABA137" s="3"/>
      <c r="ABB137" s="3"/>
      <c r="ABC137" s="3"/>
      <c r="ABD137" s="3"/>
      <c r="ABE137" s="3"/>
      <c r="ABF137" s="3"/>
      <c r="ABG137" s="3"/>
      <c r="ABH137" s="3"/>
      <c r="ABI137" s="3"/>
      <c r="ABJ137" s="3"/>
      <c r="ABK137" s="3"/>
      <c r="ABL137" s="3"/>
      <c r="ABM137" s="3"/>
      <c r="ABN137" s="3"/>
      <c r="ABO137" s="3"/>
      <c r="ABP137" s="3"/>
      <c r="ABQ137" s="3"/>
      <c r="ABR137" s="3"/>
      <c r="ABS137" s="3"/>
      <c r="ABT137" s="3"/>
      <c r="ABU137" s="3"/>
      <c r="ABV137" s="3"/>
      <c r="ABW137" s="3"/>
      <c r="ABX137" s="3"/>
      <c r="ABY137" s="3"/>
      <c r="ABZ137" s="3"/>
      <c r="ACA137" s="3"/>
      <c r="ACB137" s="3"/>
      <c r="ACC137" s="3"/>
      <c r="ACD137" s="3"/>
      <c r="ACE137" s="3"/>
      <c r="ACF137" s="3"/>
      <c r="ACG137" s="3"/>
      <c r="ACH137" s="3"/>
      <c r="ACI137" s="3"/>
      <c r="ACJ137" s="3"/>
      <c r="ACK137" s="3"/>
      <c r="ACL137" s="3"/>
      <c r="ACM137" s="3"/>
      <c r="ACN137" s="3"/>
      <c r="ACO137" s="3"/>
      <c r="ACP137" s="3"/>
      <c r="ACQ137" s="3"/>
      <c r="ACR137" s="3"/>
      <c r="ACS137" s="3"/>
      <c r="ACT137" s="3"/>
      <c r="ACU137" s="3"/>
      <c r="ACV137" s="3"/>
      <c r="ACW137" s="3"/>
      <c r="ACX137" s="3"/>
      <c r="ACY137" s="3"/>
      <c r="ACZ137" s="3"/>
      <c r="ADA137" s="3"/>
      <c r="ADB137" s="3"/>
      <c r="ADC137" s="3"/>
      <c r="ADD137" s="3"/>
      <c r="ADE137" s="3"/>
      <c r="ADF137" s="3"/>
      <c r="ADG137" s="3"/>
      <c r="ADH137" s="3"/>
      <c r="ADI137" s="3"/>
      <c r="ADJ137" s="3"/>
      <c r="ADK137" s="3"/>
      <c r="ADL137" s="3"/>
      <c r="ADM137" s="3"/>
      <c r="ADN137" s="3"/>
      <c r="ADO137" s="3"/>
      <c r="ADP137" s="3"/>
      <c r="ADQ137" s="3"/>
      <c r="ADR137" s="3"/>
      <c r="ADS137" s="3"/>
      <c r="ADT137" s="3"/>
      <c r="ADU137" s="3"/>
      <c r="ADV137" s="3"/>
      <c r="ADW137" s="3"/>
      <c r="ADX137" s="3"/>
      <c r="ADY137" s="3"/>
      <c r="ADZ137" s="3"/>
      <c r="AEA137" s="3"/>
      <c r="AEB137" s="3"/>
      <c r="AEC137" s="3"/>
      <c r="AED137" s="3"/>
      <c r="AEE137" s="3"/>
      <c r="AEF137" s="3"/>
      <c r="AEG137" s="3"/>
      <c r="AEH137" s="3"/>
      <c r="AEI137" s="3"/>
      <c r="AEJ137" s="3"/>
      <c r="AEK137" s="3"/>
      <c r="AEL137" s="3"/>
      <c r="AEM137" s="3"/>
      <c r="AEN137" s="3"/>
      <c r="AEO137" s="3"/>
      <c r="AEP137" s="3"/>
      <c r="AEQ137" s="3"/>
      <c r="AER137" s="3"/>
      <c r="AES137" s="3"/>
      <c r="AET137" s="3"/>
      <c r="AEU137" s="3"/>
      <c r="AEV137" s="3"/>
      <c r="AEW137" s="3"/>
      <c r="AEX137" s="3"/>
      <c r="AEY137" s="3"/>
      <c r="AEZ137" s="3"/>
      <c r="AFA137" s="3"/>
      <c r="AFB137" s="3"/>
      <c r="AFC137" s="3"/>
      <c r="AFD137" s="3"/>
      <c r="AFE137" s="3"/>
      <c r="AFF137" s="3"/>
      <c r="AFG137" s="3"/>
      <c r="AFH137" s="3"/>
      <c r="AFI137" s="3"/>
      <c r="AFJ137" s="3"/>
      <c r="AFK137" s="3"/>
      <c r="AFL137" s="3"/>
      <c r="AFM137" s="3"/>
      <c r="AFN137" s="3"/>
      <c r="AFO137" s="3"/>
      <c r="AFP137" s="3"/>
      <c r="AFQ137" s="3"/>
      <c r="AFR137" s="3"/>
      <c r="AFS137" s="3"/>
      <c r="AFT137" s="3"/>
      <c r="AFU137" s="3"/>
      <c r="AFV137" s="3"/>
      <c r="AFW137" s="3"/>
      <c r="AFX137" s="3"/>
      <c r="AFY137" s="3"/>
      <c r="AFZ137" s="3"/>
      <c r="AGA137" s="3"/>
      <c r="AGB137" s="3"/>
      <c r="AGC137" s="3"/>
      <c r="AGD137" s="3"/>
      <c r="AGE137" s="3"/>
      <c r="AGF137" s="3"/>
      <c r="AGG137" s="3"/>
      <c r="AGH137" s="3"/>
      <c r="AGI137" s="3"/>
      <c r="AGJ137" s="3"/>
      <c r="AGK137" s="3"/>
      <c r="AGL137" s="3"/>
      <c r="AGM137" s="3"/>
      <c r="AGN137" s="3"/>
      <c r="AGO137" s="3"/>
      <c r="AGP137" s="3"/>
      <c r="AGQ137" s="3"/>
      <c r="AGR137" s="3"/>
      <c r="AGS137" s="3"/>
      <c r="AGT137" s="3"/>
      <c r="AGU137" s="3"/>
      <c r="AGV137" s="3"/>
      <c r="AGW137" s="3"/>
      <c r="AGX137" s="3"/>
      <c r="AGY137" s="3"/>
      <c r="AGZ137" s="3"/>
      <c r="AHA137" s="3"/>
      <c r="AHB137" s="3"/>
      <c r="AHC137" s="3"/>
      <c r="AHD137" s="3"/>
      <c r="AHE137" s="3"/>
      <c r="AHF137" s="3"/>
      <c r="AHG137" s="3"/>
      <c r="AHH137" s="3"/>
      <c r="AHI137" s="3"/>
      <c r="AHJ137" s="3"/>
      <c r="AHK137" s="3"/>
      <c r="AHL137" s="3"/>
      <c r="AHM137" s="3"/>
      <c r="AHN137" s="3"/>
      <c r="AHO137" s="3"/>
      <c r="AHP137" s="3"/>
      <c r="AHQ137" s="3"/>
      <c r="AHR137" s="3"/>
      <c r="AHS137" s="3"/>
      <c r="AHT137" s="3"/>
      <c r="AHU137" s="3"/>
      <c r="AHV137" s="3"/>
      <c r="AHW137" s="3"/>
      <c r="AHX137" s="3"/>
      <c r="AHY137" s="3"/>
      <c r="AHZ137" s="3"/>
      <c r="AIA137" s="3"/>
      <c r="AIB137" s="3"/>
      <c r="AIC137" s="3"/>
      <c r="AID137" s="3"/>
      <c r="AIE137" s="3"/>
      <c r="AIF137" s="3"/>
      <c r="AIG137" s="3"/>
      <c r="AIH137" s="3"/>
      <c r="AII137" s="3"/>
      <c r="AIJ137" s="3"/>
      <c r="AIK137" s="3"/>
      <c r="AIL137" s="3"/>
      <c r="AIM137" s="3"/>
      <c r="AIN137" s="3"/>
      <c r="AIO137" s="3"/>
      <c r="AIP137" s="3"/>
      <c r="AIQ137" s="3"/>
      <c r="AIR137" s="3"/>
      <c r="AIS137" s="3"/>
      <c r="AIT137" s="3"/>
      <c r="AIU137" s="3"/>
      <c r="AIV137" s="3"/>
      <c r="AIW137" s="3"/>
      <c r="AIX137" s="3"/>
      <c r="AIY137" s="3"/>
      <c r="AIZ137" s="3"/>
      <c r="AJA137" s="3"/>
      <c r="AJB137" s="3"/>
      <c r="AJC137" s="3"/>
      <c r="AJD137" s="3"/>
      <c r="AJE137" s="3"/>
      <c r="AJF137" s="3"/>
      <c r="AJG137" s="3"/>
      <c r="AJH137" s="3"/>
      <c r="AJI137" s="3"/>
      <c r="AJJ137" s="3"/>
      <c r="AJK137" s="3"/>
      <c r="AJL137" s="3"/>
      <c r="AJM137" s="3"/>
      <c r="AJN137" s="3"/>
      <c r="AJO137" s="3"/>
      <c r="AJP137" s="3"/>
      <c r="AJQ137" s="3"/>
      <c r="AJR137" s="3"/>
      <c r="AJS137" s="3"/>
      <c r="AJT137" s="3"/>
      <c r="AJU137" s="3"/>
      <c r="AJV137" s="3"/>
      <c r="AJW137" s="3"/>
      <c r="AJX137" s="3"/>
      <c r="AJY137" s="3"/>
      <c r="AJZ137" s="3"/>
      <c r="AKA137" s="3"/>
      <c r="AKB137" s="3"/>
      <c r="AKC137" s="3"/>
      <c r="AKD137" s="3"/>
      <c r="AKE137" s="3"/>
      <c r="AKF137" s="3"/>
      <c r="AKG137" s="3"/>
      <c r="AKH137" s="3"/>
      <c r="AKI137" s="3"/>
      <c r="AKJ137" s="3"/>
      <c r="AKK137" s="3"/>
      <c r="AKL137" s="3"/>
      <c r="AKM137" s="3"/>
      <c r="AKN137" s="3"/>
      <c r="AKO137" s="3"/>
      <c r="AKP137" s="3"/>
      <c r="AKQ137" s="3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  <c r="AMD137" s="3"/>
      <c r="AME137" s="3"/>
      <c r="AMF137" s="3"/>
      <c r="AMG137" s="3"/>
      <c r="AMH137" s="3"/>
      <c r="AMI137" s="3"/>
      <c r="AMJ137" s="3"/>
      <c r="AMK137" s="3"/>
      <c r="AML137" s="3"/>
      <c r="AMM137" s="3"/>
      <c r="AMN137" s="3"/>
      <c r="AMO137" s="3"/>
      <c r="AMP137" s="3"/>
      <c r="AMQ137" s="3"/>
      <c r="AMR137" s="3"/>
      <c r="AMS137" s="3"/>
      <c r="AMT137" s="3"/>
      <c r="AMU137" s="3"/>
    </row>
    <row r="138" spans="1:1038" ht="14.25" outlineLevel="1">
      <c r="A138" s="3"/>
      <c r="B138" s="3"/>
      <c r="C138" s="66" t="str">
        <f>+costi!R20</f>
        <v>SERVIZIO PULIZIA</v>
      </c>
      <c r="D138" s="3"/>
      <c r="E138" s="124">
        <f>+costi!S20</f>
        <v>91000</v>
      </c>
      <c r="F138" s="39"/>
      <c r="G138" s="65"/>
      <c r="H138" s="66"/>
      <c r="I138" s="66">
        <f t="shared" ref="H138:Q142" si="184">(+($E138*I$261))*I$242</f>
        <v>0</v>
      </c>
      <c r="J138" s="66">
        <f t="shared" si="184"/>
        <v>94640</v>
      </c>
      <c r="K138" s="66">
        <f t="shared" si="184"/>
        <v>96460</v>
      </c>
      <c r="L138" s="66">
        <f t="shared" si="184"/>
        <v>98280</v>
      </c>
      <c r="M138" s="66">
        <f t="shared" si="184"/>
        <v>100100.00000000001</v>
      </c>
      <c r="N138" s="66">
        <f t="shared" si="184"/>
        <v>101920.00000000001</v>
      </c>
      <c r="O138" s="66">
        <f t="shared" si="184"/>
        <v>103740.00000000001</v>
      </c>
      <c r="P138" s="66">
        <f t="shared" si="184"/>
        <v>105560.00000000001</v>
      </c>
      <c r="Q138" s="66">
        <f t="shared" si="184"/>
        <v>107380.00000000001</v>
      </c>
      <c r="R138" s="66">
        <f t="shared" ref="R138:AA142" si="185">(+($E138*R$261))*R$242</f>
        <v>109200.00000000001</v>
      </c>
      <c r="S138" s="66">
        <f t="shared" si="185"/>
        <v>110110.00000000001</v>
      </c>
      <c r="T138" s="66">
        <f t="shared" si="185"/>
        <v>111020.00000000001</v>
      </c>
      <c r="U138" s="66">
        <f t="shared" si="185"/>
        <v>111930.00000000001</v>
      </c>
      <c r="V138" s="66">
        <f t="shared" si="185"/>
        <v>112840.00000000001</v>
      </c>
      <c r="W138" s="66">
        <f t="shared" si="185"/>
        <v>113750.00000000001</v>
      </c>
      <c r="X138" s="66">
        <f t="shared" si="185"/>
        <v>114660.00000000001</v>
      </c>
      <c r="Y138" s="66">
        <f t="shared" si="185"/>
        <v>115570.00000000001</v>
      </c>
      <c r="Z138" s="66">
        <f t="shared" si="185"/>
        <v>116480.00000000003</v>
      </c>
      <c r="AA138" s="66">
        <f t="shared" si="185"/>
        <v>117390.00000000003</v>
      </c>
      <c r="AB138" s="66">
        <f t="shared" ref="AB138:AH142" si="186">(+($E138*AB$261))*AB$242</f>
        <v>118300.00000000003</v>
      </c>
      <c r="AC138" s="66">
        <f t="shared" si="186"/>
        <v>119210.00000000003</v>
      </c>
      <c r="AD138" s="66">
        <f t="shared" si="186"/>
        <v>120120.00000000003</v>
      </c>
      <c r="AE138" s="66">
        <f t="shared" si="186"/>
        <v>121030.00000000003</v>
      </c>
      <c r="AF138" s="66">
        <f t="shared" si="186"/>
        <v>121940.00000000003</v>
      </c>
      <c r="AG138" s="66">
        <f t="shared" si="186"/>
        <v>122850.00000000003</v>
      </c>
      <c r="AH138" s="66">
        <f t="shared" si="186"/>
        <v>123760.00000000003</v>
      </c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  <c r="IW138" s="39"/>
      <c r="IX138" s="39"/>
      <c r="IY138" s="39"/>
      <c r="IZ138" s="39"/>
      <c r="JA138" s="39"/>
      <c r="JB138" s="39"/>
      <c r="JC138" s="39"/>
      <c r="JD138" s="39"/>
      <c r="JE138" s="39"/>
      <c r="JF138" s="39"/>
      <c r="JG138" s="39"/>
      <c r="JH138" s="39"/>
      <c r="JI138" s="39"/>
      <c r="JJ138" s="39"/>
      <c r="JK138" s="39"/>
      <c r="JL138" s="39"/>
      <c r="JM138" s="39"/>
      <c r="JN138" s="39"/>
      <c r="JO138" s="39"/>
      <c r="JP138" s="39"/>
      <c r="JQ138" s="39"/>
      <c r="JR138" s="39"/>
      <c r="JS138" s="39"/>
      <c r="JT138" s="39"/>
      <c r="JU138" s="39"/>
      <c r="JV138" s="39"/>
      <c r="JW138" s="39"/>
      <c r="JX138" s="39"/>
      <c r="JY138" s="39"/>
      <c r="JZ138" s="39"/>
      <c r="KA138" s="39"/>
      <c r="KB138" s="39"/>
      <c r="KC138" s="39"/>
      <c r="KD138" s="39"/>
      <c r="KE138" s="39"/>
      <c r="KF138" s="39"/>
      <c r="KG138" s="39"/>
      <c r="KH138" s="39"/>
      <c r="KI138" s="39"/>
      <c r="KJ138" s="39"/>
      <c r="KK138" s="39"/>
      <c r="KL138" s="39"/>
      <c r="KM138" s="39"/>
      <c r="KN138" s="39"/>
      <c r="KO138" s="39"/>
      <c r="KP138" s="39"/>
      <c r="KQ138" s="39"/>
      <c r="KR138" s="39"/>
      <c r="KS138" s="39"/>
      <c r="KT138" s="39"/>
      <c r="KU138" s="39"/>
      <c r="KV138" s="39"/>
      <c r="KW138" s="39"/>
      <c r="KX138" s="39"/>
      <c r="KY138" s="39"/>
      <c r="KZ138" s="39"/>
      <c r="LA138" s="39"/>
      <c r="LB138" s="39"/>
      <c r="LC138" s="39"/>
      <c r="LD138" s="39"/>
      <c r="LE138" s="39"/>
      <c r="LF138" s="39"/>
      <c r="LG138" s="39"/>
      <c r="LH138" s="39"/>
      <c r="LI138" s="39"/>
      <c r="LJ138" s="39"/>
      <c r="LK138" s="39"/>
      <c r="LL138" s="39"/>
      <c r="LM138" s="39"/>
      <c r="LN138" s="39"/>
      <c r="LO138" s="39"/>
      <c r="LP138" s="39"/>
      <c r="LQ138" s="39"/>
      <c r="LR138" s="39"/>
      <c r="LS138" s="39"/>
      <c r="LT138" s="39"/>
      <c r="LU138" s="39"/>
      <c r="LV138" s="39"/>
      <c r="LW138" s="39"/>
      <c r="LX138" s="39"/>
      <c r="LY138" s="39"/>
      <c r="LZ138" s="39"/>
      <c r="MA138" s="39"/>
      <c r="MB138" s="39"/>
      <c r="MC138" s="39"/>
      <c r="MD138" s="39"/>
      <c r="ME138" s="39"/>
      <c r="MF138" s="39"/>
      <c r="MG138" s="39"/>
      <c r="MH138" s="39"/>
      <c r="MI138" s="39"/>
      <c r="MJ138" s="39"/>
      <c r="MK138" s="39"/>
      <c r="ML138" s="39"/>
      <c r="MM138" s="39"/>
      <c r="MN138" s="39"/>
      <c r="MO138" s="39"/>
      <c r="MP138" s="39"/>
      <c r="MQ138" s="39"/>
      <c r="MR138" s="39"/>
      <c r="MS138" s="39"/>
      <c r="MT138" s="39"/>
      <c r="MU138" s="39"/>
      <c r="MV138" s="39"/>
      <c r="MW138" s="39"/>
      <c r="MX138" s="39"/>
      <c r="MY138" s="39"/>
      <c r="MZ138" s="39"/>
      <c r="NA138" s="39"/>
      <c r="NB138" s="39"/>
      <c r="NC138" s="39"/>
      <c r="ND138" s="39"/>
      <c r="NE138" s="39"/>
      <c r="NF138" s="39"/>
      <c r="NG138" s="39"/>
      <c r="NH138" s="39"/>
      <c r="NI138" s="39"/>
      <c r="NJ138" s="39"/>
      <c r="NK138" s="39"/>
      <c r="NL138" s="39"/>
      <c r="NM138" s="39"/>
      <c r="NN138" s="39"/>
      <c r="NO138" s="39"/>
      <c r="NP138" s="39"/>
      <c r="NQ138" s="39"/>
      <c r="NR138" s="39"/>
      <c r="NS138" s="39"/>
      <c r="NT138" s="39"/>
      <c r="NU138" s="39"/>
      <c r="NV138" s="39"/>
      <c r="NW138" s="39"/>
      <c r="NX138" s="39"/>
      <c r="NY138" s="39"/>
      <c r="NZ138" s="39"/>
      <c r="OA138" s="39"/>
      <c r="OB138" s="39"/>
      <c r="OC138" s="39"/>
      <c r="OD138" s="39"/>
      <c r="OE138" s="39"/>
      <c r="OF138" s="39"/>
      <c r="OG138" s="39"/>
      <c r="OH138" s="39"/>
      <c r="OI138" s="39"/>
      <c r="OJ138" s="39"/>
      <c r="OK138" s="39"/>
      <c r="OL138" s="39"/>
      <c r="OM138" s="39"/>
      <c r="ON138" s="39"/>
      <c r="OO138" s="39"/>
      <c r="OP138" s="39"/>
      <c r="OQ138" s="39"/>
      <c r="OR138" s="39"/>
      <c r="OS138" s="39"/>
      <c r="OT138" s="39"/>
      <c r="OU138" s="39"/>
      <c r="OV138" s="39"/>
      <c r="OW138" s="39"/>
      <c r="OX138" s="39"/>
      <c r="OY138" s="39"/>
      <c r="OZ138" s="39"/>
      <c r="PA138" s="39"/>
      <c r="PB138" s="39"/>
      <c r="PC138" s="39"/>
      <c r="PD138" s="39"/>
      <c r="PE138" s="39"/>
      <c r="PF138" s="39"/>
      <c r="PG138" s="39"/>
      <c r="PH138" s="39"/>
      <c r="PI138" s="39"/>
      <c r="PJ138" s="39"/>
      <c r="PK138" s="39"/>
      <c r="PL138" s="39"/>
      <c r="PM138" s="39"/>
      <c r="PN138" s="39"/>
      <c r="PO138" s="39"/>
      <c r="PP138" s="39"/>
      <c r="PQ138" s="39"/>
      <c r="PR138" s="39"/>
      <c r="PS138" s="39"/>
      <c r="PT138" s="39"/>
      <c r="PU138" s="39"/>
      <c r="PV138" s="39"/>
      <c r="PW138" s="39"/>
      <c r="PX138" s="39"/>
      <c r="PY138" s="39"/>
      <c r="PZ138" s="39"/>
      <c r="QA138" s="39"/>
      <c r="QB138" s="39"/>
      <c r="QC138" s="39"/>
      <c r="QD138" s="39"/>
      <c r="QE138" s="39"/>
      <c r="QF138" s="39"/>
      <c r="QG138" s="39"/>
      <c r="QH138" s="39"/>
      <c r="QI138" s="39"/>
      <c r="QJ138" s="39"/>
      <c r="QK138" s="39"/>
      <c r="QL138" s="39"/>
      <c r="QM138" s="39"/>
      <c r="QN138" s="39"/>
      <c r="QO138" s="39"/>
      <c r="QP138" s="39"/>
      <c r="QQ138" s="39"/>
      <c r="QR138" s="39"/>
      <c r="QS138" s="39"/>
      <c r="QT138" s="39"/>
      <c r="QU138" s="39"/>
      <c r="QV138" s="39"/>
      <c r="QW138" s="39"/>
      <c r="QX138" s="39"/>
      <c r="QY138" s="39"/>
      <c r="QZ138" s="39"/>
      <c r="RA138" s="39"/>
      <c r="RB138" s="39"/>
      <c r="RC138" s="39"/>
      <c r="RD138" s="39"/>
      <c r="RE138" s="39"/>
      <c r="RF138" s="39"/>
      <c r="RG138" s="39"/>
      <c r="RH138" s="39"/>
      <c r="RI138" s="39"/>
      <c r="RJ138" s="39"/>
      <c r="RK138" s="39"/>
      <c r="RL138" s="39"/>
      <c r="RM138" s="39"/>
      <c r="RN138" s="39"/>
      <c r="RO138" s="39"/>
      <c r="RP138" s="39"/>
      <c r="RQ138" s="39"/>
      <c r="RR138" s="39"/>
      <c r="RS138" s="39"/>
      <c r="RT138" s="39"/>
      <c r="RU138" s="39"/>
      <c r="RV138" s="39"/>
      <c r="RW138" s="39"/>
      <c r="RX138" s="39"/>
      <c r="RY138" s="39"/>
      <c r="RZ138" s="39"/>
      <c r="SA138" s="39"/>
      <c r="SB138" s="39"/>
      <c r="SC138" s="39"/>
      <c r="SD138" s="39"/>
      <c r="SE138" s="39"/>
      <c r="SF138" s="39"/>
      <c r="SG138" s="39"/>
      <c r="SH138" s="39"/>
      <c r="SI138" s="39"/>
      <c r="SJ138" s="39"/>
      <c r="SK138" s="39"/>
      <c r="SL138" s="39"/>
      <c r="SM138" s="39"/>
      <c r="SN138" s="39"/>
      <c r="SO138" s="39"/>
      <c r="SP138" s="39"/>
      <c r="SQ138" s="39"/>
      <c r="SR138" s="39"/>
      <c r="SS138" s="39"/>
      <c r="ST138" s="39"/>
      <c r="SU138" s="39"/>
      <c r="SV138" s="39"/>
      <c r="SW138" s="39"/>
      <c r="SX138" s="39"/>
      <c r="SY138" s="39"/>
      <c r="SZ138" s="39"/>
      <c r="TA138" s="39"/>
      <c r="TB138" s="39"/>
      <c r="TC138" s="39"/>
      <c r="TD138" s="39"/>
      <c r="TE138" s="39"/>
      <c r="TF138" s="39"/>
      <c r="TG138" s="39"/>
      <c r="TH138" s="39"/>
      <c r="TI138" s="39"/>
      <c r="TJ138" s="39"/>
      <c r="TK138" s="39"/>
      <c r="TL138" s="39"/>
      <c r="TM138" s="39"/>
      <c r="TN138" s="39"/>
      <c r="TO138" s="39"/>
      <c r="TP138" s="39"/>
      <c r="TQ138" s="39"/>
      <c r="TR138" s="39"/>
      <c r="TS138" s="39"/>
      <c r="TT138" s="39"/>
      <c r="TU138" s="39"/>
      <c r="TV138" s="39"/>
      <c r="TW138" s="39"/>
      <c r="TX138" s="39"/>
      <c r="TY138" s="39"/>
      <c r="TZ138" s="39"/>
      <c r="UA138" s="39"/>
      <c r="UB138" s="39"/>
      <c r="UC138" s="39"/>
      <c r="UD138" s="39"/>
      <c r="UE138" s="39"/>
      <c r="UF138" s="39"/>
      <c r="UG138" s="39"/>
      <c r="UH138" s="39"/>
      <c r="UI138" s="39"/>
      <c r="UJ138" s="39"/>
      <c r="UK138" s="39"/>
      <c r="UL138" s="39"/>
      <c r="UM138" s="39"/>
      <c r="UN138" s="39"/>
      <c r="UO138" s="39"/>
      <c r="UP138" s="39"/>
      <c r="UQ138" s="39"/>
      <c r="UR138" s="39"/>
      <c r="US138" s="39"/>
      <c r="UT138" s="39"/>
      <c r="UU138" s="39"/>
      <c r="UV138" s="39"/>
      <c r="UW138" s="39"/>
      <c r="UX138" s="39"/>
      <c r="UY138" s="39"/>
      <c r="UZ138" s="39"/>
      <c r="VA138" s="39"/>
      <c r="VB138" s="39"/>
      <c r="VC138" s="39"/>
      <c r="VD138" s="39"/>
      <c r="VE138" s="39"/>
      <c r="VF138" s="39"/>
      <c r="VG138" s="39"/>
      <c r="VH138" s="39"/>
      <c r="VI138" s="39"/>
      <c r="VJ138" s="39"/>
      <c r="VK138" s="39"/>
      <c r="VL138" s="39"/>
      <c r="VM138" s="39"/>
      <c r="VN138" s="39"/>
      <c r="VO138" s="39"/>
      <c r="VP138" s="39"/>
      <c r="VQ138" s="39"/>
      <c r="VR138" s="39"/>
      <c r="VS138" s="39"/>
      <c r="VT138" s="39"/>
      <c r="VU138" s="39"/>
      <c r="VV138" s="39"/>
      <c r="VW138" s="39"/>
      <c r="VX138" s="39"/>
      <c r="VY138" s="39"/>
      <c r="VZ138" s="39"/>
      <c r="WA138" s="39"/>
      <c r="WB138" s="39"/>
      <c r="WC138" s="39"/>
      <c r="WD138" s="39"/>
      <c r="WE138" s="39"/>
      <c r="WF138" s="39"/>
      <c r="WG138" s="39"/>
      <c r="WH138" s="39"/>
      <c r="WI138" s="39"/>
      <c r="WJ138" s="39"/>
      <c r="WK138" s="39"/>
      <c r="WL138" s="39"/>
      <c r="WM138" s="39"/>
      <c r="WN138" s="39"/>
      <c r="WO138" s="39"/>
      <c r="WP138" s="39"/>
      <c r="WQ138" s="39"/>
      <c r="WR138" s="39"/>
      <c r="WS138" s="39"/>
      <c r="WT138" s="39"/>
      <c r="WU138" s="39"/>
      <c r="WV138" s="39"/>
      <c r="WW138" s="39"/>
      <c r="WX138" s="39"/>
      <c r="WY138" s="39"/>
      <c r="WZ138" s="39"/>
      <c r="XA138" s="39"/>
      <c r="XB138" s="39"/>
      <c r="XC138" s="39"/>
      <c r="XD138" s="39"/>
      <c r="XE138" s="39"/>
      <c r="XF138" s="39"/>
      <c r="XG138" s="39"/>
      <c r="XH138" s="39"/>
      <c r="XI138" s="39"/>
      <c r="XJ138" s="39"/>
      <c r="XK138" s="39"/>
      <c r="XL138" s="39"/>
      <c r="XM138" s="39"/>
      <c r="XN138" s="39"/>
      <c r="XO138" s="39"/>
      <c r="XP138" s="39"/>
      <c r="XQ138" s="39"/>
      <c r="XR138" s="39"/>
      <c r="XS138" s="39"/>
      <c r="XT138" s="39"/>
      <c r="XU138" s="39"/>
      <c r="XV138" s="39"/>
      <c r="XW138" s="39"/>
      <c r="XX138" s="39"/>
      <c r="XY138" s="39"/>
      <c r="XZ138" s="39"/>
      <c r="YA138" s="39"/>
      <c r="YB138" s="39"/>
      <c r="YC138" s="39"/>
      <c r="YD138" s="39"/>
      <c r="YE138" s="39"/>
      <c r="YF138" s="39"/>
      <c r="YG138" s="39"/>
      <c r="YH138" s="39"/>
      <c r="YI138" s="39"/>
      <c r="YJ138" s="39"/>
      <c r="YK138" s="39"/>
      <c r="YL138" s="39"/>
      <c r="YM138" s="39"/>
      <c r="YN138" s="39"/>
      <c r="YO138" s="39"/>
      <c r="YP138" s="39"/>
      <c r="YQ138" s="39"/>
      <c r="YR138" s="39"/>
      <c r="YS138" s="39"/>
      <c r="YT138" s="39"/>
      <c r="YU138" s="39"/>
      <c r="YV138" s="39"/>
      <c r="YW138" s="39"/>
      <c r="YX138" s="39"/>
      <c r="YY138" s="39"/>
      <c r="YZ138" s="39"/>
      <c r="ZA138" s="39"/>
      <c r="ZB138" s="39"/>
      <c r="ZC138" s="39"/>
      <c r="ZD138" s="39"/>
      <c r="ZE138" s="39"/>
      <c r="ZF138" s="39"/>
      <c r="ZG138" s="39"/>
      <c r="ZH138" s="39"/>
      <c r="ZI138" s="39"/>
      <c r="ZJ138" s="39"/>
      <c r="ZK138" s="39"/>
      <c r="ZL138" s="39"/>
      <c r="ZM138" s="39"/>
      <c r="ZN138" s="39"/>
      <c r="ZO138" s="39"/>
      <c r="ZP138" s="39"/>
      <c r="ZQ138" s="39"/>
      <c r="ZR138" s="39"/>
      <c r="ZS138" s="39"/>
      <c r="ZT138" s="39"/>
      <c r="ZU138" s="39"/>
      <c r="ZV138" s="39"/>
      <c r="ZW138" s="39"/>
      <c r="ZX138" s="39"/>
      <c r="ZY138" s="39"/>
      <c r="ZZ138" s="39"/>
      <c r="AAA138" s="39"/>
      <c r="AAB138" s="39"/>
      <c r="AAC138" s="39"/>
      <c r="AAD138" s="39"/>
      <c r="AAE138" s="39"/>
      <c r="AAF138" s="39"/>
      <c r="AAG138" s="39"/>
      <c r="AAH138" s="39"/>
      <c r="AAI138" s="39"/>
      <c r="AAJ138" s="39"/>
      <c r="AAK138" s="39"/>
      <c r="AAL138" s="39"/>
      <c r="AAM138" s="39"/>
      <c r="AAN138" s="39"/>
      <c r="AAO138" s="39"/>
      <c r="AAP138" s="39"/>
      <c r="AAQ138" s="39"/>
      <c r="AAR138" s="39"/>
      <c r="AAS138" s="39"/>
      <c r="AAT138" s="39"/>
      <c r="AAU138" s="39"/>
      <c r="AAV138" s="39"/>
      <c r="AAW138" s="39"/>
      <c r="AAX138" s="39"/>
      <c r="AAY138" s="39"/>
      <c r="AAZ138" s="39"/>
      <c r="ABA138" s="39"/>
      <c r="ABB138" s="39"/>
      <c r="ABC138" s="39"/>
      <c r="ABD138" s="39"/>
      <c r="ABE138" s="39"/>
      <c r="ABF138" s="39"/>
      <c r="ABG138" s="39"/>
      <c r="ABH138" s="39"/>
      <c r="ABI138" s="39"/>
      <c r="ABJ138" s="39"/>
      <c r="ABK138" s="39"/>
      <c r="ABL138" s="39"/>
      <c r="ABM138" s="39"/>
      <c r="ABN138" s="39"/>
      <c r="ABO138" s="39"/>
      <c r="ABP138" s="39"/>
      <c r="ABQ138" s="39"/>
      <c r="ABR138" s="39"/>
      <c r="ABS138" s="39"/>
      <c r="ABT138" s="39"/>
      <c r="ABU138" s="39"/>
      <c r="ABV138" s="39"/>
      <c r="ABW138" s="39"/>
      <c r="ABX138" s="39"/>
      <c r="ABY138" s="39"/>
      <c r="ABZ138" s="39"/>
      <c r="ACA138" s="39"/>
      <c r="ACB138" s="39"/>
      <c r="ACC138" s="39"/>
      <c r="ACD138" s="39"/>
      <c r="ACE138" s="39"/>
      <c r="ACF138" s="39"/>
      <c r="ACG138" s="39"/>
      <c r="ACH138" s="39"/>
      <c r="ACI138" s="39"/>
      <c r="ACJ138" s="39"/>
      <c r="ACK138" s="39"/>
      <c r="ACL138" s="39"/>
      <c r="ACM138" s="39"/>
      <c r="ACN138" s="39"/>
      <c r="ACO138" s="39"/>
      <c r="ACP138" s="39"/>
      <c r="ACQ138" s="39"/>
      <c r="ACR138" s="39"/>
      <c r="ACS138" s="39"/>
      <c r="ACT138" s="39"/>
      <c r="ACU138" s="39"/>
      <c r="ACV138" s="39"/>
      <c r="ACW138" s="39"/>
      <c r="ACX138" s="39"/>
      <c r="ACY138" s="39"/>
      <c r="ACZ138" s="39"/>
      <c r="ADA138" s="39"/>
      <c r="ADB138" s="39"/>
      <c r="ADC138" s="39"/>
      <c r="ADD138" s="39"/>
      <c r="ADE138" s="39"/>
      <c r="ADF138" s="39"/>
      <c r="ADG138" s="39"/>
      <c r="ADH138" s="39"/>
      <c r="ADI138" s="39"/>
      <c r="ADJ138" s="39"/>
      <c r="ADK138" s="39"/>
      <c r="ADL138" s="39"/>
      <c r="ADM138" s="39"/>
      <c r="ADN138" s="39"/>
      <c r="ADO138" s="39"/>
      <c r="ADP138" s="39"/>
      <c r="ADQ138" s="39"/>
      <c r="ADR138" s="39"/>
      <c r="ADS138" s="39"/>
      <c r="ADT138" s="39"/>
      <c r="ADU138" s="39"/>
      <c r="ADV138" s="39"/>
      <c r="ADW138" s="39"/>
      <c r="ADX138" s="39"/>
      <c r="ADY138" s="39"/>
      <c r="ADZ138" s="39"/>
      <c r="AEA138" s="39"/>
      <c r="AEB138" s="39"/>
      <c r="AEC138" s="39"/>
      <c r="AED138" s="39"/>
      <c r="AEE138" s="39"/>
      <c r="AEF138" s="39"/>
      <c r="AEG138" s="39"/>
      <c r="AEH138" s="39"/>
      <c r="AEI138" s="39"/>
      <c r="AEJ138" s="39"/>
      <c r="AEK138" s="39"/>
      <c r="AEL138" s="39"/>
      <c r="AEM138" s="39"/>
      <c r="AEN138" s="39"/>
      <c r="AEO138" s="39"/>
      <c r="AEP138" s="39"/>
      <c r="AEQ138" s="39"/>
      <c r="AER138" s="39"/>
      <c r="AES138" s="39"/>
      <c r="AET138" s="39"/>
      <c r="AEU138" s="39"/>
      <c r="AEV138" s="39"/>
      <c r="AEW138" s="39"/>
      <c r="AEX138" s="39"/>
      <c r="AEY138" s="39"/>
      <c r="AEZ138" s="39"/>
      <c r="AFA138" s="39"/>
      <c r="AFB138" s="39"/>
      <c r="AFC138" s="39"/>
      <c r="AFD138" s="39"/>
      <c r="AFE138" s="39"/>
      <c r="AFF138" s="39"/>
      <c r="AFG138" s="39"/>
      <c r="AFH138" s="39"/>
      <c r="AFI138" s="39"/>
      <c r="AFJ138" s="39"/>
      <c r="AFK138" s="39"/>
      <c r="AFL138" s="39"/>
      <c r="AFM138" s="39"/>
      <c r="AFN138" s="39"/>
      <c r="AFO138" s="39"/>
      <c r="AFP138" s="39"/>
      <c r="AFQ138" s="39"/>
      <c r="AFR138" s="39"/>
      <c r="AFS138" s="39"/>
      <c r="AFT138" s="39"/>
      <c r="AFU138" s="39"/>
      <c r="AFV138" s="39"/>
      <c r="AFW138" s="39"/>
      <c r="AFX138" s="39"/>
      <c r="AFY138" s="39"/>
      <c r="AFZ138" s="39"/>
      <c r="AGA138" s="39"/>
      <c r="AGB138" s="39"/>
      <c r="AGC138" s="39"/>
      <c r="AGD138" s="39"/>
      <c r="AGE138" s="39"/>
      <c r="AGF138" s="39"/>
      <c r="AGG138" s="39"/>
      <c r="AGH138" s="39"/>
      <c r="AGI138" s="39"/>
      <c r="AGJ138" s="39"/>
      <c r="AGK138" s="39"/>
      <c r="AGL138" s="39"/>
      <c r="AGM138" s="39"/>
      <c r="AGN138" s="39"/>
      <c r="AGO138" s="39"/>
      <c r="AGP138" s="39"/>
      <c r="AGQ138" s="39"/>
      <c r="AGR138" s="39"/>
      <c r="AGS138" s="39"/>
      <c r="AGT138" s="39"/>
      <c r="AGU138" s="39"/>
      <c r="AGV138" s="39"/>
      <c r="AGW138" s="39"/>
      <c r="AGX138" s="39"/>
      <c r="AGY138" s="39"/>
      <c r="AGZ138" s="39"/>
      <c r="AHA138" s="39"/>
      <c r="AHB138" s="39"/>
      <c r="AHC138" s="39"/>
      <c r="AHD138" s="39"/>
      <c r="AHE138" s="39"/>
      <c r="AHF138" s="39"/>
      <c r="AHG138" s="39"/>
      <c r="AHH138" s="39"/>
      <c r="AHI138" s="39"/>
      <c r="AHJ138" s="39"/>
      <c r="AHK138" s="39"/>
      <c r="AHL138" s="39"/>
      <c r="AHM138" s="39"/>
      <c r="AHN138" s="39"/>
      <c r="AHO138" s="39"/>
      <c r="AHP138" s="39"/>
      <c r="AHQ138" s="39"/>
      <c r="AHR138" s="39"/>
      <c r="AHS138" s="39"/>
      <c r="AHT138" s="39"/>
      <c r="AHU138" s="39"/>
      <c r="AHV138" s="39"/>
      <c r="AHW138" s="39"/>
      <c r="AHX138" s="39"/>
      <c r="AHY138" s="39"/>
      <c r="AHZ138" s="39"/>
      <c r="AIA138" s="39"/>
      <c r="AIB138" s="39"/>
      <c r="AIC138" s="39"/>
      <c r="AID138" s="39"/>
      <c r="AIE138" s="39"/>
      <c r="AIF138" s="39"/>
      <c r="AIG138" s="39"/>
      <c r="AIH138" s="39"/>
      <c r="AII138" s="39"/>
      <c r="AIJ138" s="39"/>
      <c r="AIK138" s="39"/>
      <c r="AIL138" s="39"/>
      <c r="AIM138" s="39"/>
      <c r="AIN138" s="39"/>
      <c r="AIO138" s="39"/>
      <c r="AIP138" s="39"/>
      <c r="AIQ138" s="39"/>
      <c r="AIR138" s="39"/>
      <c r="AIS138" s="39"/>
      <c r="AIT138" s="39"/>
      <c r="AIU138" s="39"/>
      <c r="AIV138" s="39"/>
      <c r="AIW138" s="39"/>
      <c r="AIX138" s="39"/>
      <c r="AIY138" s="39"/>
      <c r="AIZ138" s="39"/>
      <c r="AJA138" s="39"/>
      <c r="AJB138" s="39"/>
      <c r="AJC138" s="39"/>
      <c r="AJD138" s="39"/>
      <c r="AJE138" s="39"/>
      <c r="AJF138" s="39"/>
      <c r="AJG138" s="39"/>
      <c r="AJH138" s="39"/>
      <c r="AJI138" s="39"/>
      <c r="AJJ138" s="39"/>
      <c r="AJK138" s="39"/>
      <c r="AJL138" s="39"/>
      <c r="AJM138" s="39"/>
      <c r="AJN138" s="39"/>
      <c r="AJO138" s="39"/>
      <c r="AJP138" s="39"/>
      <c r="AJQ138" s="39"/>
      <c r="AJR138" s="39"/>
      <c r="AJS138" s="39"/>
      <c r="AJT138" s="39"/>
      <c r="AJU138" s="39"/>
      <c r="AJV138" s="39"/>
      <c r="AJW138" s="39"/>
      <c r="AJX138" s="39"/>
      <c r="AJY138" s="39"/>
      <c r="AJZ138" s="39"/>
      <c r="AKA138" s="39"/>
      <c r="AKB138" s="39"/>
      <c r="AKC138" s="39"/>
      <c r="AKD138" s="39"/>
      <c r="AKE138" s="39"/>
      <c r="AKF138" s="39"/>
      <c r="AKG138" s="39"/>
      <c r="AKH138" s="39"/>
      <c r="AKI138" s="39"/>
      <c r="AKJ138" s="39"/>
      <c r="AKK138" s="39"/>
      <c r="AKL138" s="39"/>
      <c r="AKM138" s="39"/>
      <c r="AKN138" s="39"/>
      <c r="AKO138" s="39"/>
      <c r="AKP138" s="39"/>
      <c r="AKQ138" s="39"/>
      <c r="AKR138" s="39"/>
      <c r="AKS138" s="39"/>
      <c r="AKT138" s="39"/>
      <c r="AKU138" s="39"/>
      <c r="AKV138" s="39"/>
      <c r="AKW138" s="39"/>
      <c r="AKX138" s="39"/>
      <c r="AKY138" s="39"/>
      <c r="AKZ138" s="39"/>
      <c r="ALA138" s="39"/>
      <c r="ALB138" s="39"/>
      <c r="ALC138" s="39"/>
      <c r="ALD138" s="39"/>
      <c r="ALE138" s="39"/>
      <c r="ALF138" s="39"/>
      <c r="ALG138" s="39"/>
      <c r="ALH138" s="39"/>
      <c r="ALI138" s="39"/>
      <c r="ALJ138" s="39"/>
      <c r="ALK138" s="39"/>
      <c r="ALL138" s="39"/>
      <c r="ALM138" s="39"/>
      <c r="ALN138" s="39"/>
      <c r="ALO138" s="39"/>
      <c r="ALP138" s="39"/>
      <c r="ALQ138" s="39"/>
      <c r="ALR138" s="39"/>
      <c r="ALS138" s="39"/>
      <c r="ALT138" s="39"/>
      <c r="ALU138" s="39"/>
      <c r="ALV138" s="39"/>
      <c r="ALW138" s="39"/>
      <c r="ALX138" s="39"/>
      <c r="ALY138" s="39"/>
      <c r="ALZ138" s="39"/>
      <c r="AMA138" s="39"/>
      <c r="AMB138" s="39"/>
      <c r="AMC138" s="39"/>
      <c r="AMD138" s="39"/>
      <c r="AME138" s="39"/>
      <c r="AMF138" s="39"/>
      <c r="AMG138" s="39"/>
      <c r="AMH138" s="39"/>
      <c r="AMI138" s="39"/>
      <c r="AMJ138" s="39"/>
      <c r="AMK138" s="39"/>
      <c r="AML138" s="39"/>
      <c r="AMM138" s="39"/>
      <c r="AMN138" s="39"/>
      <c r="AMO138" s="39"/>
      <c r="AMP138" s="39"/>
      <c r="AMQ138" s="39"/>
      <c r="AMR138" s="39"/>
      <c r="AMS138" s="39"/>
      <c r="AMT138" s="39"/>
      <c r="AMU138" s="39"/>
      <c r="AMV138" s="59"/>
      <c r="AMW138" s="59"/>
      <c r="AMX138" s="59"/>
    </row>
    <row r="139" spans="1:1038" ht="14.25" outlineLevel="1">
      <c r="A139" s="3"/>
      <c r="B139" s="3"/>
      <c r="C139" s="66" t="str">
        <f>+costi!R21</f>
        <v>SERVIZIO PORTIERATO ARMATO</v>
      </c>
      <c r="D139" s="3"/>
      <c r="E139" s="124">
        <f>+costi!S21</f>
        <v>168000</v>
      </c>
      <c r="F139" s="39"/>
      <c r="G139" s="65"/>
      <c r="H139" s="66"/>
      <c r="I139" s="66">
        <f t="shared" si="184"/>
        <v>0</v>
      </c>
      <c r="J139" s="66">
        <f t="shared" si="184"/>
        <v>174720</v>
      </c>
      <c r="K139" s="66">
        <f t="shared" si="184"/>
        <v>178080</v>
      </c>
      <c r="L139" s="66">
        <f t="shared" si="184"/>
        <v>181440</v>
      </c>
      <c r="M139" s="66">
        <f t="shared" si="184"/>
        <v>184800.00000000003</v>
      </c>
      <c r="N139" s="66">
        <f t="shared" si="184"/>
        <v>188160.00000000003</v>
      </c>
      <c r="O139" s="66">
        <f t="shared" si="184"/>
        <v>191520.00000000003</v>
      </c>
      <c r="P139" s="66">
        <f t="shared" si="184"/>
        <v>194880.00000000003</v>
      </c>
      <c r="Q139" s="66">
        <f t="shared" si="184"/>
        <v>198240.00000000003</v>
      </c>
      <c r="R139" s="66">
        <f t="shared" si="185"/>
        <v>201600.00000000003</v>
      </c>
      <c r="S139" s="66">
        <f t="shared" si="185"/>
        <v>203280.00000000003</v>
      </c>
      <c r="T139" s="66">
        <f t="shared" si="185"/>
        <v>204960.00000000003</v>
      </c>
      <c r="U139" s="66">
        <f t="shared" si="185"/>
        <v>206640.00000000003</v>
      </c>
      <c r="V139" s="66">
        <f t="shared" si="185"/>
        <v>208320.00000000003</v>
      </c>
      <c r="W139" s="66">
        <f t="shared" si="185"/>
        <v>210000.00000000003</v>
      </c>
      <c r="X139" s="66">
        <f t="shared" si="185"/>
        <v>211680.00000000003</v>
      </c>
      <c r="Y139" s="66">
        <f t="shared" si="185"/>
        <v>213360.00000000003</v>
      </c>
      <c r="Z139" s="66">
        <f t="shared" si="185"/>
        <v>215040.00000000003</v>
      </c>
      <c r="AA139" s="66">
        <f t="shared" si="185"/>
        <v>216720.00000000003</v>
      </c>
      <c r="AB139" s="66">
        <f t="shared" si="186"/>
        <v>218400.00000000006</v>
      </c>
      <c r="AC139" s="66">
        <f t="shared" si="186"/>
        <v>220080.00000000006</v>
      </c>
      <c r="AD139" s="66">
        <f t="shared" si="186"/>
        <v>221760.00000000006</v>
      </c>
      <c r="AE139" s="66">
        <f t="shared" si="186"/>
        <v>223440.00000000006</v>
      </c>
      <c r="AF139" s="66">
        <f t="shared" si="186"/>
        <v>225120.00000000006</v>
      </c>
      <c r="AG139" s="66">
        <f t="shared" si="186"/>
        <v>226800.00000000006</v>
      </c>
      <c r="AH139" s="66">
        <f t="shared" si="186"/>
        <v>228480.00000000006</v>
      </c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  <c r="IW139" s="39"/>
      <c r="IX139" s="39"/>
      <c r="IY139" s="39"/>
      <c r="IZ139" s="39"/>
      <c r="JA139" s="39"/>
      <c r="JB139" s="39"/>
      <c r="JC139" s="39"/>
      <c r="JD139" s="39"/>
      <c r="JE139" s="39"/>
      <c r="JF139" s="39"/>
      <c r="JG139" s="39"/>
      <c r="JH139" s="39"/>
      <c r="JI139" s="39"/>
      <c r="JJ139" s="39"/>
      <c r="JK139" s="39"/>
      <c r="JL139" s="39"/>
      <c r="JM139" s="39"/>
      <c r="JN139" s="39"/>
      <c r="JO139" s="39"/>
      <c r="JP139" s="39"/>
      <c r="JQ139" s="39"/>
      <c r="JR139" s="39"/>
      <c r="JS139" s="39"/>
      <c r="JT139" s="39"/>
      <c r="JU139" s="39"/>
      <c r="JV139" s="39"/>
      <c r="JW139" s="39"/>
      <c r="JX139" s="39"/>
      <c r="JY139" s="39"/>
      <c r="JZ139" s="39"/>
      <c r="KA139" s="39"/>
      <c r="KB139" s="39"/>
      <c r="KC139" s="39"/>
      <c r="KD139" s="39"/>
      <c r="KE139" s="39"/>
      <c r="KF139" s="39"/>
      <c r="KG139" s="39"/>
      <c r="KH139" s="39"/>
      <c r="KI139" s="39"/>
      <c r="KJ139" s="39"/>
      <c r="KK139" s="39"/>
      <c r="KL139" s="39"/>
      <c r="KM139" s="39"/>
      <c r="KN139" s="39"/>
      <c r="KO139" s="39"/>
      <c r="KP139" s="39"/>
      <c r="KQ139" s="39"/>
      <c r="KR139" s="39"/>
      <c r="KS139" s="39"/>
      <c r="KT139" s="39"/>
      <c r="KU139" s="39"/>
      <c r="KV139" s="39"/>
      <c r="KW139" s="39"/>
      <c r="KX139" s="39"/>
      <c r="KY139" s="39"/>
      <c r="KZ139" s="39"/>
      <c r="LA139" s="39"/>
      <c r="LB139" s="39"/>
      <c r="LC139" s="39"/>
      <c r="LD139" s="39"/>
      <c r="LE139" s="39"/>
      <c r="LF139" s="39"/>
      <c r="LG139" s="39"/>
      <c r="LH139" s="39"/>
      <c r="LI139" s="39"/>
      <c r="LJ139" s="39"/>
      <c r="LK139" s="39"/>
      <c r="LL139" s="39"/>
      <c r="LM139" s="39"/>
      <c r="LN139" s="39"/>
      <c r="LO139" s="39"/>
      <c r="LP139" s="39"/>
      <c r="LQ139" s="39"/>
      <c r="LR139" s="39"/>
      <c r="LS139" s="39"/>
      <c r="LT139" s="39"/>
      <c r="LU139" s="39"/>
      <c r="LV139" s="39"/>
      <c r="LW139" s="39"/>
      <c r="LX139" s="39"/>
      <c r="LY139" s="39"/>
      <c r="LZ139" s="39"/>
      <c r="MA139" s="39"/>
      <c r="MB139" s="39"/>
      <c r="MC139" s="39"/>
      <c r="MD139" s="39"/>
      <c r="ME139" s="39"/>
      <c r="MF139" s="39"/>
      <c r="MG139" s="39"/>
      <c r="MH139" s="39"/>
      <c r="MI139" s="39"/>
      <c r="MJ139" s="39"/>
      <c r="MK139" s="39"/>
      <c r="ML139" s="39"/>
      <c r="MM139" s="39"/>
      <c r="MN139" s="39"/>
      <c r="MO139" s="39"/>
      <c r="MP139" s="39"/>
      <c r="MQ139" s="39"/>
      <c r="MR139" s="39"/>
      <c r="MS139" s="39"/>
      <c r="MT139" s="39"/>
      <c r="MU139" s="39"/>
      <c r="MV139" s="39"/>
      <c r="MW139" s="39"/>
      <c r="MX139" s="39"/>
      <c r="MY139" s="39"/>
      <c r="MZ139" s="39"/>
      <c r="NA139" s="39"/>
      <c r="NB139" s="39"/>
      <c r="NC139" s="39"/>
      <c r="ND139" s="39"/>
      <c r="NE139" s="39"/>
      <c r="NF139" s="39"/>
      <c r="NG139" s="39"/>
      <c r="NH139" s="39"/>
      <c r="NI139" s="39"/>
      <c r="NJ139" s="39"/>
      <c r="NK139" s="39"/>
      <c r="NL139" s="39"/>
      <c r="NM139" s="39"/>
      <c r="NN139" s="39"/>
      <c r="NO139" s="39"/>
      <c r="NP139" s="39"/>
      <c r="NQ139" s="39"/>
      <c r="NR139" s="39"/>
      <c r="NS139" s="39"/>
      <c r="NT139" s="39"/>
      <c r="NU139" s="39"/>
      <c r="NV139" s="39"/>
      <c r="NW139" s="39"/>
      <c r="NX139" s="39"/>
      <c r="NY139" s="39"/>
      <c r="NZ139" s="39"/>
      <c r="OA139" s="39"/>
      <c r="OB139" s="39"/>
      <c r="OC139" s="39"/>
      <c r="OD139" s="39"/>
      <c r="OE139" s="39"/>
      <c r="OF139" s="39"/>
      <c r="OG139" s="39"/>
      <c r="OH139" s="39"/>
      <c r="OI139" s="39"/>
      <c r="OJ139" s="39"/>
      <c r="OK139" s="39"/>
      <c r="OL139" s="39"/>
      <c r="OM139" s="39"/>
      <c r="ON139" s="39"/>
      <c r="OO139" s="39"/>
      <c r="OP139" s="39"/>
      <c r="OQ139" s="39"/>
      <c r="OR139" s="39"/>
      <c r="OS139" s="39"/>
      <c r="OT139" s="39"/>
      <c r="OU139" s="39"/>
      <c r="OV139" s="39"/>
      <c r="OW139" s="39"/>
      <c r="OX139" s="39"/>
      <c r="OY139" s="39"/>
      <c r="OZ139" s="39"/>
      <c r="PA139" s="39"/>
      <c r="PB139" s="39"/>
      <c r="PC139" s="39"/>
      <c r="PD139" s="39"/>
      <c r="PE139" s="39"/>
      <c r="PF139" s="39"/>
      <c r="PG139" s="39"/>
      <c r="PH139" s="39"/>
      <c r="PI139" s="39"/>
      <c r="PJ139" s="39"/>
      <c r="PK139" s="39"/>
      <c r="PL139" s="39"/>
      <c r="PM139" s="39"/>
      <c r="PN139" s="39"/>
      <c r="PO139" s="39"/>
      <c r="PP139" s="39"/>
      <c r="PQ139" s="39"/>
      <c r="PR139" s="39"/>
      <c r="PS139" s="39"/>
      <c r="PT139" s="39"/>
      <c r="PU139" s="39"/>
      <c r="PV139" s="39"/>
      <c r="PW139" s="39"/>
      <c r="PX139" s="39"/>
      <c r="PY139" s="39"/>
      <c r="PZ139" s="39"/>
      <c r="QA139" s="39"/>
      <c r="QB139" s="39"/>
      <c r="QC139" s="39"/>
      <c r="QD139" s="39"/>
      <c r="QE139" s="39"/>
      <c r="QF139" s="39"/>
      <c r="QG139" s="39"/>
      <c r="QH139" s="39"/>
      <c r="QI139" s="39"/>
      <c r="QJ139" s="39"/>
      <c r="QK139" s="39"/>
      <c r="QL139" s="39"/>
      <c r="QM139" s="39"/>
      <c r="QN139" s="39"/>
      <c r="QO139" s="39"/>
      <c r="QP139" s="39"/>
      <c r="QQ139" s="39"/>
      <c r="QR139" s="39"/>
      <c r="QS139" s="39"/>
      <c r="QT139" s="39"/>
      <c r="QU139" s="39"/>
      <c r="QV139" s="39"/>
      <c r="QW139" s="39"/>
      <c r="QX139" s="39"/>
      <c r="QY139" s="39"/>
      <c r="QZ139" s="39"/>
      <c r="RA139" s="39"/>
      <c r="RB139" s="39"/>
      <c r="RC139" s="39"/>
      <c r="RD139" s="39"/>
      <c r="RE139" s="39"/>
      <c r="RF139" s="39"/>
      <c r="RG139" s="39"/>
      <c r="RH139" s="39"/>
      <c r="RI139" s="39"/>
      <c r="RJ139" s="39"/>
      <c r="RK139" s="39"/>
      <c r="RL139" s="39"/>
      <c r="RM139" s="39"/>
      <c r="RN139" s="39"/>
      <c r="RO139" s="39"/>
      <c r="RP139" s="39"/>
      <c r="RQ139" s="39"/>
      <c r="RR139" s="39"/>
      <c r="RS139" s="39"/>
      <c r="RT139" s="39"/>
      <c r="RU139" s="39"/>
      <c r="RV139" s="39"/>
      <c r="RW139" s="39"/>
      <c r="RX139" s="39"/>
      <c r="RY139" s="39"/>
      <c r="RZ139" s="39"/>
      <c r="SA139" s="39"/>
      <c r="SB139" s="39"/>
      <c r="SC139" s="39"/>
      <c r="SD139" s="39"/>
      <c r="SE139" s="39"/>
      <c r="SF139" s="39"/>
      <c r="SG139" s="39"/>
      <c r="SH139" s="39"/>
      <c r="SI139" s="39"/>
      <c r="SJ139" s="39"/>
      <c r="SK139" s="39"/>
      <c r="SL139" s="39"/>
      <c r="SM139" s="39"/>
      <c r="SN139" s="39"/>
      <c r="SO139" s="39"/>
      <c r="SP139" s="39"/>
      <c r="SQ139" s="39"/>
      <c r="SR139" s="39"/>
      <c r="SS139" s="39"/>
      <c r="ST139" s="39"/>
      <c r="SU139" s="39"/>
      <c r="SV139" s="39"/>
      <c r="SW139" s="39"/>
      <c r="SX139" s="39"/>
      <c r="SY139" s="39"/>
      <c r="SZ139" s="39"/>
      <c r="TA139" s="39"/>
      <c r="TB139" s="39"/>
      <c r="TC139" s="39"/>
      <c r="TD139" s="39"/>
      <c r="TE139" s="39"/>
      <c r="TF139" s="39"/>
      <c r="TG139" s="39"/>
      <c r="TH139" s="39"/>
      <c r="TI139" s="39"/>
      <c r="TJ139" s="39"/>
      <c r="TK139" s="39"/>
      <c r="TL139" s="39"/>
      <c r="TM139" s="39"/>
      <c r="TN139" s="39"/>
      <c r="TO139" s="39"/>
      <c r="TP139" s="39"/>
      <c r="TQ139" s="39"/>
      <c r="TR139" s="39"/>
      <c r="TS139" s="39"/>
      <c r="TT139" s="39"/>
      <c r="TU139" s="39"/>
      <c r="TV139" s="39"/>
      <c r="TW139" s="39"/>
      <c r="TX139" s="39"/>
      <c r="TY139" s="39"/>
      <c r="TZ139" s="39"/>
      <c r="UA139" s="39"/>
      <c r="UB139" s="39"/>
      <c r="UC139" s="39"/>
      <c r="UD139" s="39"/>
      <c r="UE139" s="39"/>
      <c r="UF139" s="39"/>
      <c r="UG139" s="39"/>
      <c r="UH139" s="39"/>
      <c r="UI139" s="39"/>
      <c r="UJ139" s="39"/>
      <c r="UK139" s="39"/>
      <c r="UL139" s="39"/>
      <c r="UM139" s="39"/>
      <c r="UN139" s="39"/>
      <c r="UO139" s="39"/>
      <c r="UP139" s="39"/>
      <c r="UQ139" s="39"/>
      <c r="UR139" s="39"/>
      <c r="US139" s="39"/>
      <c r="UT139" s="39"/>
      <c r="UU139" s="39"/>
      <c r="UV139" s="39"/>
      <c r="UW139" s="39"/>
      <c r="UX139" s="39"/>
      <c r="UY139" s="39"/>
      <c r="UZ139" s="39"/>
      <c r="VA139" s="39"/>
      <c r="VB139" s="39"/>
      <c r="VC139" s="39"/>
      <c r="VD139" s="39"/>
      <c r="VE139" s="39"/>
      <c r="VF139" s="39"/>
      <c r="VG139" s="39"/>
      <c r="VH139" s="39"/>
      <c r="VI139" s="39"/>
      <c r="VJ139" s="39"/>
      <c r="VK139" s="39"/>
      <c r="VL139" s="39"/>
      <c r="VM139" s="39"/>
      <c r="VN139" s="39"/>
      <c r="VO139" s="39"/>
      <c r="VP139" s="39"/>
      <c r="VQ139" s="39"/>
      <c r="VR139" s="39"/>
      <c r="VS139" s="39"/>
      <c r="VT139" s="39"/>
      <c r="VU139" s="39"/>
      <c r="VV139" s="39"/>
      <c r="VW139" s="39"/>
      <c r="VX139" s="39"/>
      <c r="VY139" s="39"/>
      <c r="VZ139" s="39"/>
      <c r="WA139" s="39"/>
      <c r="WB139" s="39"/>
      <c r="WC139" s="39"/>
      <c r="WD139" s="39"/>
      <c r="WE139" s="39"/>
      <c r="WF139" s="39"/>
      <c r="WG139" s="39"/>
      <c r="WH139" s="39"/>
      <c r="WI139" s="39"/>
      <c r="WJ139" s="39"/>
      <c r="WK139" s="39"/>
      <c r="WL139" s="39"/>
      <c r="WM139" s="39"/>
      <c r="WN139" s="39"/>
      <c r="WO139" s="39"/>
      <c r="WP139" s="39"/>
      <c r="WQ139" s="39"/>
      <c r="WR139" s="39"/>
      <c r="WS139" s="39"/>
      <c r="WT139" s="39"/>
      <c r="WU139" s="39"/>
      <c r="WV139" s="39"/>
      <c r="WW139" s="39"/>
      <c r="WX139" s="39"/>
      <c r="WY139" s="39"/>
      <c r="WZ139" s="39"/>
      <c r="XA139" s="39"/>
      <c r="XB139" s="39"/>
      <c r="XC139" s="39"/>
      <c r="XD139" s="39"/>
      <c r="XE139" s="39"/>
      <c r="XF139" s="39"/>
      <c r="XG139" s="39"/>
      <c r="XH139" s="39"/>
      <c r="XI139" s="39"/>
      <c r="XJ139" s="39"/>
      <c r="XK139" s="39"/>
      <c r="XL139" s="39"/>
      <c r="XM139" s="39"/>
      <c r="XN139" s="39"/>
      <c r="XO139" s="39"/>
      <c r="XP139" s="39"/>
      <c r="XQ139" s="39"/>
      <c r="XR139" s="39"/>
      <c r="XS139" s="39"/>
      <c r="XT139" s="39"/>
      <c r="XU139" s="39"/>
      <c r="XV139" s="39"/>
      <c r="XW139" s="39"/>
      <c r="XX139" s="39"/>
      <c r="XY139" s="39"/>
      <c r="XZ139" s="39"/>
      <c r="YA139" s="39"/>
      <c r="YB139" s="39"/>
      <c r="YC139" s="39"/>
      <c r="YD139" s="39"/>
      <c r="YE139" s="39"/>
      <c r="YF139" s="39"/>
      <c r="YG139" s="39"/>
      <c r="YH139" s="39"/>
      <c r="YI139" s="39"/>
      <c r="YJ139" s="39"/>
      <c r="YK139" s="39"/>
      <c r="YL139" s="39"/>
      <c r="YM139" s="39"/>
      <c r="YN139" s="39"/>
      <c r="YO139" s="39"/>
      <c r="YP139" s="39"/>
      <c r="YQ139" s="39"/>
      <c r="YR139" s="39"/>
      <c r="YS139" s="39"/>
      <c r="YT139" s="39"/>
      <c r="YU139" s="39"/>
      <c r="YV139" s="39"/>
      <c r="YW139" s="39"/>
      <c r="YX139" s="39"/>
      <c r="YY139" s="39"/>
      <c r="YZ139" s="39"/>
      <c r="ZA139" s="39"/>
      <c r="ZB139" s="39"/>
      <c r="ZC139" s="39"/>
      <c r="ZD139" s="39"/>
      <c r="ZE139" s="39"/>
      <c r="ZF139" s="39"/>
      <c r="ZG139" s="39"/>
      <c r="ZH139" s="39"/>
      <c r="ZI139" s="39"/>
      <c r="ZJ139" s="39"/>
      <c r="ZK139" s="39"/>
      <c r="ZL139" s="39"/>
      <c r="ZM139" s="39"/>
      <c r="ZN139" s="39"/>
      <c r="ZO139" s="39"/>
      <c r="ZP139" s="39"/>
      <c r="ZQ139" s="39"/>
      <c r="ZR139" s="39"/>
      <c r="ZS139" s="39"/>
      <c r="ZT139" s="39"/>
      <c r="ZU139" s="39"/>
      <c r="ZV139" s="39"/>
      <c r="ZW139" s="39"/>
      <c r="ZX139" s="39"/>
      <c r="ZY139" s="39"/>
      <c r="ZZ139" s="39"/>
      <c r="AAA139" s="39"/>
      <c r="AAB139" s="39"/>
      <c r="AAC139" s="39"/>
      <c r="AAD139" s="39"/>
      <c r="AAE139" s="39"/>
      <c r="AAF139" s="39"/>
      <c r="AAG139" s="39"/>
      <c r="AAH139" s="39"/>
      <c r="AAI139" s="39"/>
      <c r="AAJ139" s="39"/>
      <c r="AAK139" s="39"/>
      <c r="AAL139" s="39"/>
      <c r="AAM139" s="39"/>
      <c r="AAN139" s="39"/>
      <c r="AAO139" s="39"/>
      <c r="AAP139" s="39"/>
      <c r="AAQ139" s="39"/>
      <c r="AAR139" s="39"/>
      <c r="AAS139" s="39"/>
      <c r="AAT139" s="39"/>
      <c r="AAU139" s="39"/>
      <c r="AAV139" s="39"/>
      <c r="AAW139" s="39"/>
      <c r="AAX139" s="39"/>
      <c r="AAY139" s="39"/>
      <c r="AAZ139" s="39"/>
      <c r="ABA139" s="39"/>
      <c r="ABB139" s="39"/>
      <c r="ABC139" s="39"/>
      <c r="ABD139" s="39"/>
      <c r="ABE139" s="39"/>
      <c r="ABF139" s="39"/>
      <c r="ABG139" s="39"/>
      <c r="ABH139" s="39"/>
      <c r="ABI139" s="39"/>
      <c r="ABJ139" s="39"/>
      <c r="ABK139" s="39"/>
      <c r="ABL139" s="39"/>
      <c r="ABM139" s="39"/>
      <c r="ABN139" s="39"/>
      <c r="ABO139" s="39"/>
      <c r="ABP139" s="39"/>
      <c r="ABQ139" s="39"/>
      <c r="ABR139" s="39"/>
      <c r="ABS139" s="39"/>
      <c r="ABT139" s="39"/>
      <c r="ABU139" s="39"/>
      <c r="ABV139" s="39"/>
      <c r="ABW139" s="39"/>
      <c r="ABX139" s="39"/>
      <c r="ABY139" s="39"/>
      <c r="ABZ139" s="39"/>
      <c r="ACA139" s="39"/>
      <c r="ACB139" s="39"/>
      <c r="ACC139" s="39"/>
      <c r="ACD139" s="39"/>
      <c r="ACE139" s="39"/>
      <c r="ACF139" s="39"/>
      <c r="ACG139" s="39"/>
      <c r="ACH139" s="39"/>
      <c r="ACI139" s="39"/>
      <c r="ACJ139" s="39"/>
      <c r="ACK139" s="39"/>
      <c r="ACL139" s="39"/>
      <c r="ACM139" s="39"/>
      <c r="ACN139" s="39"/>
      <c r="ACO139" s="39"/>
      <c r="ACP139" s="39"/>
      <c r="ACQ139" s="39"/>
      <c r="ACR139" s="39"/>
      <c r="ACS139" s="39"/>
      <c r="ACT139" s="39"/>
      <c r="ACU139" s="39"/>
      <c r="ACV139" s="39"/>
      <c r="ACW139" s="39"/>
      <c r="ACX139" s="39"/>
      <c r="ACY139" s="39"/>
      <c r="ACZ139" s="39"/>
      <c r="ADA139" s="39"/>
      <c r="ADB139" s="39"/>
      <c r="ADC139" s="39"/>
      <c r="ADD139" s="39"/>
      <c r="ADE139" s="39"/>
      <c r="ADF139" s="39"/>
      <c r="ADG139" s="39"/>
      <c r="ADH139" s="39"/>
      <c r="ADI139" s="39"/>
      <c r="ADJ139" s="39"/>
      <c r="ADK139" s="39"/>
      <c r="ADL139" s="39"/>
      <c r="ADM139" s="39"/>
      <c r="ADN139" s="39"/>
      <c r="ADO139" s="39"/>
      <c r="ADP139" s="39"/>
      <c r="ADQ139" s="39"/>
      <c r="ADR139" s="39"/>
      <c r="ADS139" s="39"/>
      <c r="ADT139" s="39"/>
      <c r="ADU139" s="39"/>
      <c r="ADV139" s="39"/>
      <c r="ADW139" s="39"/>
      <c r="ADX139" s="39"/>
      <c r="ADY139" s="39"/>
      <c r="ADZ139" s="39"/>
      <c r="AEA139" s="39"/>
      <c r="AEB139" s="39"/>
      <c r="AEC139" s="39"/>
      <c r="AED139" s="39"/>
      <c r="AEE139" s="39"/>
      <c r="AEF139" s="39"/>
      <c r="AEG139" s="39"/>
      <c r="AEH139" s="39"/>
      <c r="AEI139" s="39"/>
      <c r="AEJ139" s="39"/>
      <c r="AEK139" s="39"/>
      <c r="AEL139" s="39"/>
      <c r="AEM139" s="39"/>
      <c r="AEN139" s="39"/>
      <c r="AEO139" s="39"/>
      <c r="AEP139" s="39"/>
      <c r="AEQ139" s="39"/>
      <c r="AER139" s="39"/>
      <c r="AES139" s="39"/>
      <c r="AET139" s="39"/>
      <c r="AEU139" s="39"/>
      <c r="AEV139" s="39"/>
      <c r="AEW139" s="39"/>
      <c r="AEX139" s="39"/>
      <c r="AEY139" s="39"/>
      <c r="AEZ139" s="39"/>
      <c r="AFA139" s="39"/>
      <c r="AFB139" s="39"/>
      <c r="AFC139" s="39"/>
      <c r="AFD139" s="39"/>
      <c r="AFE139" s="39"/>
      <c r="AFF139" s="39"/>
      <c r="AFG139" s="39"/>
      <c r="AFH139" s="39"/>
      <c r="AFI139" s="39"/>
      <c r="AFJ139" s="39"/>
      <c r="AFK139" s="39"/>
      <c r="AFL139" s="39"/>
      <c r="AFM139" s="39"/>
      <c r="AFN139" s="39"/>
      <c r="AFO139" s="39"/>
      <c r="AFP139" s="39"/>
      <c r="AFQ139" s="39"/>
      <c r="AFR139" s="39"/>
      <c r="AFS139" s="39"/>
      <c r="AFT139" s="39"/>
      <c r="AFU139" s="39"/>
      <c r="AFV139" s="39"/>
      <c r="AFW139" s="39"/>
      <c r="AFX139" s="39"/>
      <c r="AFY139" s="39"/>
      <c r="AFZ139" s="39"/>
      <c r="AGA139" s="39"/>
      <c r="AGB139" s="39"/>
      <c r="AGC139" s="39"/>
      <c r="AGD139" s="39"/>
      <c r="AGE139" s="39"/>
      <c r="AGF139" s="39"/>
      <c r="AGG139" s="39"/>
      <c r="AGH139" s="39"/>
      <c r="AGI139" s="39"/>
      <c r="AGJ139" s="39"/>
      <c r="AGK139" s="39"/>
      <c r="AGL139" s="39"/>
      <c r="AGM139" s="39"/>
      <c r="AGN139" s="39"/>
      <c r="AGO139" s="39"/>
      <c r="AGP139" s="39"/>
      <c r="AGQ139" s="39"/>
      <c r="AGR139" s="39"/>
      <c r="AGS139" s="39"/>
      <c r="AGT139" s="39"/>
      <c r="AGU139" s="39"/>
      <c r="AGV139" s="39"/>
      <c r="AGW139" s="39"/>
      <c r="AGX139" s="39"/>
      <c r="AGY139" s="39"/>
      <c r="AGZ139" s="39"/>
      <c r="AHA139" s="39"/>
      <c r="AHB139" s="39"/>
      <c r="AHC139" s="39"/>
      <c r="AHD139" s="39"/>
      <c r="AHE139" s="39"/>
      <c r="AHF139" s="39"/>
      <c r="AHG139" s="39"/>
      <c r="AHH139" s="39"/>
      <c r="AHI139" s="39"/>
      <c r="AHJ139" s="39"/>
      <c r="AHK139" s="39"/>
      <c r="AHL139" s="39"/>
      <c r="AHM139" s="39"/>
      <c r="AHN139" s="39"/>
      <c r="AHO139" s="39"/>
      <c r="AHP139" s="39"/>
      <c r="AHQ139" s="39"/>
      <c r="AHR139" s="39"/>
      <c r="AHS139" s="39"/>
      <c r="AHT139" s="39"/>
      <c r="AHU139" s="39"/>
      <c r="AHV139" s="39"/>
      <c r="AHW139" s="39"/>
      <c r="AHX139" s="39"/>
      <c r="AHY139" s="39"/>
      <c r="AHZ139" s="39"/>
      <c r="AIA139" s="39"/>
      <c r="AIB139" s="39"/>
      <c r="AIC139" s="39"/>
      <c r="AID139" s="39"/>
      <c r="AIE139" s="39"/>
      <c r="AIF139" s="39"/>
      <c r="AIG139" s="39"/>
      <c r="AIH139" s="39"/>
      <c r="AII139" s="39"/>
      <c r="AIJ139" s="39"/>
      <c r="AIK139" s="39"/>
      <c r="AIL139" s="39"/>
      <c r="AIM139" s="39"/>
      <c r="AIN139" s="39"/>
      <c r="AIO139" s="39"/>
      <c r="AIP139" s="39"/>
      <c r="AIQ139" s="39"/>
      <c r="AIR139" s="39"/>
      <c r="AIS139" s="39"/>
      <c r="AIT139" s="39"/>
      <c r="AIU139" s="39"/>
      <c r="AIV139" s="39"/>
      <c r="AIW139" s="39"/>
      <c r="AIX139" s="39"/>
      <c r="AIY139" s="39"/>
      <c r="AIZ139" s="39"/>
      <c r="AJA139" s="39"/>
      <c r="AJB139" s="39"/>
      <c r="AJC139" s="39"/>
      <c r="AJD139" s="39"/>
      <c r="AJE139" s="39"/>
      <c r="AJF139" s="39"/>
      <c r="AJG139" s="39"/>
      <c r="AJH139" s="39"/>
      <c r="AJI139" s="39"/>
      <c r="AJJ139" s="39"/>
      <c r="AJK139" s="39"/>
      <c r="AJL139" s="39"/>
      <c r="AJM139" s="39"/>
      <c r="AJN139" s="39"/>
      <c r="AJO139" s="39"/>
      <c r="AJP139" s="39"/>
      <c r="AJQ139" s="39"/>
      <c r="AJR139" s="39"/>
      <c r="AJS139" s="39"/>
      <c r="AJT139" s="39"/>
      <c r="AJU139" s="39"/>
      <c r="AJV139" s="39"/>
      <c r="AJW139" s="39"/>
      <c r="AJX139" s="39"/>
      <c r="AJY139" s="39"/>
      <c r="AJZ139" s="39"/>
      <c r="AKA139" s="39"/>
      <c r="AKB139" s="39"/>
      <c r="AKC139" s="39"/>
      <c r="AKD139" s="39"/>
      <c r="AKE139" s="39"/>
      <c r="AKF139" s="39"/>
      <c r="AKG139" s="39"/>
      <c r="AKH139" s="39"/>
      <c r="AKI139" s="39"/>
      <c r="AKJ139" s="39"/>
      <c r="AKK139" s="39"/>
      <c r="AKL139" s="39"/>
      <c r="AKM139" s="39"/>
      <c r="AKN139" s="39"/>
      <c r="AKO139" s="39"/>
      <c r="AKP139" s="39"/>
      <c r="AKQ139" s="39"/>
      <c r="AKR139" s="39"/>
      <c r="AKS139" s="39"/>
      <c r="AKT139" s="39"/>
      <c r="AKU139" s="39"/>
      <c r="AKV139" s="39"/>
      <c r="AKW139" s="39"/>
      <c r="AKX139" s="39"/>
      <c r="AKY139" s="39"/>
      <c r="AKZ139" s="39"/>
      <c r="ALA139" s="39"/>
      <c r="ALB139" s="39"/>
      <c r="ALC139" s="39"/>
      <c r="ALD139" s="39"/>
      <c r="ALE139" s="39"/>
      <c r="ALF139" s="39"/>
      <c r="ALG139" s="39"/>
      <c r="ALH139" s="39"/>
      <c r="ALI139" s="39"/>
      <c r="ALJ139" s="39"/>
      <c r="ALK139" s="39"/>
      <c r="ALL139" s="39"/>
      <c r="ALM139" s="39"/>
      <c r="ALN139" s="39"/>
      <c r="ALO139" s="39"/>
      <c r="ALP139" s="39"/>
      <c r="ALQ139" s="39"/>
      <c r="ALR139" s="39"/>
      <c r="ALS139" s="39"/>
      <c r="ALT139" s="39"/>
      <c r="ALU139" s="39"/>
      <c r="ALV139" s="39"/>
      <c r="ALW139" s="39"/>
      <c r="ALX139" s="39"/>
      <c r="ALY139" s="39"/>
      <c r="ALZ139" s="39"/>
      <c r="AMA139" s="39"/>
      <c r="AMB139" s="39"/>
      <c r="AMC139" s="39"/>
      <c r="AMD139" s="39"/>
      <c r="AME139" s="39"/>
      <c r="AMF139" s="39"/>
      <c r="AMG139" s="39"/>
      <c r="AMH139" s="39"/>
      <c r="AMI139" s="39"/>
      <c r="AMJ139" s="39"/>
      <c r="AMK139" s="39"/>
      <c r="AML139" s="39"/>
      <c r="AMM139" s="39"/>
      <c r="AMN139" s="39"/>
      <c r="AMO139" s="39"/>
      <c r="AMP139" s="39"/>
      <c r="AMQ139" s="39"/>
      <c r="AMR139" s="39"/>
      <c r="AMS139" s="39"/>
      <c r="AMT139" s="39"/>
      <c r="AMU139" s="39"/>
      <c r="AMV139" s="59"/>
      <c r="AMW139" s="59"/>
      <c r="AMX139" s="59"/>
    </row>
    <row r="140" spans="1:1038" ht="14.25" outlineLevel="1">
      <c r="A140" s="3"/>
      <c r="B140" s="3"/>
      <c r="C140" s="66" t="str">
        <f>+costi!R22</f>
        <v>MANUTENZIONE EDIFICIO</v>
      </c>
      <c r="D140" s="3"/>
      <c r="E140" s="124">
        <f>+costi!S22</f>
        <v>17000</v>
      </c>
      <c r="F140" s="39"/>
      <c r="G140" s="65"/>
      <c r="H140" s="66"/>
      <c r="I140" s="66">
        <f t="shared" si="184"/>
        <v>0</v>
      </c>
      <c r="J140" s="66">
        <f t="shared" si="184"/>
        <v>17680</v>
      </c>
      <c r="K140" s="66">
        <f t="shared" si="184"/>
        <v>18020</v>
      </c>
      <c r="L140" s="66">
        <f t="shared" si="184"/>
        <v>18360</v>
      </c>
      <c r="M140" s="66">
        <f t="shared" si="184"/>
        <v>18700</v>
      </c>
      <c r="N140" s="66">
        <f t="shared" si="184"/>
        <v>19040</v>
      </c>
      <c r="O140" s="66">
        <f t="shared" si="184"/>
        <v>19380.000000000004</v>
      </c>
      <c r="P140" s="66">
        <f t="shared" si="184"/>
        <v>19720.000000000004</v>
      </c>
      <c r="Q140" s="66">
        <f t="shared" si="184"/>
        <v>20060.000000000004</v>
      </c>
      <c r="R140" s="66">
        <f t="shared" si="185"/>
        <v>20400.000000000004</v>
      </c>
      <c r="S140" s="66">
        <f t="shared" si="185"/>
        <v>20570.000000000004</v>
      </c>
      <c r="T140" s="66">
        <f t="shared" si="185"/>
        <v>20740.000000000004</v>
      </c>
      <c r="U140" s="66">
        <f t="shared" si="185"/>
        <v>20910.000000000004</v>
      </c>
      <c r="V140" s="66">
        <f t="shared" si="185"/>
        <v>21080.000000000004</v>
      </c>
      <c r="W140" s="66">
        <f t="shared" si="185"/>
        <v>21250.000000000004</v>
      </c>
      <c r="X140" s="66">
        <f t="shared" si="185"/>
        <v>21420.000000000004</v>
      </c>
      <c r="Y140" s="66">
        <f t="shared" si="185"/>
        <v>21590.000000000004</v>
      </c>
      <c r="Z140" s="66">
        <f t="shared" si="185"/>
        <v>21760.000000000004</v>
      </c>
      <c r="AA140" s="66">
        <f t="shared" si="185"/>
        <v>21930.000000000004</v>
      </c>
      <c r="AB140" s="66">
        <f t="shared" si="186"/>
        <v>22100.000000000004</v>
      </c>
      <c r="AC140" s="66">
        <f t="shared" si="186"/>
        <v>22270.000000000004</v>
      </c>
      <c r="AD140" s="66">
        <f t="shared" si="186"/>
        <v>22440.000000000004</v>
      </c>
      <c r="AE140" s="66">
        <f t="shared" si="186"/>
        <v>22610.000000000004</v>
      </c>
      <c r="AF140" s="66">
        <f t="shared" si="186"/>
        <v>22780.000000000004</v>
      </c>
      <c r="AG140" s="66">
        <f t="shared" si="186"/>
        <v>22950.000000000004</v>
      </c>
      <c r="AH140" s="66">
        <f t="shared" si="186"/>
        <v>23120.000000000004</v>
      </c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  <c r="IW140" s="39"/>
      <c r="IX140" s="39"/>
      <c r="IY140" s="39"/>
      <c r="IZ140" s="39"/>
      <c r="JA140" s="39"/>
      <c r="JB140" s="39"/>
      <c r="JC140" s="39"/>
      <c r="JD140" s="39"/>
      <c r="JE140" s="39"/>
      <c r="JF140" s="39"/>
      <c r="JG140" s="39"/>
      <c r="JH140" s="39"/>
      <c r="JI140" s="39"/>
      <c r="JJ140" s="39"/>
      <c r="JK140" s="39"/>
      <c r="JL140" s="39"/>
      <c r="JM140" s="39"/>
      <c r="JN140" s="39"/>
      <c r="JO140" s="39"/>
      <c r="JP140" s="39"/>
      <c r="JQ140" s="39"/>
      <c r="JR140" s="39"/>
      <c r="JS140" s="39"/>
      <c r="JT140" s="39"/>
      <c r="JU140" s="39"/>
      <c r="JV140" s="39"/>
      <c r="JW140" s="39"/>
      <c r="JX140" s="39"/>
      <c r="JY140" s="39"/>
      <c r="JZ140" s="39"/>
      <c r="KA140" s="39"/>
      <c r="KB140" s="39"/>
      <c r="KC140" s="39"/>
      <c r="KD140" s="39"/>
      <c r="KE140" s="39"/>
      <c r="KF140" s="39"/>
      <c r="KG140" s="39"/>
      <c r="KH140" s="39"/>
      <c r="KI140" s="39"/>
      <c r="KJ140" s="39"/>
      <c r="KK140" s="39"/>
      <c r="KL140" s="39"/>
      <c r="KM140" s="39"/>
      <c r="KN140" s="39"/>
      <c r="KO140" s="39"/>
      <c r="KP140" s="39"/>
      <c r="KQ140" s="39"/>
      <c r="KR140" s="39"/>
      <c r="KS140" s="39"/>
      <c r="KT140" s="39"/>
      <c r="KU140" s="39"/>
      <c r="KV140" s="39"/>
      <c r="KW140" s="39"/>
      <c r="KX140" s="39"/>
      <c r="KY140" s="39"/>
      <c r="KZ140" s="39"/>
      <c r="LA140" s="39"/>
      <c r="LB140" s="39"/>
      <c r="LC140" s="39"/>
      <c r="LD140" s="39"/>
      <c r="LE140" s="39"/>
      <c r="LF140" s="39"/>
      <c r="LG140" s="39"/>
      <c r="LH140" s="39"/>
      <c r="LI140" s="39"/>
      <c r="LJ140" s="39"/>
      <c r="LK140" s="39"/>
      <c r="LL140" s="39"/>
      <c r="LM140" s="39"/>
      <c r="LN140" s="39"/>
      <c r="LO140" s="39"/>
      <c r="LP140" s="39"/>
      <c r="LQ140" s="39"/>
      <c r="LR140" s="39"/>
      <c r="LS140" s="39"/>
      <c r="LT140" s="39"/>
      <c r="LU140" s="39"/>
      <c r="LV140" s="39"/>
      <c r="LW140" s="39"/>
      <c r="LX140" s="39"/>
      <c r="LY140" s="39"/>
      <c r="LZ140" s="39"/>
      <c r="MA140" s="39"/>
      <c r="MB140" s="39"/>
      <c r="MC140" s="39"/>
      <c r="MD140" s="39"/>
      <c r="ME140" s="39"/>
      <c r="MF140" s="39"/>
      <c r="MG140" s="39"/>
      <c r="MH140" s="39"/>
      <c r="MI140" s="39"/>
      <c r="MJ140" s="39"/>
      <c r="MK140" s="39"/>
      <c r="ML140" s="39"/>
      <c r="MM140" s="39"/>
      <c r="MN140" s="39"/>
      <c r="MO140" s="39"/>
      <c r="MP140" s="39"/>
      <c r="MQ140" s="39"/>
      <c r="MR140" s="39"/>
      <c r="MS140" s="39"/>
      <c r="MT140" s="39"/>
      <c r="MU140" s="39"/>
      <c r="MV140" s="39"/>
      <c r="MW140" s="39"/>
      <c r="MX140" s="39"/>
      <c r="MY140" s="39"/>
      <c r="MZ140" s="39"/>
      <c r="NA140" s="39"/>
      <c r="NB140" s="39"/>
      <c r="NC140" s="39"/>
      <c r="ND140" s="39"/>
      <c r="NE140" s="39"/>
      <c r="NF140" s="39"/>
      <c r="NG140" s="39"/>
      <c r="NH140" s="39"/>
      <c r="NI140" s="39"/>
      <c r="NJ140" s="39"/>
      <c r="NK140" s="39"/>
      <c r="NL140" s="39"/>
      <c r="NM140" s="39"/>
      <c r="NN140" s="39"/>
      <c r="NO140" s="39"/>
      <c r="NP140" s="39"/>
      <c r="NQ140" s="39"/>
      <c r="NR140" s="39"/>
      <c r="NS140" s="39"/>
      <c r="NT140" s="39"/>
      <c r="NU140" s="39"/>
      <c r="NV140" s="39"/>
      <c r="NW140" s="39"/>
      <c r="NX140" s="39"/>
      <c r="NY140" s="39"/>
      <c r="NZ140" s="39"/>
      <c r="OA140" s="39"/>
      <c r="OB140" s="39"/>
      <c r="OC140" s="39"/>
      <c r="OD140" s="39"/>
      <c r="OE140" s="39"/>
      <c r="OF140" s="39"/>
      <c r="OG140" s="39"/>
      <c r="OH140" s="39"/>
      <c r="OI140" s="39"/>
      <c r="OJ140" s="39"/>
      <c r="OK140" s="39"/>
      <c r="OL140" s="39"/>
      <c r="OM140" s="39"/>
      <c r="ON140" s="39"/>
      <c r="OO140" s="39"/>
      <c r="OP140" s="39"/>
      <c r="OQ140" s="39"/>
      <c r="OR140" s="39"/>
      <c r="OS140" s="39"/>
      <c r="OT140" s="39"/>
      <c r="OU140" s="39"/>
      <c r="OV140" s="39"/>
      <c r="OW140" s="39"/>
      <c r="OX140" s="39"/>
      <c r="OY140" s="39"/>
      <c r="OZ140" s="39"/>
      <c r="PA140" s="39"/>
      <c r="PB140" s="39"/>
      <c r="PC140" s="39"/>
      <c r="PD140" s="39"/>
      <c r="PE140" s="39"/>
      <c r="PF140" s="39"/>
      <c r="PG140" s="39"/>
      <c r="PH140" s="39"/>
      <c r="PI140" s="39"/>
      <c r="PJ140" s="39"/>
      <c r="PK140" s="39"/>
      <c r="PL140" s="39"/>
      <c r="PM140" s="39"/>
      <c r="PN140" s="39"/>
      <c r="PO140" s="39"/>
      <c r="PP140" s="39"/>
      <c r="PQ140" s="39"/>
      <c r="PR140" s="39"/>
      <c r="PS140" s="39"/>
      <c r="PT140" s="39"/>
      <c r="PU140" s="39"/>
      <c r="PV140" s="39"/>
      <c r="PW140" s="39"/>
      <c r="PX140" s="39"/>
      <c r="PY140" s="39"/>
      <c r="PZ140" s="39"/>
      <c r="QA140" s="39"/>
      <c r="QB140" s="39"/>
      <c r="QC140" s="39"/>
      <c r="QD140" s="39"/>
      <c r="QE140" s="39"/>
      <c r="QF140" s="39"/>
      <c r="QG140" s="39"/>
      <c r="QH140" s="39"/>
      <c r="QI140" s="39"/>
      <c r="QJ140" s="39"/>
      <c r="QK140" s="39"/>
      <c r="QL140" s="39"/>
      <c r="QM140" s="39"/>
      <c r="QN140" s="39"/>
      <c r="QO140" s="39"/>
      <c r="QP140" s="39"/>
      <c r="QQ140" s="39"/>
      <c r="QR140" s="39"/>
      <c r="QS140" s="39"/>
      <c r="QT140" s="39"/>
      <c r="QU140" s="39"/>
      <c r="QV140" s="39"/>
      <c r="QW140" s="39"/>
      <c r="QX140" s="39"/>
      <c r="QY140" s="39"/>
      <c r="QZ140" s="39"/>
      <c r="RA140" s="39"/>
      <c r="RB140" s="39"/>
      <c r="RC140" s="39"/>
      <c r="RD140" s="39"/>
      <c r="RE140" s="39"/>
      <c r="RF140" s="39"/>
      <c r="RG140" s="39"/>
      <c r="RH140" s="39"/>
      <c r="RI140" s="39"/>
      <c r="RJ140" s="39"/>
      <c r="RK140" s="39"/>
      <c r="RL140" s="39"/>
      <c r="RM140" s="39"/>
      <c r="RN140" s="39"/>
      <c r="RO140" s="39"/>
      <c r="RP140" s="39"/>
      <c r="RQ140" s="39"/>
      <c r="RR140" s="39"/>
      <c r="RS140" s="39"/>
      <c r="RT140" s="39"/>
      <c r="RU140" s="39"/>
      <c r="RV140" s="39"/>
      <c r="RW140" s="39"/>
      <c r="RX140" s="39"/>
      <c r="RY140" s="39"/>
      <c r="RZ140" s="39"/>
      <c r="SA140" s="39"/>
      <c r="SB140" s="39"/>
      <c r="SC140" s="39"/>
      <c r="SD140" s="39"/>
      <c r="SE140" s="39"/>
      <c r="SF140" s="39"/>
      <c r="SG140" s="39"/>
      <c r="SH140" s="39"/>
      <c r="SI140" s="39"/>
      <c r="SJ140" s="39"/>
      <c r="SK140" s="39"/>
      <c r="SL140" s="39"/>
      <c r="SM140" s="39"/>
      <c r="SN140" s="39"/>
      <c r="SO140" s="39"/>
      <c r="SP140" s="39"/>
      <c r="SQ140" s="39"/>
      <c r="SR140" s="39"/>
      <c r="SS140" s="39"/>
      <c r="ST140" s="39"/>
      <c r="SU140" s="39"/>
      <c r="SV140" s="39"/>
      <c r="SW140" s="39"/>
      <c r="SX140" s="39"/>
      <c r="SY140" s="39"/>
      <c r="SZ140" s="39"/>
      <c r="TA140" s="39"/>
      <c r="TB140" s="39"/>
      <c r="TC140" s="39"/>
      <c r="TD140" s="39"/>
      <c r="TE140" s="39"/>
      <c r="TF140" s="39"/>
      <c r="TG140" s="39"/>
      <c r="TH140" s="39"/>
      <c r="TI140" s="39"/>
      <c r="TJ140" s="39"/>
      <c r="TK140" s="39"/>
      <c r="TL140" s="39"/>
      <c r="TM140" s="39"/>
      <c r="TN140" s="39"/>
      <c r="TO140" s="39"/>
      <c r="TP140" s="39"/>
      <c r="TQ140" s="39"/>
      <c r="TR140" s="39"/>
      <c r="TS140" s="39"/>
      <c r="TT140" s="39"/>
      <c r="TU140" s="39"/>
      <c r="TV140" s="39"/>
      <c r="TW140" s="39"/>
      <c r="TX140" s="39"/>
      <c r="TY140" s="39"/>
      <c r="TZ140" s="39"/>
      <c r="UA140" s="39"/>
      <c r="UB140" s="39"/>
      <c r="UC140" s="39"/>
      <c r="UD140" s="39"/>
      <c r="UE140" s="39"/>
      <c r="UF140" s="39"/>
      <c r="UG140" s="39"/>
      <c r="UH140" s="39"/>
      <c r="UI140" s="39"/>
      <c r="UJ140" s="39"/>
      <c r="UK140" s="39"/>
      <c r="UL140" s="39"/>
      <c r="UM140" s="39"/>
      <c r="UN140" s="39"/>
      <c r="UO140" s="39"/>
      <c r="UP140" s="39"/>
      <c r="UQ140" s="39"/>
      <c r="UR140" s="39"/>
      <c r="US140" s="39"/>
      <c r="UT140" s="39"/>
      <c r="UU140" s="39"/>
      <c r="UV140" s="39"/>
      <c r="UW140" s="39"/>
      <c r="UX140" s="39"/>
      <c r="UY140" s="39"/>
      <c r="UZ140" s="39"/>
      <c r="VA140" s="39"/>
      <c r="VB140" s="39"/>
      <c r="VC140" s="39"/>
      <c r="VD140" s="39"/>
      <c r="VE140" s="39"/>
      <c r="VF140" s="39"/>
      <c r="VG140" s="39"/>
      <c r="VH140" s="39"/>
      <c r="VI140" s="39"/>
      <c r="VJ140" s="39"/>
      <c r="VK140" s="39"/>
      <c r="VL140" s="39"/>
      <c r="VM140" s="39"/>
      <c r="VN140" s="39"/>
      <c r="VO140" s="39"/>
      <c r="VP140" s="39"/>
      <c r="VQ140" s="39"/>
      <c r="VR140" s="39"/>
      <c r="VS140" s="39"/>
      <c r="VT140" s="39"/>
      <c r="VU140" s="39"/>
      <c r="VV140" s="39"/>
      <c r="VW140" s="39"/>
      <c r="VX140" s="39"/>
      <c r="VY140" s="39"/>
      <c r="VZ140" s="39"/>
      <c r="WA140" s="39"/>
      <c r="WB140" s="39"/>
      <c r="WC140" s="39"/>
      <c r="WD140" s="39"/>
      <c r="WE140" s="39"/>
      <c r="WF140" s="39"/>
      <c r="WG140" s="39"/>
      <c r="WH140" s="39"/>
      <c r="WI140" s="39"/>
      <c r="WJ140" s="39"/>
      <c r="WK140" s="39"/>
      <c r="WL140" s="39"/>
      <c r="WM140" s="39"/>
      <c r="WN140" s="39"/>
      <c r="WO140" s="39"/>
      <c r="WP140" s="39"/>
      <c r="WQ140" s="39"/>
      <c r="WR140" s="39"/>
      <c r="WS140" s="39"/>
      <c r="WT140" s="39"/>
      <c r="WU140" s="39"/>
      <c r="WV140" s="39"/>
      <c r="WW140" s="39"/>
      <c r="WX140" s="39"/>
      <c r="WY140" s="39"/>
      <c r="WZ140" s="39"/>
      <c r="XA140" s="39"/>
      <c r="XB140" s="39"/>
      <c r="XC140" s="39"/>
      <c r="XD140" s="39"/>
      <c r="XE140" s="39"/>
      <c r="XF140" s="39"/>
      <c r="XG140" s="39"/>
      <c r="XH140" s="39"/>
      <c r="XI140" s="39"/>
      <c r="XJ140" s="39"/>
      <c r="XK140" s="39"/>
      <c r="XL140" s="39"/>
      <c r="XM140" s="39"/>
      <c r="XN140" s="39"/>
      <c r="XO140" s="39"/>
      <c r="XP140" s="39"/>
      <c r="XQ140" s="39"/>
      <c r="XR140" s="39"/>
      <c r="XS140" s="39"/>
      <c r="XT140" s="39"/>
      <c r="XU140" s="39"/>
      <c r="XV140" s="39"/>
      <c r="XW140" s="39"/>
      <c r="XX140" s="39"/>
      <c r="XY140" s="39"/>
      <c r="XZ140" s="39"/>
      <c r="YA140" s="39"/>
      <c r="YB140" s="39"/>
      <c r="YC140" s="39"/>
      <c r="YD140" s="39"/>
      <c r="YE140" s="39"/>
      <c r="YF140" s="39"/>
      <c r="YG140" s="39"/>
      <c r="YH140" s="39"/>
      <c r="YI140" s="39"/>
      <c r="YJ140" s="39"/>
      <c r="YK140" s="39"/>
      <c r="YL140" s="39"/>
      <c r="YM140" s="39"/>
      <c r="YN140" s="39"/>
      <c r="YO140" s="39"/>
      <c r="YP140" s="39"/>
      <c r="YQ140" s="39"/>
      <c r="YR140" s="39"/>
      <c r="YS140" s="39"/>
      <c r="YT140" s="39"/>
      <c r="YU140" s="39"/>
      <c r="YV140" s="39"/>
      <c r="YW140" s="39"/>
      <c r="YX140" s="39"/>
      <c r="YY140" s="39"/>
      <c r="YZ140" s="39"/>
      <c r="ZA140" s="39"/>
      <c r="ZB140" s="39"/>
      <c r="ZC140" s="39"/>
      <c r="ZD140" s="39"/>
      <c r="ZE140" s="39"/>
      <c r="ZF140" s="39"/>
      <c r="ZG140" s="39"/>
      <c r="ZH140" s="39"/>
      <c r="ZI140" s="39"/>
      <c r="ZJ140" s="39"/>
      <c r="ZK140" s="39"/>
      <c r="ZL140" s="39"/>
      <c r="ZM140" s="39"/>
      <c r="ZN140" s="39"/>
      <c r="ZO140" s="39"/>
      <c r="ZP140" s="39"/>
      <c r="ZQ140" s="39"/>
      <c r="ZR140" s="39"/>
      <c r="ZS140" s="39"/>
      <c r="ZT140" s="39"/>
      <c r="ZU140" s="39"/>
      <c r="ZV140" s="39"/>
      <c r="ZW140" s="39"/>
      <c r="ZX140" s="39"/>
      <c r="ZY140" s="39"/>
      <c r="ZZ140" s="39"/>
      <c r="AAA140" s="39"/>
      <c r="AAB140" s="39"/>
      <c r="AAC140" s="39"/>
      <c r="AAD140" s="39"/>
      <c r="AAE140" s="39"/>
      <c r="AAF140" s="39"/>
      <c r="AAG140" s="39"/>
      <c r="AAH140" s="39"/>
      <c r="AAI140" s="39"/>
      <c r="AAJ140" s="39"/>
      <c r="AAK140" s="39"/>
      <c r="AAL140" s="39"/>
      <c r="AAM140" s="39"/>
      <c r="AAN140" s="39"/>
      <c r="AAO140" s="39"/>
      <c r="AAP140" s="39"/>
      <c r="AAQ140" s="39"/>
      <c r="AAR140" s="39"/>
      <c r="AAS140" s="39"/>
      <c r="AAT140" s="39"/>
      <c r="AAU140" s="39"/>
      <c r="AAV140" s="39"/>
      <c r="AAW140" s="39"/>
      <c r="AAX140" s="39"/>
      <c r="AAY140" s="39"/>
      <c r="AAZ140" s="39"/>
      <c r="ABA140" s="39"/>
      <c r="ABB140" s="39"/>
      <c r="ABC140" s="39"/>
      <c r="ABD140" s="39"/>
      <c r="ABE140" s="39"/>
      <c r="ABF140" s="39"/>
      <c r="ABG140" s="39"/>
      <c r="ABH140" s="39"/>
      <c r="ABI140" s="39"/>
      <c r="ABJ140" s="39"/>
      <c r="ABK140" s="39"/>
      <c r="ABL140" s="39"/>
      <c r="ABM140" s="39"/>
      <c r="ABN140" s="39"/>
      <c r="ABO140" s="39"/>
      <c r="ABP140" s="39"/>
      <c r="ABQ140" s="39"/>
      <c r="ABR140" s="39"/>
      <c r="ABS140" s="39"/>
      <c r="ABT140" s="39"/>
      <c r="ABU140" s="39"/>
      <c r="ABV140" s="39"/>
      <c r="ABW140" s="39"/>
      <c r="ABX140" s="39"/>
      <c r="ABY140" s="39"/>
      <c r="ABZ140" s="39"/>
      <c r="ACA140" s="39"/>
      <c r="ACB140" s="39"/>
      <c r="ACC140" s="39"/>
      <c r="ACD140" s="39"/>
      <c r="ACE140" s="39"/>
      <c r="ACF140" s="39"/>
      <c r="ACG140" s="39"/>
      <c r="ACH140" s="39"/>
      <c r="ACI140" s="39"/>
      <c r="ACJ140" s="39"/>
      <c r="ACK140" s="39"/>
      <c r="ACL140" s="39"/>
      <c r="ACM140" s="39"/>
      <c r="ACN140" s="39"/>
      <c r="ACO140" s="39"/>
      <c r="ACP140" s="39"/>
      <c r="ACQ140" s="39"/>
      <c r="ACR140" s="39"/>
      <c r="ACS140" s="39"/>
      <c r="ACT140" s="39"/>
      <c r="ACU140" s="39"/>
      <c r="ACV140" s="39"/>
      <c r="ACW140" s="39"/>
      <c r="ACX140" s="39"/>
      <c r="ACY140" s="39"/>
      <c r="ACZ140" s="39"/>
      <c r="ADA140" s="39"/>
      <c r="ADB140" s="39"/>
      <c r="ADC140" s="39"/>
      <c r="ADD140" s="39"/>
      <c r="ADE140" s="39"/>
      <c r="ADF140" s="39"/>
      <c r="ADG140" s="39"/>
      <c r="ADH140" s="39"/>
      <c r="ADI140" s="39"/>
      <c r="ADJ140" s="39"/>
      <c r="ADK140" s="39"/>
      <c r="ADL140" s="39"/>
      <c r="ADM140" s="39"/>
      <c r="ADN140" s="39"/>
      <c r="ADO140" s="39"/>
      <c r="ADP140" s="39"/>
      <c r="ADQ140" s="39"/>
      <c r="ADR140" s="39"/>
      <c r="ADS140" s="39"/>
      <c r="ADT140" s="39"/>
      <c r="ADU140" s="39"/>
      <c r="ADV140" s="39"/>
      <c r="ADW140" s="39"/>
      <c r="ADX140" s="39"/>
      <c r="ADY140" s="39"/>
      <c r="ADZ140" s="39"/>
      <c r="AEA140" s="39"/>
      <c r="AEB140" s="39"/>
      <c r="AEC140" s="39"/>
      <c r="AED140" s="39"/>
      <c r="AEE140" s="39"/>
      <c r="AEF140" s="39"/>
      <c r="AEG140" s="39"/>
      <c r="AEH140" s="39"/>
      <c r="AEI140" s="39"/>
      <c r="AEJ140" s="39"/>
      <c r="AEK140" s="39"/>
      <c r="AEL140" s="39"/>
      <c r="AEM140" s="39"/>
      <c r="AEN140" s="39"/>
      <c r="AEO140" s="39"/>
      <c r="AEP140" s="39"/>
      <c r="AEQ140" s="39"/>
      <c r="AER140" s="39"/>
      <c r="AES140" s="39"/>
      <c r="AET140" s="39"/>
      <c r="AEU140" s="39"/>
      <c r="AEV140" s="39"/>
      <c r="AEW140" s="39"/>
      <c r="AEX140" s="39"/>
      <c r="AEY140" s="39"/>
      <c r="AEZ140" s="39"/>
      <c r="AFA140" s="39"/>
      <c r="AFB140" s="39"/>
      <c r="AFC140" s="39"/>
      <c r="AFD140" s="39"/>
      <c r="AFE140" s="39"/>
      <c r="AFF140" s="39"/>
      <c r="AFG140" s="39"/>
      <c r="AFH140" s="39"/>
      <c r="AFI140" s="39"/>
      <c r="AFJ140" s="39"/>
      <c r="AFK140" s="39"/>
      <c r="AFL140" s="39"/>
      <c r="AFM140" s="39"/>
      <c r="AFN140" s="39"/>
      <c r="AFO140" s="39"/>
      <c r="AFP140" s="39"/>
      <c r="AFQ140" s="39"/>
      <c r="AFR140" s="39"/>
      <c r="AFS140" s="39"/>
      <c r="AFT140" s="39"/>
      <c r="AFU140" s="39"/>
      <c r="AFV140" s="39"/>
      <c r="AFW140" s="39"/>
      <c r="AFX140" s="39"/>
      <c r="AFY140" s="39"/>
      <c r="AFZ140" s="39"/>
      <c r="AGA140" s="39"/>
      <c r="AGB140" s="39"/>
      <c r="AGC140" s="39"/>
      <c r="AGD140" s="39"/>
      <c r="AGE140" s="39"/>
      <c r="AGF140" s="39"/>
      <c r="AGG140" s="39"/>
      <c r="AGH140" s="39"/>
      <c r="AGI140" s="39"/>
      <c r="AGJ140" s="39"/>
      <c r="AGK140" s="39"/>
      <c r="AGL140" s="39"/>
      <c r="AGM140" s="39"/>
      <c r="AGN140" s="39"/>
      <c r="AGO140" s="39"/>
      <c r="AGP140" s="39"/>
      <c r="AGQ140" s="39"/>
      <c r="AGR140" s="39"/>
      <c r="AGS140" s="39"/>
      <c r="AGT140" s="39"/>
      <c r="AGU140" s="39"/>
      <c r="AGV140" s="39"/>
      <c r="AGW140" s="39"/>
      <c r="AGX140" s="39"/>
      <c r="AGY140" s="39"/>
      <c r="AGZ140" s="39"/>
      <c r="AHA140" s="39"/>
      <c r="AHB140" s="39"/>
      <c r="AHC140" s="39"/>
      <c r="AHD140" s="39"/>
      <c r="AHE140" s="39"/>
      <c r="AHF140" s="39"/>
      <c r="AHG140" s="39"/>
      <c r="AHH140" s="39"/>
      <c r="AHI140" s="39"/>
      <c r="AHJ140" s="39"/>
      <c r="AHK140" s="39"/>
      <c r="AHL140" s="39"/>
      <c r="AHM140" s="39"/>
      <c r="AHN140" s="39"/>
      <c r="AHO140" s="39"/>
      <c r="AHP140" s="39"/>
      <c r="AHQ140" s="39"/>
      <c r="AHR140" s="39"/>
      <c r="AHS140" s="39"/>
      <c r="AHT140" s="39"/>
      <c r="AHU140" s="39"/>
      <c r="AHV140" s="39"/>
      <c r="AHW140" s="39"/>
      <c r="AHX140" s="39"/>
      <c r="AHY140" s="39"/>
      <c r="AHZ140" s="39"/>
      <c r="AIA140" s="39"/>
      <c r="AIB140" s="39"/>
      <c r="AIC140" s="39"/>
      <c r="AID140" s="39"/>
      <c r="AIE140" s="39"/>
      <c r="AIF140" s="39"/>
      <c r="AIG140" s="39"/>
      <c r="AIH140" s="39"/>
      <c r="AII140" s="39"/>
      <c r="AIJ140" s="39"/>
      <c r="AIK140" s="39"/>
      <c r="AIL140" s="39"/>
      <c r="AIM140" s="39"/>
      <c r="AIN140" s="39"/>
      <c r="AIO140" s="39"/>
      <c r="AIP140" s="39"/>
      <c r="AIQ140" s="39"/>
      <c r="AIR140" s="39"/>
      <c r="AIS140" s="39"/>
      <c r="AIT140" s="39"/>
      <c r="AIU140" s="39"/>
      <c r="AIV140" s="39"/>
      <c r="AIW140" s="39"/>
      <c r="AIX140" s="39"/>
      <c r="AIY140" s="39"/>
      <c r="AIZ140" s="39"/>
      <c r="AJA140" s="39"/>
      <c r="AJB140" s="39"/>
      <c r="AJC140" s="39"/>
      <c r="AJD140" s="39"/>
      <c r="AJE140" s="39"/>
      <c r="AJF140" s="39"/>
      <c r="AJG140" s="39"/>
      <c r="AJH140" s="39"/>
      <c r="AJI140" s="39"/>
      <c r="AJJ140" s="39"/>
      <c r="AJK140" s="39"/>
      <c r="AJL140" s="39"/>
      <c r="AJM140" s="39"/>
      <c r="AJN140" s="39"/>
      <c r="AJO140" s="39"/>
      <c r="AJP140" s="39"/>
      <c r="AJQ140" s="39"/>
      <c r="AJR140" s="39"/>
      <c r="AJS140" s="39"/>
      <c r="AJT140" s="39"/>
      <c r="AJU140" s="39"/>
      <c r="AJV140" s="39"/>
      <c r="AJW140" s="39"/>
      <c r="AJX140" s="39"/>
      <c r="AJY140" s="39"/>
      <c r="AJZ140" s="39"/>
      <c r="AKA140" s="39"/>
      <c r="AKB140" s="39"/>
      <c r="AKC140" s="39"/>
      <c r="AKD140" s="39"/>
      <c r="AKE140" s="39"/>
      <c r="AKF140" s="39"/>
      <c r="AKG140" s="39"/>
      <c r="AKH140" s="39"/>
      <c r="AKI140" s="39"/>
      <c r="AKJ140" s="39"/>
      <c r="AKK140" s="39"/>
      <c r="AKL140" s="39"/>
      <c r="AKM140" s="39"/>
      <c r="AKN140" s="39"/>
      <c r="AKO140" s="39"/>
      <c r="AKP140" s="39"/>
      <c r="AKQ140" s="39"/>
      <c r="AKR140" s="39"/>
      <c r="AKS140" s="39"/>
      <c r="AKT140" s="39"/>
      <c r="AKU140" s="39"/>
      <c r="AKV140" s="39"/>
      <c r="AKW140" s="39"/>
      <c r="AKX140" s="39"/>
      <c r="AKY140" s="39"/>
      <c r="AKZ140" s="39"/>
      <c r="ALA140" s="39"/>
      <c r="ALB140" s="39"/>
      <c r="ALC140" s="39"/>
      <c r="ALD140" s="39"/>
      <c r="ALE140" s="39"/>
      <c r="ALF140" s="39"/>
      <c r="ALG140" s="39"/>
      <c r="ALH140" s="39"/>
      <c r="ALI140" s="39"/>
      <c r="ALJ140" s="39"/>
      <c r="ALK140" s="39"/>
      <c r="ALL140" s="39"/>
      <c r="ALM140" s="39"/>
      <c r="ALN140" s="39"/>
      <c r="ALO140" s="39"/>
      <c r="ALP140" s="39"/>
      <c r="ALQ140" s="39"/>
      <c r="ALR140" s="39"/>
      <c r="ALS140" s="39"/>
      <c r="ALT140" s="39"/>
      <c r="ALU140" s="39"/>
      <c r="ALV140" s="39"/>
      <c r="ALW140" s="39"/>
      <c r="ALX140" s="39"/>
      <c r="ALY140" s="39"/>
      <c r="ALZ140" s="39"/>
      <c r="AMA140" s="39"/>
      <c r="AMB140" s="39"/>
      <c r="AMC140" s="39"/>
      <c r="AMD140" s="39"/>
      <c r="AME140" s="39"/>
      <c r="AMF140" s="39"/>
      <c r="AMG140" s="39"/>
      <c r="AMH140" s="39"/>
      <c r="AMI140" s="39"/>
      <c r="AMJ140" s="39"/>
      <c r="AMK140" s="39"/>
      <c r="AML140" s="39"/>
      <c r="AMM140" s="39"/>
      <c r="AMN140" s="39"/>
      <c r="AMO140" s="39"/>
      <c r="AMP140" s="39"/>
      <c r="AMQ140" s="39"/>
      <c r="AMR140" s="39"/>
      <c r="AMS140" s="39"/>
      <c r="AMT140" s="39"/>
      <c r="AMU140" s="39"/>
      <c r="AMV140" s="59"/>
      <c r="AMW140" s="59"/>
      <c r="AMX140" s="59"/>
    </row>
    <row r="141" spans="1:1038" ht="14.25" outlineLevel="1">
      <c r="A141" s="3"/>
      <c r="B141" s="3"/>
      <c r="C141" s="66" t="str">
        <f>+costi!R23</f>
        <v>CONSUMI (energia+gas+acqua)</v>
      </c>
      <c r="D141" s="3"/>
      <c r="E141" s="124">
        <f>+costi!S23</f>
        <v>74000</v>
      </c>
      <c r="F141" s="39"/>
      <c r="G141" s="65"/>
      <c r="H141" s="66"/>
      <c r="I141" s="66">
        <f t="shared" si="184"/>
        <v>0</v>
      </c>
      <c r="J141" s="66">
        <f t="shared" si="184"/>
        <v>76960</v>
      </c>
      <c r="K141" s="66">
        <f t="shared" si="184"/>
        <v>78440</v>
      </c>
      <c r="L141" s="66">
        <f t="shared" si="184"/>
        <v>79920</v>
      </c>
      <c r="M141" s="66">
        <f t="shared" si="184"/>
        <v>81400</v>
      </c>
      <c r="N141" s="66">
        <f t="shared" si="184"/>
        <v>82880.000000000015</v>
      </c>
      <c r="O141" s="66">
        <f t="shared" si="184"/>
        <v>84360.000000000015</v>
      </c>
      <c r="P141" s="66">
        <f t="shared" si="184"/>
        <v>85840.000000000015</v>
      </c>
      <c r="Q141" s="66">
        <f t="shared" si="184"/>
        <v>87320.000000000015</v>
      </c>
      <c r="R141" s="66">
        <f t="shared" si="185"/>
        <v>88800.000000000015</v>
      </c>
      <c r="S141" s="66">
        <f t="shared" si="185"/>
        <v>89540.000000000015</v>
      </c>
      <c r="T141" s="66">
        <f t="shared" si="185"/>
        <v>90280.000000000015</v>
      </c>
      <c r="U141" s="66">
        <f t="shared" si="185"/>
        <v>91020.000000000015</v>
      </c>
      <c r="V141" s="66">
        <f t="shared" si="185"/>
        <v>91760.000000000015</v>
      </c>
      <c r="W141" s="66">
        <f t="shared" si="185"/>
        <v>92500.000000000015</v>
      </c>
      <c r="X141" s="66">
        <f t="shared" si="185"/>
        <v>93240.000000000015</v>
      </c>
      <c r="Y141" s="66">
        <f t="shared" si="185"/>
        <v>93980.000000000015</v>
      </c>
      <c r="Z141" s="66">
        <f t="shared" si="185"/>
        <v>94720.000000000015</v>
      </c>
      <c r="AA141" s="66">
        <f t="shared" si="185"/>
        <v>95460.000000000015</v>
      </c>
      <c r="AB141" s="66">
        <f t="shared" si="186"/>
        <v>96200.000000000015</v>
      </c>
      <c r="AC141" s="66">
        <f t="shared" si="186"/>
        <v>96940.000000000015</v>
      </c>
      <c r="AD141" s="66">
        <f t="shared" si="186"/>
        <v>97680.000000000015</v>
      </c>
      <c r="AE141" s="66">
        <f t="shared" si="186"/>
        <v>98420.000000000015</v>
      </c>
      <c r="AF141" s="66">
        <f t="shared" si="186"/>
        <v>99160.000000000029</v>
      </c>
      <c r="AG141" s="66">
        <f t="shared" si="186"/>
        <v>99900.000000000029</v>
      </c>
      <c r="AH141" s="66">
        <f t="shared" si="186"/>
        <v>100640.00000000003</v>
      </c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  <c r="IW141" s="39"/>
      <c r="IX141" s="39"/>
      <c r="IY141" s="39"/>
      <c r="IZ141" s="39"/>
      <c r="JA141" s="39"/>
      <c r="JB141" s="39"/>
      <c r="JC141" s="39"/>
      <c r="JD141" s="39"/>
      <c r="JE141" s="39"/>
      <c r="JF141" s="39"/>
      <c r="JG141" s="39"/>
      <c r="JH141" s="39"/>
      <c r="JI141" s="39"/>
      <c r="JJ141" s="39"/>
      <c r="JK141" s="39"/>
      <c r="JL141" s="39"/>
      <c r="JM141" s="39"/>
      <c r="JN141" s="39"/>
      <c r="JO141" s="39"/>
      <c r="JP141" s="39"/>
      <c r="JQ141" s="39"/>
      <c r="JR141" s="39"/>
      <c r="JS141" s="39"/>
      <c r="JT141" s="39"/>
      <c r="JU141" s="39"/>
      <c r="JV141" s="39"/>
      <c r="JW141" s="39"/>
      <c r="JX141" s="39"/>
      <c r="JY141" s="39"/>
      <c r="JZ141" s="39"/>
      <c r="KA141" s="39"/>
      <c r="KB141" s="39"/>
      <c r="KC141" s="39"/>
      <c r="KD141" s="39"/>
      <c r="KE141" s="39"/>
      <c r="KF141" s="39"/>
      <c r="KG141" s="39"/>
      <c r="KH141" s="39"/>
      <c r="KI141" s="39"/>
      <c r="KJ141" s="39"/>
      <c r="KK141" s="39"/>
      <c r="KL141" s="39"/>
      <c r="KM141" s="39"/>
      <c r="KN141" s="39"/>
      <c r="KO141" s="39"/>
      <c r="KP141" s="39"/>
      <c r="KQ141" s="39"/>
      <c r="KR141" s="39"/>
      <c r="KS141" s="39"/>
      <c r="KT141" s="39"/>
      <c r="KU141" s="39"/>
      <c r="KV141" s="39"/>
      <c r="KW141" s="39"/>
      <c r="KX141" s="39"/>
      <c r="KY141" s="39"/>
      <c r="KZ141" s="39"/>
      <c r="LA141" s="39"/>
      <c r="LB141" s="39"/>
      <c r="LC141" s="39"/>
      <c r="LD141" s="39"/>
      <c r="LE141" s="39"/>
      <c r="LF141" s="39"/>
      <c r="LG141" s="39"/>
      <c r="LH141" s="39"/>
      <c r="LI141" s="39"/>
      <c r="LJ141" s="39"/>
      <c r="LK141" s="39"/>
      <c r="LL141" s="39"/>
      <c r="LM141" s="39"/>
      <c r="LN141" s="39"/>
      <c r="LO141" s="39"/>
      <c r="LP141" s="39"/>
      <c r="LQ141" s="39"/>
      <c r="LR141" s="39"/>
      <c r="LS141" s="39"/>
      <c r="LT141" s="39"/>
      <c r="LU141" s="39"/>
      <c r="LV141" s="39"/>
      <c r="LW141" s="39"/>
      <c r="LX141" s="39"/>
      <c r="LY141" s="39"/>
      <c r="LZ141" s="39"/>
      <c r="MA141" s="39"/>
      <c r="MB141" s="39"/>
      <c r="MC141" s="39"/>
      <c r="MD141" s="39"/>
      <c r="ME141" s="39"/>
      <c r="MF141" s="39"/>
      <c r="MG141" s="39"/>
      <c r="MH141" s="39"/>
      <c r="MI141" s="39"/>
      <c r="MJ141" s="39"/>
      <c r="MK141" s="39"/>
      <c r="ML141" s="39"/>
      <c r="MM141" s="39"/>
      <c r="MN141" s="39"/>
      <c r="MO141" s="39"/>
      <c r="MP141" s="39"/>
      <c r="MQ141" s="39"/>
      <c r="MR141" s="39"/>
      <c r="MS141" s="39"/>
      <c r="MT141" s="39"/>
      <c r="MU141" s="39"/>
      <c r="MV141" s="39"/>
      <c r="MW141" s="39"/>
      <c r="MX141" s="39"/>
      <c r="MY141" s="39"/>
      <c r="MZ141" s="39"/>
      <c r="NA141" s="39"/>
      <c r="NB141" s="39"/>
      <c r="NC141" s="39"/>
      <c r="ND141" s="39"/>
      <c r="NE141" s="39"/>
      <c r="NF141" s="39"/>
      <c r="NG141" s="39"/>
      <c r="NH141" s="39"/>
      <c r="NI141" s="39"/>
      <c r="NJ141" s="39"/>
      <c r="NK141" s="39"/>
      <c r="NL141" s="39"/>
      <c r="NM141" s="39"/>
      <c r="NN141" s="39"/>
      <c r="NO141" s="39"/>
      <c r="NP141" s="39"/>
      <c r="NQ141" s="39"/>
      <c r="NR141" s="39"/>
      <c r="NS141" s="39"/>
      <c r="NT141" s="39"/>
      <c r="NU141" s="39"/>
      <c r="NV141" s="39"/>
      <c r="NW141" s="39"/>
      <c r="NX141" s="39"/>
      <c r="NY141" s="39"/>
      <c r="NZ141" s="39"/>
      <c r="OA141" s="39"/>
      <c r="OB141" s="39"/>
      <c r="OC141" s="39"/>
      <c r="OD141" s="39"/>
      <c r="OE141" s="39"/>
      <c r="OF141" s="39"/>
      <c r="OG141" s="39"/>
      <c r="OH141" s="39"/>
      <c r="OI141" s="39"/>
      <c r="OJ141" s="39"/>
      <c r="OK141" s="39"/>
      <c r="OL141" s="39"/>
      <c r="OM141" s="39"/>
      <c r="ON141" s="39"/>
      <c r="OO141" s="39"/>
      <c r="OP141" s="39"/>
      <c r="OQ141" s="39"/>
      <c r="OR141" s="39"/>
      <c r="OS141" s="39"/>
      <c r="OT141" s="39"/>
      <c r="OU141" s="39"/>
      <c r="OV141" s="39"/>
      <c r="OW141" s="39"/>
      <c r="OX141" s="39"/>
      <c r="OY141" s="39"/>
      <c r="OZ141" s="39"/>
      <c r="PA141" s="39"/>
      <c r="PB141" s="39"/>
      <c r="PC141" s="39"/>
      <c r="PD141" s="39"/>
      <c r="PE141" s="39"/>
      <c r="PF141" s="39"/>
      <c r="PG141" s="39"/>
      <c r="PH141" s="39"/>
      <c r="PI141" s="39"/>
      <c r="PJ141" s="39"/>
      <c r="PK141" s="39"/>
      <c r="PL141" s="39"/>
      <c r="PM141" s="39"/>
      <c r="PN141" s="39"/>
      <c r="PO141" s="39"/>
      <c r="PP141" s="39"/>
      <c r="PQ141" s="39"/>
      <c r="PR141" s="39"/>
      <c r="PS141" s="39"/>
      <c r="PT141" s="39"/>
      <c r="PU141" s="39"/>
      <c r="PV141" s="39"/>
      <c r="PW141" s="39"/>
      <c r="PX141" s="39"/>
      <c r="PY141" s="39"/>
      <c r="PZ141" s="39"/>
      <c r="QA141" s="39"/>
      <c r="QB141" s="39"/>
      <c r="QC141" s="39"/>
      <c r="QD141" s="39"/>
      <c r="QE141" s="39"/>
      <c r="QF141" s="39"/>
      <c r="QG141" s="39"/>
      <c r="QH141" s="39"/>
      <c r="QI141" s="39"/>
      <c r="QJ141" s="39"/>
      <c r="QK141" s="39"/>
      <c r="QL141" s="39"/>
      <c r="QM141" s="39"/>
      <c r="QN141" s="39"/>
      <c r="QO141" s="39"/>
      <c r="QP141" s="39"/>
      <c r="QQ141" s="39"/>
      <c r="QR141" s="39"/>
      <c r="QS141" s="39"/>
      <c r="QT141" s="39"/>
      <c r="QU141" s="39"/>
      <c r="QV141" s="39"/>
      <c r="QW141" s="39"/>
      <c r="QX141" s="39"/>
      <c r="QY141" s="39"/>
      <c r="QZ141" s="39"/>
      <c r="RA141" s="39"/>
      <c r="RB141" s="39"/>
      <c r="RC141" s="39"/>
      <c r="RD141" s="39"/>
      <c r="RE141" s="39"/>
      <c r="RF141" s="39"/>
      <c r="RG141" s="39"/>
      <c r="RH141" s="39"/>
      <c r="RI141" s="39"/>
      <c r="RJ141" s="39"/>
      <c r="RK141" s="39"/>
      <c r="RL141" s="39"/>
      <c r="RM141" s="39"/>
      <c r="RN141" s="39"/>
      <c r="RO141" s="39"/>
      <c r="RP141" s="39"/>
      <c r="RQ141" s="39"/>
      <c r="RR141" s="39"/>
      <c r="RS141" s="39"/>
      <c r="RT141" s="39"/>
      <c r="RU141" s="39"/>
      <c r="RV141" s="39"/>
      <c r="RW141" s="39"/>
      <c r="RX141" s="39"/>
      <c r="RY141" s="39"/>
      <c r="RZ141" s="39"/>
      <c r="SA141" s="39"/>
      <c r="SB141" s="39"/>
      <c r="SC141" s="39"/>
      <c r="SD141" s="39"/>
      <c r="SE141" s="39"/>
      <c r="SF141" s="39"/>
      <c r="SG141" s="39"/>
      <c r="SH141" s="39"/>
      <c r="SI141" s="39"/>
      <c r="SJ141" s="39"/>
      <c r="SK141" s="39"/>
      <c r="SL141" s="39"/>
      <c r="SM141" s="39"/>
      <c r="SN141" s="39"/>
      <c r="SO141" s="39"/>
      <c r="SP141" s="39"/>
      <c r="SQ141" s="39"/>
      <c r="SR141" s="39"/>
      <c r="SS141" s="39"/>
      <c r="ST141" s="39"/>
      <c r="SU141" s="39"/>
      <c r="SV141" s="39"/>
      <c r="SW141" s="39"/>
      <c r="SX141" s="39"/>
      <c r="SY141" s="39"/>
      <c r="SZ141" s="39"/>
      <c r="TA141" s="39"/>
      <c r="TB141" s="39"/>
      <c r="TC141" s="39"/>
      <c r="TD141" s="39"/>
      <c r="TE141" s="39"/>
      <c r="TF141" s="39"/>
      <c r="TG141" s="39"/>
      <c r="TH141" s="39"/>
      <c r="TI141" s="39"/>
      <c r="TJ141" s="39"/>
      <c r="TK141" s="39"/>
      <c r="TL141" s="39"/>
      <c r="TM141" s="39"/>
      <c r="TN141" s="39"/>
      <c r="TO141" s="39"/>
      <c r="TP141" s="39"/>
      <c r="TQ141" s="39"/>
      <c r="TR141" s="39"/>
      <c r="TS141" s="39"/>
      <c r="TT141" s="39"/>
      <c r="TU141" s="39"/>
      <c r="TV141" s="39"/>
      <c r="TW141" s="39"/>
      <c r="TX141" s="39"/>
      <c r="TY141" s="39"/>
      <c r="TZ141" s="39"/>
      <c r="UA141" s="39"/>
      <c r="UB141" s="39"/>
      <c r="UC141" s="39"/>
      <c r="UD141" s="39"/>
      <c r="UE141" s="39"/>
      <c r="UF141" s="39"/>
      <c r="UG141" s="39"/>
      <c r="UH141" s="39"/>
      <c r="UI141" s="39"/>
      <c r="UJ141" s="39"/>
      <c r="UK141" s="39"/>
      <c r="UL141" s="39"/>
      <c r="UM141" s="39"/>
      <c r="UN141" s="39"/>
      <c r="UO141" s="39"/>
      <c r="UP141" s="39"/>
      <c r="UQ141" s="39"/>
      <c r="UR141" s="39"/>
      <c r="US141" s="39"/>
      <c r="UT141" s="39"/>
      <c r="UU141" s="39"/>
      <c r="UV141" s="39"/>
      <c r="UW141" s="39"/>
      <c r="UX141" s="39"/>
      <c r="UY141" s="39"/>
      <c r="UZ141" s="39"/>
      <c r="VA141" s="39"/>
      <c r="VB141" s="39"/>
      <c r="VC141" s="39"/>
      <c r="VD141" s="39"/>
      <c r="VE141" s="39"/>
      <c r="VF141" s="39"/>
      <c r="VG141" s="39"/>
      <c r="VH141" s="39"/>
      <c r="VI141" s="39"/>
      <c r="VJ141" s="39"/>
      <c r="VK141" s="39"/>
      <c r="VL141" s="39"/>
      <c r="VM141" s="39"/>
      <c r="VN141" s="39"/>
      <c r="VO141" s="39"/>
      <c r="VP141" s="39"/>
      <c r="VQ141" s="39"/>
      <c r="VR141" s="39"/>
      <c r="VS141" s="39"/>
      <c r="VT141" s="39"/>
      <c r="VU141" s="39"/>
      <c r="VV141" s="39"/>
      <c r="VW141" s="39"/>
      <c r="VX141" s="39"/>
      <c r="VY141" s="39"/>
      <c r="VZ141" s="39"/>
      <c r="WA141" s="39"/>
      <c r="WB141" s="39"/>
      <c r="WC141" s="39"/>
      <c r="WD141" s="39"/>
      <c r="WE141" s="39"/>
      <c r="WF141" s="39"/>
      <c r="WG141" s="39"/>
      <c r="WH141" s="39"/>
      <c r="WI141" s="39"/>
      <c r="WJ141" s="39"/>
      <c r="WK141" s="39"/>
      <c r="WL141" s="39"/>
      <c r="WM141" s="39"/>
      <c r="WN141" s="39"/>
      <c r="WO141" s="39"/>
      <c r="WP141" s="39"/>
      <c r="WQ141" s="39"/>
      <c r="WR141" s="39"/>
      <c r="WS141" s="39"/>
      <c r="WT141" s="39"/>
      <c r="WU141" s="39"/>
      <c r="WV141" s="39"/>
      <c r="WW141" s="39"/>
      <c r="WX141" s="39"/>
      <c r="WY141" s="39"/>
      <c r="WZ141" s="39"/>
      <c r="XA141" s="39"/>
      <c r="XB141" s="39"/>
      <c r="XC141" s="39"/>
      <c r="XD141" s="39"/>
      <c r="XE141" s="39"/>
      <c r="XF141" s="39"/>
      <c r="XG141" s="39"/>
      <c r="XH141" s="39"/>
      <c r="XI141" s="39"/>
      <c r="XJ141" s="39"/>
      <c r="XK141" s="39"/>
      <c r="XL141" s="39"/>
      <c r="XM141" s="39"/>
      <c r="XN141" s="39"/>
      <c r="XO141" s="39"/>
      <c r="XP141" s="39"/>
      <c r="XQ141" s="39"/>
      <c r="XR141" s="39"/>
      <c r="XS141" s="39"/>
      <c r="XT141" s="39"/>
      <c r="XU141" s="39"/>
      <c r="XV141" s="39"/>
      <c r="XW141" s="39"/>
      <c r="XX141" s="39"/>
      <c r="XY141" s="39"/>
      <c r="XZ141" s="39"/>
      <c r="YA141" s="39"/>
      <c r="YB141" s="39"/>
      <c r="YC141" s="39"/>
      <c r="YD141" s="39"/>
      <c r="YE141" s="39"/>
      <c r="YF141" s="39"/>
      <c r="YG141" s="39"/>
      <c r="YH141" s="39"/>
      <c r="YI141" s="39"/>
      <c r="YJ141" s="39"/>
      <c r="YK141" s="39"/>
      <c r="YL141" s="39"/>
      <c r="YM141" s="39"/>
      <c r="YN141" s="39"/>
      <c r="YO141" s="39"/>
      <c r="YP141" s="39"/>
      <c r="YQ141" s="39"/>
      <c r="YR141" s="39"/>
      <c r="YS141" s="39"/>
      <c r="YT141" s="39"/>
      <c r="YU141" s="39"/>
      <c r="YV141" s="39"/>
      <c r="YW141" s="39"/>
      <c r="YX141" s="39"/>
      <c r="YY141" s="39"/>
      <c r="YZ141" s="39"/>
      <c r="ZA141" s="39"/>
      <c r="ZB141" s="39"/>
      <c r="ZC141" s="39"/>
      <c r="ZD141" s="39"/>
      <c r="ZE141" s="39"/>
      <c r="ZF141" s="39"/>
      <c r="ZG141" s="39"/>
      <c r="ZH141" s="39"/>
      <c r="ZI141" s="39"/>
      <c r="ZJ141" s="39"/>
      <c r="ZK141" s="39"/>
      <c r="ZL141" s="39"/>
      <c r="ZM141" s="39"/>
      <c r="ZN141" s="39"/>
      <c r="ZO141" s="39"/>
      <c r="ZP141" s="39"/>
      <c r="ZQ141" s="39"/>
      <c r="ZR141" s="39"/>
      <c r="ZS141" s="39"/>
      <c r="ZT141" s="39"/>
      <c r="ZU141" s="39"/>
      <c r="ZV141" s="39"/>
      <c r="ZW141" s="39"/>
      <c r="ZX141" s="39"/>
      <c r="ZY141" s="39"/>
      <c r="ZZ141" s="39"/>
      <c r="AAA141" s="39"/>
      <c r="AAB141" s="39"/>
      <c r="AAC141" s="39"/>
      <c r="AAD141" s="39"/>
      <c r="AAE141" s="39"/>
      <c r="AAF141" s="39"/>
      <c r="AAG141" s="39"/>
      <c r="AAH141" s="39"/>
      <c r="AAI141" s="39"/>
      <c r="AAJ141" s="39"/>
      <c r="AAK141" s="39"/>
      <c r="AAL141" s="39"/>
      <c r="AAM141" s="39"/>
      <c r="AAN141" s="39"/>
      <c r="AAO141" s="39"/>
      <c r="AAP141" s="39"/>
      <c r="AAQ141" s="39"/>
      <c r="AAR141" s="39"/>
      <c r="AAS141" s="39"/>
      <c r="AAT141" s="39"/>
      <c r="AAU141" s="39"/>
      <c r="AAV141" s="39"/>
      <c r="AAW141" s="39"/>
      <c r="AAX141" s="39"/>
      <c r="AAY141" s="39"/>
      <c r="AAZ141" s="39"/>
      <c r="ABA141" s="39"/>
      <c r="ABB141" s="39"/>
      <c r="ABC141" s="39"/>
      <c r="ABD141" s="39"/>
      <c r="ABE141" s="39"/>
      <c r="ABF141" s="39"/>
      <c r="ABG141" s="39"/>
      <c r="ABH141" s="39"/>
      <c r="ABI141" s="39"/>
      <c r="ABJ141" s="39"/>
      <c r="ABK141" s="39"/>
      <c r="ABL141" s="39"/>
      <c r="ABM141" s="39"/>
      <c r="ABN141" s="39"/>
      <c r="ABO141" s="39"/>
      <c r="ABP141" s="39"/>
      <c r="ABQ141" s="39"/>
      <c r="ABR141" s="39"/>
      <c r="ABS141" s="39"/>
      <c r="ABT141" s="39"/>
      <c r="ABU141" s="39"/>
      <c r="ABV141" s="39"/>
      <c r="ABW141" s="39"/>
      <c r="ABX141" s="39"/>
      <c r="ABY141" s="39"/>
      <c r="ABZ141" s="39"/>
      <c r="ACA141" s="39"/>
      <c r="ACB141" s="39"/>
      <c r="ACC141" s="39"/>
      <c r="ACD141" s="39"/>
      <c r="ACE141" s="39"/>
      <c r="ACF141" s="39"/>
      <c r="ACG141" s="39"/>
      <c r="ACH141" s="39"/>
      <c r="ACI141" s="39"/>
      <c r="ACJ141" s="39"/>
      <c r="ACK141" s="39"/>
      <c r="ACL141" s="39"/>
      <c r="ACM141" s="39"/>
      <c r="ACN141" s="39"/>
      <c r="ACO141" s="39"/>
      <c r="ACP141" s="39"/>
      <c r="ACQ141" s="39"/>
      <c r="ACR141" s="39"/>
      <c r="ACS141" s="39"/>
      <c r="ACT141" s="39"/>
      <c r="ACU141" s="39"/>
      <c r="ACV141" s="39"/>
      <c r="ACW141" s="39"/>
      <c r="ACX141" s="39"/>
      <c r="ACY141" s="39"/>
      <c r="ACZ141" s="39"/>
      <c r="ADA141" s="39"/>
      <c r="ADB141" s="39"/>
      <c r="ADC141" s="39"/>
      <c r="ADD141" s="39"/>
      <c r="ADE141" s="39"/>
      <c r="ADF141" s="39"/>
      <c r="ADG141" s="39"/>
      <c r="ADH141" s="39"/>
      <c r="ADI141" s="39"/>
      <c r="ADJ141" s="39"/>
      <c r="ADK141" s="39"/>
      <c r="ADL141" s="39"/>
      <c r="ADM141" s="39"/>
      <c r="ADN141" s="39"/>
      <c r="ADO141" s="39"/>
      <c r="ADP141" s="39"/>
      <c r="ADQ141" s="39"/>
      <c r="ADR141" s="39"/>
      <c r="ADS141" s="39"/>
      <c r="ADT141" s="39"/>
      <c r="ADU141" s="39"/>
      <c r="ADV141" s="39"/>
      <c r="ADW141" s="39"/>
      <c r="ADX141" s="39"/>
      <c r="ADY141" s="39"/>
      <c r="ADZ141" s="39"/>
      <c r="AEA141" s="39"/>
      <c r="AEB141" s="39"/>
      <c r="AEC141" s="39"/>
      <c r="AED141" s="39"/>
      <c r="AEE141" s="39"/>
      <c r="AEF141" s="39"/>
      <c r="AEG141" s="39"/>
      <c r="AEH141" s="39"/>
      <c r="AEI141" s="39"/>
      <c r="AEJ141" s="39"/>
      <c r="AEK141" s="39"/>
      <c r="AEL141" s="39"/>
      <c r="AEM141" s="39"/>
      <c r="AEN141" s="39"/>
      <c r="AEO141" s="39"/>
      <c r="AEP141" s="39"/>
      <c r="AEQ141" s="39"/>
      <c r="AER141" s="39"/>
      <c r="AES141" s="39"/>
      <c r="AET141" s="39"/>
      <c r="AEU141" s="39"/>
      <c r="AEV141" s="39"/>
      <c r="AEW141" s="39"/>
      <c r="AEX141" s="39"/>
      <c r="AEY141" s="39"/>
      <c r="AEZ141" s="39"/>
      <c r="AFA141" s="39"/>
      <c r="AFB141" s="39"/>
      <c r="AFC141" s="39"/>
      <c r="AFD141" s="39"/>
      <c r="AFE141" s="39"/>
      <c r="AFF141" s="39"/>
      <c r="AFG141" s="39"/>
      <c r="AFH141" s="39"/>
      <c r="AFI141" s="39"/>
      <c r="AFJ141" s="39"/>
      <c r="AFK141" s="39"/>
      <c r="AFL141" s="39"/>
      <c r="AFM141" s="39"/>
      <c r="AFN141" s="39"/>
      <c r="AFO141" s="39"/>
      <c r="AFP141" s="39"/>
      <c r="AFQ141" s="39"/>
      <c r="AFR141" s="39"/>
      <c r="AFS141" s="39"/>
      <c r="AFT141" s="39"/>
      <c r="AFU141" s="39"/>
      <c r="AFV141" s="39"/>
      <c r="AFW141" s="39"/>
      <c r="AFX141" s="39"/>
      <c r="AFY141" s="39"/>
      <c r="AFZ141" s="39"/>
      <c r="AGA141" s="39"/>
      <c r="AGB141" s="39"/>
      <c r="AGC141" s="39"/>
      <c r="AGD141" s="39"/>
      <c r="AGE141" s="39"/>
      <c r="AGF141" s="39"/>
      <c r="AGG141" s="39"/>
      <c r="AGH141" s="39"/>
      <c r="AGI141" s="39"/>
      <c r="AGJ141" s="39"/>
      <c r="AGK141" s="39"/>
      <c r="AGL141" s="39"/>
      <c r="AGM141" s="39"/>
      <c r="AGN141" s="39"/>
      <c r="AGO141" s="39"/>
      <c r="AGP141" s="39"/>
      <c r="AGQ141" s="39"/>
      <c r="AGR141" s="39"/>
      <c r="AGS141" s="39"/>
      <c r="AGT141" s="39"/>
      <c r="AGU141" s="39"/>
      <c r="AGV141" s="39"/>
      <c r="AGW141" s="39"/>
      <c r="AGX141" s="39"/>
      <c r="AGY141" s="39"/>
      <c r="AGZ141" s="39"/>
      <c r="AHA141" s="39"/>
      <c r="AHB141" s="39"/>
      <c r="AHC141" s="39"/>
      <c r="AHD141" s="39"/>
      <c r="AHE141" s="39"/>
      <c r="AHF141" s="39"/>
      <c r="AHG141" s="39"/>
      <c r="AHH141" s="39"/>
      <c r="AHI141" s="39"/>
      <c r="AHJ141" s="39"/>
      <c r="AHK141" s="39"/>
      <c r="AHL141" s="39"/>
      <c r="AHM141" s="39"/>
      <c r="AHN141" s="39"/>
      <c r="AHO141" s="39"/>
      <c r="AHP141" s="39"/>
      <c r="AHQ141" s="39"/>
      <c r="AHR141" s="39"/>
      <c r="AHS141" s="39"/>
      <c r="AHT141" s="39"/>
      <c r="AHU141" s="39"/>
      <c r="AHV141" s="39"/>
      <c r="AHW141" s="39"/>
      <c r="AHX141" s="39"/>
      <c r="AHY141" s="39"/>
      <c r="AHZ141" s="39"/>
      <c r="AIA141" s="39"/>
      <c r="AIB141" s="39"/>
      <c r="AIC141" s="39"/>
      <c r="AID141" s="39"/>
      <c r="AIE141" s="39"/>
      <c r="AIF141" s="39"/>
      <c r="AIG141" s="39"/>
      <c r="AIH141" s="39"/>
      <c r="AII141" s="39"/>
      <c r="AIJ141" s="39"/>
      <c r="AIK141" s="39"/>
      <c r="AIL141" s="39"/>
      <c r="AIM141" s="39"/>
      <c r="AIN141" s="39"/>
      <c r="AIO141" s="39"/>
      <c r="AIP141" s="39"/>
      <c r="AIQ141" s="39"/>
      <c r="AIR141" s="39"/>
      <c r="AIS141" s="39"/>
      <c r="AIT141" s="39"/>
      <c r="AIU141" s="39"/>
      <c r="AIV141" s="39"/>
      <c r="AIW141" s="39"/>
      <c r="AIX141" s="39"/>
      <c r="AIY141" s="39"/>
      <c r="AIZ141" s="39"/>
      <c r="AJA141" s="39"/>
      <c r="AJB141" s="39"/>
      <c r="AJC141" s="39"/>
      <c r="AJD141" s="39"/>
      <c r="AJE141" s="39"/>
      <c r="AJF141" s="39"/>
      <c r="AJG141" s="39"/>
      <c r="AJH141" s="39"/>
      <c r="AJI141" s="39"/>
      <c r="AJJ141" s="39"/>
      <c r="AJK141" s="39"/>
      <c r="AJL141" s="39"/>
      <c r="AJM141" s="39"/>
      <c r="AJN141" s="39"/>
      <c r="AJO141" s="39"/>
      <c r="AJP141" s="39"/>
      <c r="AJQ141" s="39"/>
      <c r="AJR141" s="39"/>
      <c r="AJS141" s="39"/>
      <c r="AJT141" s="39"/>
      <c r="AJU141" s="39"/>
      <c r="AJV141" s="39"/>
      <c r="AJW141" s="39"/>
      <c r="AJX141" s="39"/>
      <c r="AJY141" s="39"/>
      <c r="AJZ141" s="39"/>
      <c r="AKA141" s="39"/>
      <c r="AKB141" s="39"/>
      <c r="AKC141" s="39"/>
      <c r="AKD141" s="39"/>
      <c r="AKE141" s="39"/>
      <c r="AKF141" s="39"/>
      <c r="AKG141" s="39"/>
      <c r="AKH141" s="39"/>
      <c r="AKI141" s="39"/>
      <c r="AKJ141" s="39"/>
      <c r="AKK141" s="39"/>
      <c r="AKL141" s="39"/>
      <c r="AKM141" s="39"/>
      <c r="AKN141" s="39"/>
      <c r="AKO141" s="39"/>
      <c r="AKP141" s="39"/>
      <c r="AKQ141" s="39"/>
      <c r="AKR141" s="39"/>
      <c r="AKS141" s="39"/>
      <c r="AKT141" s="39"/>
      <c r="AKU141" s="39"/>
      <c r="AKV141" s="39"/>
      <c r="AKW141" s="39"/>
      <c r="AKX141" s="39"/>
      <c r="AKY141" s="39"/>
      <c r="AKZ141" s="39"/>
      <c r="ALA141" s="39"/>
      <c r="ALB141" s="39"/>
      <c r="ALC141" s="39"/>
      <c r="ALD141" s="39"/>
      <c r="ALE141" s="39"/>
      <c r="ALF141" s="39"/>
      <c r="ALG141" s="39"/>
      <c r="ALH141" s="39"/>
      <c r="ALI141" s="39"/>
      <c r="ALJ141" s="39"/>
      <c r="ALK141" s="39"/>
      <c r="ALL141" s="39"/>
      <c r="ALM141" s="39"/>
      <c r="ALN141" s="39"/>
      <c r="ALO141" s="39"/>
      <c r="ALP141" s="39"/>
      <c r="ALQ141" s="39"/>
      <c r="ALR141" s="39"/>
      <c r="ALS141" s="39"/>
      <c r="ALT141" s="39"/>
      <c r="ALU141" s="39"/>
      <c r="ALV141" s="39"/>
      <c r="ALW141" s="39"/>
      <c r="ALX141" s="39"/>
      <c r="ALY141" s="39"/>
      <c r="ALZ141" s="39"/>
      <c r="AMA141" s="39"/>
      <c r="AMB141" s="39"/>
      <c r="AMC141" s="39"/>
      <c r="AMD141" s="39"/>
      <c r="AME141" s="39"/>
      <c r="AMF141" s="39"/>
      <c r="AMG141" s="39"/>
      <c r="AMH141" s="39"/>
      <c r="AMI141" s="39"/>
      <c r="AMJ141" s="39"/>
      <c r="AMK141" s="39"/>
      <c r="AML141" s="39"/>
      <c r="AMM141" s="39"/>
      <c r="AMN141" s="39"/>
      <c r="AMO141" s="39"/>
      <c r="AMP141" s="39"/>
      <c r="AMQ141" s="39"/>
      <c r="AMR141" s="39"/>
      <c r="AMS141" s="39"/>
      <c r="AMT141" s="39"/>
      <c r="AMU141" s="39"/>
      <c r="AMV141" s="59"/>
      <c r="AMW141" s="59"/>
      <c r="AMX141" s="59"/>
    </row>
    <row r="142" spans="1:1038" ht="14.25" outlineLevel="1">
      <c r="A142" s="3"/>
      <c r="B142" s="3"/>
      <c r="C142" s="312">
        <f>+costi!R24</f>
        <v>0</v>
      </c>
      <c r="D142" s="3"/>
      <c r="E142" s="124">
        <f>+costi!S24</f>
        <v>0</v>
      </c>
      <c r="F142" s="39"/>
      <c r="G142" s="65"/>
      <c r="H142" s="66">
        <f t="shared" si="184"/>
        <v>0</v>
      </c>
      <c r="I142" s="66">
        <f t="shared" si="184"/>
        <v>0</v>
      </c>
      <c r="J142" s="66">
        <f t="shared" si="184"/>
        <v>0</v>
      </c>
      <c r="K142" s="66">
        <f t="shared" si="184"/>
        <v>0</v>
      </c>
      <c r="L142" s="66">
        <f t="shared" si="184"/>
        <v>0</v>
      </c>
      <c r="M142" s="66">
        <f t="shared" si="184"/>
        <v>0</v>
      </c>
      <c r="N142" s="66">
        <f t="shared" si="184"/>
        <v>0</v>
      </c>
      <c r="O142" s="66">
        <f t="shared" si="184"/>
        <v>0</v>
      </c>
      <c r="P142" s="66">
        <f t="shared" si="184"/>
        <v>0</v>
      </c>
      <c r="Q142" s="66">
        <f t="shared" si="184"/>
        <v>0</v>
      </c>
      <c r="R142" s="66">
        <f t="shared" si="185"/>
        <v>0</v>
      </c>
      <c r="S142" s="66">
        <f t="shared" si="185"/>
        <v>0</v>
      </c>
      <c r="T142" s="66">
        <f t="shared" si="185"/>
        <v>0</v>
      </c>
      <c r="U142" s="66">
        <f t="shared" si="185"/>
        <v>0</v>
      </c>
      <c r="V142" s="66">
        <f t="shared" si="185"/>
        <v>0</v>
      </c>
      <c r="W142" s="66">
        <f t="shared" si="185"/>
        <v>0</v>
      </c>
      <c r="X142" s="66">
        <f t="shared" si="185"/>
        <v>0</v>
      </c>
      <c r="Y142" s="66">
        <f t="shared" si="185"/>
        <v>0</v>
      </c>
      <c r="Z142" s="66">
        <f t="shared" si="185"/>
        <v>0</v>
      </c>
      <c r="AA142" s="66">
        <f t="shared" si="185"/>
        <v>0</v>
      </c>
      <c r="AB142" s="66">
        <f t="shared" si="186"/>
        <v>0</v>
      </c>
      <c r="AC142" s="66">
        <f t="shared" si="186"/>
        <v>0</v>
      </c>
      <c r="AD142" s="66">
        <f t="shared" si="186"/>
        <v>0</v>
      </c>
      <c r="AE142" s="66">
        <f t="shared" si="186"/>
        <v>0</v>
      </c>
      <c r="AF142" s="66">
        <f t="shared" si="186"/>
        <v>0</v>
      </c>
      <c r="AG142" s="66">
        <f t="shared" si="186"/>
        <v>0</v>
      </c>
      <c r="AH142" s="66">
        <f t="shared" si="186"/>
        <v>0</v>
      </c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  <c r="IW142" s="39"/>
      <c r="IX142" s="39"/>
      <c r="IY142" s="39"/>
      <c r="IZ142" s="39"/>
      <c r="JA142" s="39"/>
      <c r="JB142" s="39"/>
      <c r="JC142" s="39"/>
      <c r="JD142" s="39"/>
      <c r="JE142" s="39"/>
      <c r="JF142" s="39"/>
      <c r="JG142" s="39"/>
      <c r="JH142" s="39"/>
      <c r="JI142" s="39"/>
      <c r="JJ142" s="39"/>
      <c r="JK142" s="39"/>
      <c r="JL142" s="39"/>
      <c r="JM142" s="39"/>
      <c r="JN142" s="39"/>
      <c r="JO142" s="39"/>
      <c r="JP142" s="39"/>
      <c r="JQ142" s="39"/>
      <c r="JR142" s="39"/>
      <c r="JS142" s="39"/>
      <c r="JT142" s="39"/>
      <c r="JU142" s="39"/>
      <c r="JV142" s="39"/>
      <c r="JW142" s="39"/>
      <c r="JX142" s="39"/>
      <c r="JY142" s="39"/>
      <c r="JZ142" s="39"/>
      <c r="KA142" s="39"/>
      <c r="KB142" s="39"/>
      <c r="KC142" s="39"/>
      <c r="KD142" s="39"/>
      <c r="KE142" s="39"/>
      <c r="KF142" s="39"/>
      <c r="KG142" s="39"/>
      <c r="KH142" s="39"/>
      <c r="KI142" s="39"/>
      <c r="KJ142" s="39"/>
      <c r="KK142" s="39"/>
      <c r="KL142" s="39"/>
      <c r="KM142" s="39"/>
      <c r="KN142" s="39"/>
      <c r="KO142" s="39"/>
      <c r="KP142" s="39"/>
      <c r="KQ142" s="39"/>
      <c r="KR142" s="39"/>
      <c r="KS142" s="39"/>
      <c r="KT142" s="39"/>
      <c r="KU142" s="39"/>
      <c r="KV142" s="39"/>
      <c r="KW142" s="39"/>
      <c r="KX142" s="39"/>
      <c r="KY142" s="39"/>
      <c r="KZ142" s="39"/>
      <c r="LA142" s="39"/>
      <c r="LB142" s="39"/>
      <c r="LC142" s="39"/>
      <c r="LD142" s="39"/>
      <c r="LE142" s="39"/>
      <c r="LF142" s="39"/>
      <c r="LG142" s="39"/>
      <c r="LH142" s="39"/>
      <c r="LI142" s="39"/>
      <c r="LJ142" s="39"/>
      <c r="LK142" s="39"/>
      <c r="LL142" s="39"/>
      <c r="LM142" s="39"/>
      <c r="LN142" s="39"/>
      <c r="LO142" s="39"/>
      <c r="LP142" s="39"/>
      <c r="LQ142" s="39"/>
      <c r="LR142" s="39"/>
      <c r="LS142" s="39"/>
      <c r="LT142" s="39"/>
      <c r="LU142" s="39"/>
      <c r="LV142" s="39"/>
      <c r="LW142" s="39"/>
      <c r="LX142" s="39"/>
      <c r="LY142" s="39"/>
      <c r="LZ142" s="39"/>
      <c r="MA142" s="39"/>
      <c r="MB142" s="39"/>
      <c r="MC142" s="39"/>
      <c r="MD142" s="39"/>
      <c r="ME142" s="39"/>
      <c r="MF142" s="39"/>
      <c r="MG142" s="39"/>
      <c r="MH142" s="39"/>
      <c r="MI142" s="39"/>
      <c r="MJ142" s="39"/>
      <c r="MK142" s="39"/>
      <c r="ML142" s="39"/>
      <c r="MM142" s="39"/>
      <c r="MN142" s="39"/>
      <c r="MO142" s="39"/>
      <c r="MP142" s="39"/>
      <c r="MQ142" s="39"/>
      <c r="MR142" s="39"/>
      <c r="MS142" s="39"/>
      <c r="MT142" s="39"/>
      <c r="MU142" s="39"/>
      <c r="MV142" s="39"/>
      <c r="MW142" s="39"/>
      <c r="MX142" s="39"/>
      <c r="MY142" s="39"/>
      <c r="MZ142" s="39"/>
      <c r="NA142" s="39"/>
      <c r="NB142" s="39"/>
      <c r="NC142" s="39"/>
      <c r="ND142" s="39"/>
      <c r="NE142" s="39"/>
      <c r="NF142" s="39"/>
      <c r="NG142" s="39"/>
      <c r="NH142" s="39"/>
      <c r="NI142" s="39"/>
      <c r="NJ142" s="39"/>
      <c r="NK142" s="39"/>
      <c r="NL142" s="39"/>
      <c r="NM142" s="39"/>
      <c r="NN142" s="39"/>
      <c r="NO142" s="39"/>
      <c r="NP142" s="39"/>
      <c r="NQ142" s="39"/>
      <c r="NR142" s="39"/>
      <c r="NS142" s="39"/>
      <c r="NT142" s="39"/>
      <c r="NU142" s="39"/>
      <c r="NV142" s="39"/>
      <c r="NW142" s="39"/>
      <c r="NX142" s="39"/>
      <c r="NY142" s="39"/>
      <c r="NZ142" s="39"/>
      <c r="OA142" s="39"/>
      <c r="OB142" s="39"/>
      <c r="OC142" s="39"/>
      <c r="OD142" s="39"/>
      <c r="OE142" s="39"/>
      <c r="OF142" s="39"/>
      <c r="OG142" s="39"/>
      <c r="OH142" s="39"/>
      <c r="OI142" s="39"/>
      <c r="OJ142" s="39"/>
      <c r="OK142" s="39"/>
      <c r="OL142" s="39"/>
      <c r="OM142" s="39"/>
      <c r="ON142" s="39"/>
      <c r="OO142" s="39"/>
      <c r="OP142" s="39"/>
      <c r="OQ142" s="39"/>
      <c r="OR142" s="39"/>
      <c r="OS142" s="39"/>
      <c r="OT142" s="39"/>
      <c r="OU142" s="39"/>
      <c r="OV142" s="39"/>
      <c r="OW142" s="39"/>
      <c r="OX142" s="39"/>
      <c r="OY142" s="39"/>
      <c r="OZ142" s="39"/>
      <c r="PA142" s="39"/>
      <c r="PB142" s="39"/>
      <c r="PC142" s="39"/>
      <c r="PD142" s="39"/>
      <c r="PE142" s="39"/>
      <c r="PF142" s="39"/>
      <c r="PG142" s="39"/>
      <c r="PH142" s="39"/>
      <c r="PI142" s="39"/>
      <c r="PJ142" s="39"/>
      <c r="PK142" s="39"/>
      <c r="PL142" s="39"/>
      <c r="PM142" s="39"/>
      <c r="PN142" s="39"/>
      <c r="PO142" s="39"/>
      <c r="PP142" s="39"/>
      <c r="PQ142" s="39"/>
      <c r="PR142" s="39"/>
      <c r="PS142" s="39"/>
      <c r="PT142" s="39"/>
      <c r="PU142" s="39"/>
      <c r="PV142" s="39"/>
      <c r="PW142" s="39"/>
      <c r="PX142" s="39"/>
      <c r="PY142" s="39"/>
      <c r="PZ142" s="39"/>
      <c r="QA142" s="39"/>
      <c r="QB142" s="39"/>
      <c r="QC142" s="39"/>
      <c r="QD142" s="39"/>
      <c r="QE142" s="39"/>
      <c r="QF142" s="39"/>
      <c r="QG142" s="39"/>
      <c r="QH142" s="39"/>
      <c r="QI142" s="39"/>
      <c r="QJ142" s="39"/>
      <c r="QK142" s="39"/>
      <c r="QL142" s="39"/>
      <c r="QM142" s="39"/>
      <c r="QN142" s="39"/>
      <c r="QO142" s="39"/>
      <c r="QP142" s="39"/>
      <c r="QQ142" s="39"/>
      <c r="QR142" s="39"/>
      <c r="QS142" s="39"/>
      <c r="QT142" s="39"/>
      <c r="QU142" s="39"/>
      <c r="QV142" s="39"/>
      <c r="QW142" s="39"/>
      <c r="QX142" s="39"/>
      <c r="QY142" s="39"/>
      <c r="QZ142" s="39"/>
      <c r="RA142" s="39"/>
      <c r="RB142" s="39"/>
      <c r="RC142" s="39"/>
      <c r="RD142" s="39"/>
      <c r="RE142" s="39"/>
      <c r="RF142" s="39"/>
      <c r="RG142" s="39"/>
      <c r="RH142" s="39"/>
      <c r="RI142" s="39"/>
      <c r="RJ142" s="39"/>
      <c r="RK142" s="39"/>
      <c r="RL142" s="39"/>
      <c r="RM142" s="39"/>
      <c r="RN142" s="39"/>
      <c r="RO142" s="39"/>
      <c r="RP142" s="39"/>
      <c r="RQ142" s="39"/>
      <c r="RR142" s="39"/>
      <c r="RS142" s="39"/>
      <c r="RT142" s="39"/>
      <c r="RU142" s="39"/>
      <c r="RV142" s="39"/>
      <c r="RW142" s="39"/>
      <c r="RX142" s="39"/>
      <c r="RY142" s="39"/>
      <c r="RZ142" s="39"/>
      <c r="SA142" s="39"/>
      <c r="SB142" s="39"/>
      <c r="SC142" s="39"/>
      <c r="SD142" s="39"/>
      <c r="SE142" s="39"/>
      <c r="SF142" s="39"/>
      <c r="SG142" s="39"/>
      <c r="SH142" s="39"/>
      <c r="SI142" s="39"/>
      <c r="SJ142" s="39"/>
      <c r="SK142" s="39"/>
      <c r="SL142" s="39"/>
      <c r="SM142" s="39"/>
      <c r="SN142" s="39"/>
      <c r="SO142" s="39"/>
      <c r="SP142" s="39"/>
      <c r="SQ142" s="39"/>
      <c r="SR142" s="39"/>
      <c r="SS142" s="39"/>
      <c r="ST142" s="39"/>
      <c r="SU142" s="39"/>
      <c r="SV142" s="39"/>
      <c r="SW142" s="39"/>
      <c r="SX142" s="39"/>
      <c r="SY142" s="39"/>
      <c r="SZ142" s="39"/>
      <c r="TA142" s="39"/>
      <c r="TB142" s="39"/>
      <c r="TC142" s="39"/>
      <c r="TD142" s="39"/>
      <c r="TE142" s="39"/>
      <c r="TF142" s="39"/>
      <c r="TG142" s="39"/>
      <c r="TH142" s="39"/>
      <c r="TI142" s="39"/>
      <c r="TJ142" s="39"/>
      <c r="TK142" s="39"/>
      <c r="TL142" s="39"/>
      <c r="TM142" s="39"/>
      <c r="TN142" s="39"/>
      <c r="TO142" s="39"/>
      <c r="TP142" s="39"/>
      <c r="TQ142" s="39"/>
      <c r="TR142" s="39"/>
      <c r="TS142" s="39"/>
      <c r="TT142" s="39"/>
      <c r="TU142" s="39"/>
      <c r="TV142" s="39"/>
      <c r="TW142" s="39"/>
      <c r="TX142" s="39"/>
      <c r="TY142" s="39"/>
      <c r="TZ142" s="39"/>
      <c r="UA142" s="39"/>
      <c r="UB142" s="39"/>
      <c r="UC142" s="39"/>
      <c r="UD142" s="39"/>
      <c r="UE142" s="39"/>
      <c r="UF142" s="39"/>
      <c r="UG142" s="39"/>
      <c r="UH142" s="39"/>
      <c r="UI142" s="39"/>
      <c r="UJ142" s="39"/>
      <c r="UK142" s="39"/>
      <c r="UL142" s="39"/>
      <c r="UM142" s="39"/>
      <c r="UN142" s="39"/>
      <c r="UO142" s="39"/>
      <c r="UP142" s="39"/>
      <c r="UQ142" s="39"/>
      <c r="UR142" s="39"/>
      <c r="US142" s="39"/>
      <c r="UT142" s="39"/>
      <c r="UU142" s="39"/>
      <c r="UV142" s="39"/>
      <c r="UW142" s="39"/>
      <c r="UX142" s="39"/>
      <c r="UY142" s="39"/>
      <c r="UZ142" s="39"/>
      <c r="VA142" s="39"/>
      <c r="VB142" s="39"/>
      <c r="VC142" s="39"/>
      <c r="VD142" s="39"/>
      <c r="VE142" s="39"/>
      <c r="VF142" s="39"/>
      <c r="VG142" s="39"/>
      <c r="VH142" s="39"/>
      <c r="VI142" s="39"/>
      <c r="VJ142" s="39"/>
      <c r="VK142" s="39"/>
      <c r="VL142" s="39"/>
      <c r="VM142" s="39"/>
      <c r="VN142" s="39"/>
      <c r="VO142" s="39"/>
      <c r="VP142" s="39"/>
      <c r="VQ142" s="39"/>
      <c r="VR142" s="39"/>
      <c r="VS142" s="39"/>
      <c r="VT142" s="39"/>
      <c r="VU142" s="39"/>
      <c r="VV142" s="39"/>
      <c r="VW142" s="39"/>
      <c r="VX142" s="39"/>
      <c r="VY142" s="39"/>
      <c r="VZ142" s="39"/>
      <c r="WA142" s="39"/>
      <c r="WB142" s="39"/>
      <c r="WC142" s="39"/>
      <c r="WD142" s="39"/>
      <c r="WE142" s="39"/>
      <c r="WF142" s="39"/>
      <c r="WG142" s="39"/>
      <c r="WH142" s="39"/>
      <c r="WI142" s="39"/>
      <c r="WJ142" s="39"/>
      <c r="WK142" s="39"/>
      <c r="WL142" s="39"/>
      <c r="WM142" s="39"/>
      <c r="WN142" s="39"/>
      <c r="WO142" s="39"/>
      <c r="WP142" s="39"/>
      <c r="WQ142" s="39"/>
      <c r="WR142" s="39"/>
      <c r="WS142" s="39"/>
      <c r="WT142" s="39"/>
      <c r="WU142" s="39"/>
      <c r="WV142" s="39"/>
      <c r="WW142" s="39"/>
      <c r="WX142" s="39"/>
      <c r="WY142" s="39"/>
      <c r="WZ142" s="39"/>
      <c r="XA142" s="39"/>
      <c r="XB142" s="39"/>
      <c r="XC142" s="39"/>
      <c r="XD142" s="39"/>
      <c r="XE142" s="39"/>
      <c r="XF142" s="39"/>
      <c r="XG142" s="39"/>
      <c r="XH142" s="39"/>
      <c r="XI142" s="39"/>
      <c r="XJ142" s="39"/>
      <c r="XK142" s="39"/>
      <c r="XL142" s="39"/>
      <c r="XM142" s="39"/>
      <c r="XN142" s="39"/>
      <c r="XO142" s="39"/>
      <c r="XP142" s="39"/>
      <c r="XQ142" s="39"/>
      <c r="XR142" s="39"/>
      <c r="XS142" s="39"/>
      <c r="XT142" s="39"/>
      <c r="XU142" s="39"/>
      <c r="XV142" s="39"/>
      <c r="XW142" s="39"/>
      <c r="XX142" s="39"/>
      <c r="XY142" s="39"/>
      <c r="XZ142" s="39"/>
      <c r="YA142" s="39"/>
      <c r="YB142" s="39"/>
      <c r="YC142" s="39"/>
      <c r="YD142" s="39"/>
      <c r="YE142" s="39"/>
      <c r="YF142" s="39"/>
      <c r="YG142" s="39"/>
      <c r="YH142" s="39"/>
      <c r="YI142" s="39"/>
      <c r="YJ142" s="39"/>
      <c r="YK142" s="39"/>
      <c r="YL142" s="39"/>
      <c r="YM142" s="39"/>
      <c r="YN142" s="39"/>
      <c r="YO142" s="39"/>
      <c r="YP142" s="39"/>
      <c r="YQ142" s="39"/>
      <c r="YR142" s="39"/>
      <c r="YS142" s="39"/>
      <c r="YT142" s="39"/>
      <c r="YU142" s="39"/>
      <c r="YV142" s="39"/>
      <c r="YW142" s="39"/>
      <c r="YX142" s="39"/>
      <c r="YY142" s="39"/>
      <c r="YZ142" s="39"/>
      <c r="ZA142" s="39"/>
      <c r="ZB142" s="39"/>
      <c r="ZC142" s="39"/>
      <c r="ZD142" s="39"/>
      <c r="ZE142" s="39"/>
      <c r="ZF142" s="39"/>
      <c r="ZG142" s="39"/>
      <c r="ZH142" s="39"/>
      <c r="ZI142" s="39"/>
      <c r="ZJ142" s="39"/>
      <c r="ZK142" s="39"/>
      <c r="ZL142" s="39"/>
      <c r="ZM142" s="39"/>
      <c r="ZN142" s="39"/>
      <c r="ZO142" s="39"/>
      <c r="ZP142" s="39"/>
      <c r="ZQ142" s="39"/>
      <c r="ZR142" s="39"/>
      <c r="ZS142" s="39"/>
      <c r="ZT142" s="39"/>
      <c r="ZU142" s="39"/>
      <c r="ZV142" s="39"/>
      <c r="ZW142" s="39"/>
      <c r="ZX142" s="39"/>
      <c r="ZY142" s="39"/>
      <c r="ZZ142" s="39"/>
      <c r="AAA142" s="39"/>
      <c r="AAB142" s="39"/>
      <c r="AAC142" s="39"/>
      <c r="AAD142" s="39"/>
      <c r="AAE142" s="39"/>
      <c r="AAF142" s="39"/>
      <c r="AAG142" s="39"/>
      <c r="AAH142" s="39"/>
      <c r="AAI142" s="39"/>
      <c r="AAJ142" s="39"/>
      <c r="AAK142" s="39"/>
      <c r="AAL142" s="39"/>
      <c r="AAM142" s="39"/>
      <c r="AAN142" s="39"/>
      <c r="AAO142" s="39"/>
      <c r="AAP142" s="39"/>
      <c r="AAQ142" s="39"/>
      <c r="AAR142" s="39"/>
      <c r="AAS142" s="39"/>
      <c r="AAT142" s="39"/>
      <c r="AAU142" s="39"/>
      <c r="AAV142" s="39"/>
      <c r="AAW142" s="39"/>
      <c r="AAX142" s="39"/>
      <c r="AAY142" s="39"/>
      <c r="AAZ142" s="39"/>
      <c r="ABA142" s="39"/>
      <c r="ABB142" s="39"/>
      <c r="ABC142" s="39"/>
      <c r="ABD142" s="39"/>
      <c r="ABE142" s="39"/>
      <c r="ABF142" s="39"/>
      <c r="ABG142" s="39"/>
      <c r="ABH142" s="39"/>
      <c r="ABI142" s="39"/>
      <c r="ABJ142" s="39"/>
      <c r="ABK142" s="39"/>
      <c r="ABL142" s="39"/>
      <c r="ABM142" s="39"/>
      <c r="ABN142" s="39"/>
      <c r="ABO142" s="39"/>
      <c r="ABP142" s="39"/>
      <c r="ABQ142" s="39"/>
      <c r="ABR142" s="39"/>
      <c r="ABS142" s="39"/>
      <c r="ABT142" s="39"/>
      <c r="ABU142" s="39"/>
      <c r="ABV142" s="39"/>
      <c r="ABW142" s="39"/>
      <c r="ABX142" s="39"/>
      <c r="ABY142" s="39"/>
      <c r="ABZ142" s="39"/>
      <c r="ACA142" s="39"/>
      <c r="ACB142" s="39"/>
      <c r="ACC142" s="39"/>
      <c r="ACD142" s="39"/>
      <c r="ACE142" s="39"/>
      <c r="ACF142" s="39"/>
      <c r="ACG142" s="39"/>
      <c r="ACH142" s="39"/>
      <c r="ACI142" s="39"/>
      <c r="ACJ142" s="39"/>
      <c r="ACK142" s="39"/>
      <c r="ACL142" s="39"/>
      <c r="ACM142" s="39"/>
      <c r="ACN142" s="39"/>
      <c r="ACO142" s="39"/>
      <c r="ACP142" s="39"/>
      <c r="ACQ142" s="39"/>
      <c r="ACR142" s="39"/>
      <c r="ACS142" s="39"/>
      <c r="ACT142" s="39"/>
      <c r="ACU142" s="39"/>
      <c r="ACV142" s="39"/>
      <c r="ACW142" s="39"/>
      <c r="ACX142" s="39"/>
      <c r="ACY142" s="39"/>
      <c r="ACZ142" s="39"/>
      <c r="ADA142" s="39"/>
      <c r="ADB142" s="39"/>
      <c r="ADC142" s="39"/>
      <c r="ADD142" s="39"/>
      <c r="ADE142" s="39"/>
      <c r="ADF142" s="39"/>
      <c r="ADG142" s="39"/>
      <c r="ADH142" s="39"/>
      <c r="ADI142" s="39"/>
      <c r="ADJ142" s="39"/>
      <c r="ADK142" s="39"/>
      <c r="ADL142" s="39"/>
      <c r="ADM142" s="39"/>
      <c r="ADN142" s="39"/>
      <c r="ADO142" s="39"/>
      <c r="ADP142" s="39"/>
      <c r="ADQ142" s="39"/>
      <c r="ADR142" s="39"/>
      <c r="ADS142" s="39"/>
      <c r="ADT142" s="39"/>
      <c r="ADU142" s="39"/>
      <c r="ADV142" s="39"/>
      <c r="ADW142" s="39"/>
      <c r="ADX142" s="39"/>
      <c r="ADY142" s="39"/>
      <c r="ADZ142" s="39"/>
      <c r="AEA142" s="39"/>
      <c r="AEB142" s="39"/>
      <c r="AEC142" s="39"/>
      <c r="AED142" s="39"/>
      <c r="AEE142" s="39"/>
      <c r="AEF142" s="39"/>
      <c r="AEG142" s="39"/>
      <c r="AEH142" s="39"/>
      <c r="AEI142" s="39"/>
      <c r="AEJ142" s="39"/>
      <c r="AEK142" s="39"/>
      <c r="AEL142" s="39"/>
      <c r="AEM142" s="39"/>
      <c r="AEN142" s="39"/>
      <c r="AEO142" s="39"/>
      <c r="AEP142" s="39"/>
      <c r="AEQ142" s="39"/>
      <c r="AER142" s="39"/>
      <c r="AES142" s="39"/>
      <c r="AET142" s="39"/>
      <c r="AEU142" s="39"/>
      <c r="AEV142" s="39"/>
      <c r="AEW142" s="39"/>
      <c r="AEX142" s="39"/>
      <c r="AEY142" s="39"/>
      <c r="AEZ142" s="39"/>
      <c r="AFA142" s="39"/>
      <c r="AFB142" s="39"/>
      <c r="AFC142" s="39"/>
      <c r="AFD142" s="39"/>
      <c r="AFE142" s="39"/>
      <c r="AFF142" s="39"/>
      <c r="AFG142" s="39"/>
      <c r="AFH142" s="39"/>
      <c r="AFI142" s="39"/>
      <c r="AFJ142" s="39"/>
      <c r="AFK142" s="39"/>
      <c r="AFL142" s="39"/>
      <c r="AFM142" s="39"/>
      <c r="AFN142" s="39"/>
      <c r="AFO142" s="39"/>
      <c r="AFP142" s="39"/>
      <c r="AFQ142" s="39"/>
      <c r="AFR142" s="39"/>
      <c r="AFS142" s="39"/>
      <c r="AFT142" s="39"/>
      <c r="AFU142" s="39"/>
      <c r="AFV142" s="39"/>
      <c r="AFW142" s="39"/>
      <c r="AFX142" s="39"/>
      <c r="AFY142" s="39"/>
      <c r="AFZ142" s="39"/>
      <c r="AGA142" s="39"/>
      <c r="AGB142" s="39"/>
      <c r="AGC142" s="39"/>
      <c r="AGD142" s="39"/>
      <c r="AGE142" s="39"/>
      <c r="AGF142" s="39"/>
      <c r="AGG142" s="39"/>
      <c r="AGH142" s="39"/>
      <c r="AGI142" s="39"/>
      <c r="AGJ142" s="39"/>
      <c r="AGK142" s="39"/>
      <c r="AGL142" s="39"/>
      <c r="AGM142" s="39"/>
      <c r="AGN142" s="39"/>
      <c r="AGO142" s="39"/>
      <c r="AGP142" s="39"/>
      <c r="AGQ142" s="39"/>
      <c r="AGR142" s="39"/>
      <c r="AGS142" s="39"/>
      <c r="AGT142" s="39"/>
      <c r="AGU142" s="39"/>
      <c r="AGV142" s="39"/>
      <c r="AGW142" s="39"/>
      <c r="AGX142" s="39"/>
      <c r="AGY142" s="39"/>
      <c r="AGZ142" s="39"/>
      <c r="AHA142" s="39"/>
      <c r="AHB142" s="39"/>
      <c r="AHC142" s="39"/>
      <c r="AHD142" s="39"/>
      <c r="AHE142" s="39"/>
      <c r="AHF142" s="39"/>
      <c r="AHG142" s="39"/>
      <c r="AHH142" s="39"/>
      <c r="AHI142" s="39"/>
      <c r="AHJ142" s="39"/>
      <c r="AHK142" s="39"/>
      <c r="AHL142" s="39"/>
      <c r="AHM142" s="39"/>
      <c r="AHN142" s="39"/>
      <c r="AHO142" s="39"/>
      <c r="AHP142" s="39"/>
      <c r="AHQ142" s="39"/>
      <c r="AHR142" s="39"/>
      <c r="AHS142" s="39"/>
      <c r="AHT142" s="39"/>
      <c r="AHU142" s="39"/>
      <c r="AHV142" s="39"/>
      <c r="AHW142" s="39"/>
      <c r="AHX142" s="39"/>
      <c r="AHY142" s="39"/>
      <c r="AHZ142" s="39"/>
      <c r="AIA142" s="39"/>
      <c r="AIB142" s="39"/>
      <c r="AIC142" s="39"/>
      <c r="AID142" s="39"/>
      <c r="AIE142" s="39"/>
      <c r="AIF142" s="39"/>
      <c r="AIG142" s="39"/>
      <c r="AIH142" s="39"/>
      <c r="AII142" s="39"/>
      <c r="AIJ142" s="39"/>
      <c r="AIK142" s="39"/>
      <c r="AIL142" s="39"/>
      <c r="AIM142" s="39"/>
      <c r="AIN142" s="39"/>
      <c r="AIO142" s="39"/>
      <c r="AIP142" s="39"/>
      <c r="AIQ142" s="39"/>
      <c r="AIR142" s="39"/>
      <c r="AIS142" s="39"/>
      <c r="AIT142" s="39"/>
      <c r="AIU142" s="39"/>
      <c r="AIV142" s="39"/>
      <c r="AIW142" s="39"/>
      <c r="AIX142" s="39"/>
      <c r="AIY142" s="39"/>
      <c r="AIZ142" s="39"/>
      <c r="AJA142" s="39"/>
      <c r="AJB142" s="39"/>
      <c r="AJC142" s="39"/>
      <c r="AJD142" s="39"/>
      <c r="AJE142" s="39"/>
      <c r="AJF142" s="39"/>
      <c r="AJG142" s="39"/>
      <c r="AJH142" s="39"/>
      <c r="AJI142" s="39"/>
      <c r="AJJ142" s="39"/>
      <c r="AJK142" s="39"/>
      <c r="AJL142" s="39"/>
      <c r="AJM142" s="39"/>
      <c r="AJN142" s="39"/>
      <c r="AJO142" s="39"/>
      <c r="AJP142" s="39"/>
      <c r="AJQ142" s="39"/>
      <c r="AJR142" s="39"/>
      <c r="AJS142" s="39"/>
      <c r="AJT142" s="39"/>
      <c r="AJU142" s="39"/>
      <c r="AJV142" s="39"/>
      <c r="AJW142" s="39"/>
      <c r="AJX142" s="39"/>
      <c r="AJY142" s="39"/>
      <c r="AJZ142" s="39"/>
      <c r="AKA142" s="39"/>
      <c r="AKB142" s="39"/>
      <c r="AKC142" s="39"/>
      <c r="AKD142" s="39"/>
      <c r="AKE142" s="39"/>
      <c r="AKF142" s="39"/>
      <c r="AKG142" s="39"/>
      <c r="AKH142" s="39"/>
      <c r="AKI142" s="39"/>
      <c r="AKJ142" s="39"/>
      <c r="AKK142" s="39"/>
      <c r="AKL142" s="39"/>
      <c r="AKM142" s="39"/>
      <c r="AKN142" s="39"/>
      <c r="AKO142" s="39"/>
      <c r="AKP142" s="39"/>
      <c r="AKQ142" s="39"/>
      <c r="AKR142" s="39"/>
      <c r="AKS142" s="39"/>
      <c r="AKT142" s="39"/>
      <c r="AKU142" s="39"/>
      <c r="AKV142" s="39"/>
      <c r="AKW142" s="39"/>
      <c r="AKX142" s="39"/>
      <c r="AKY142" s="39"/>
      <c r="AKZ142" s="39"/>
      <c r="ALA142" s="39"/>
      <c r="ALB142" s="39"/>
      <c r="ALC142" s="39"/>
      <c r="ALD142" s="39"/>
      <c r="ALE142" s="39"/>
      <c r="ALF142" s="39"/>
      <c r="ALG142" s="39"/>
      <c r="ALH142" s="39"/>
      <c r="ALI142" s="39"/>
      <c r="ALJ142" s="39"/>
      <c r="ALK142" s="39"/>
      <c r="ALL142" s="39"/>
      <c r="ALM142" s="39"/>
      <c r="ALN142" s="39"/>
      <c r="ALO142" s="39"/>
      <c r="ALP142" s="39"/>
      <c r="ALQ142" s="39"/>
      <c r="ALR142" s="39"/>
      <c r="ALS142" s="39"/>
      <c r="ALT142" s="39"/>
      <c r="ALU142" s="39"/>
      <c r="ALV142" s="39"/>
      <c r="ALW142" s="39"/>
      <c r="ALX142" s="39"/>
      <c r="ALY142" s="39"/>
      <c r="ALZ142" s="39"/>
      <c r="AMA142" s="39"/>
      <c r="AMB142" s="39"/>
      <c r="AMC142" s="39"/>
      <c r="AMD142" s="39"/>
      <c r="AME142" s="39"/>
      <c r="AMF142" s="39"/>
      <c r="AMG142" s="39"/>
      <c r="AMH142" s="39"/>
      <c r="AMI142" s="39"/>
      <c r="AMJ142" s="39"/>
      <c r="AMK142" s="39"/>
      <c r="AML142" s="39"/>
      <c r="AMM142" s="39"/>
      <c r="AMN142" s="39"/>
      <c r="AMO142" s="39"/>
      <c r="AMP142" s="39"/>
      <c r="AMQ142" s="39"/>
      <c r="AMR142" s="39"/>
      <c r="AMS142" s="39"/>
      <c r="AMT142" s="39"/>
      <c r="AMU142" s="39"/>
      <c r="AMV142" s="59"/>
      <c r="AMW142" s="59"/>
      <c r="AMX142" s="59"/>
    </row>
    <row r="143" spans="1:1038" ht="14.25" outlineLevel="1">
      <c r="A143" s="3"/>
      <c r="B143" s="3"/>
      <c r="C143" s="66"/>
      <c r="D143" s="3"/>
      <c r="E143" s="124"/>
      <c r="F143" s="39"/>
      <c r="G143" s="65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  <c r="IW143" s="39"/>
      <c r="IX143" s="39"/>
      <c r="IY143" s="39"/>
      <c r="IZ143" s="39"/>
      <c r="JA143" s="39"/>
      <c r="JB143" s="39"/>
      <c r="JC143" s="39"/>
      <c r="JD143" s="39"/>
      <c r="JE143" s="39"/>
      <c r="JF143" s="39"/>
      <c r="JG143" s="39"/>
      <c r="JH143" s="39"/>
      <c r="JI143" s="39"/>
      <c r="JJ143" s="39"/>
      <c r="JK143" s="39"/>
      <c r="JL143" s="39"/>
      <c r="JM143" s="39"/>
      <c r="JN143" s="39"/>
      <c r="JO143" s="39"/>
      <c r="JP143" s="39"/>
      <c r="JQ143" s="39"/>
      <c r="JR143" s="39"/>
      <c r="JS143" s="39"/>
      <c r="JT143" s="39"/>
      <c r="JU143" s="39"/>
      <c r="JV143" s="39"/>
      <c r="JW143" s="39"/>
      <c r="JX143" s="39"/>
      <c r="JY143" s="39"/>
      <c r="JZ143" s="39"/>
      <c r="KA143" s="39"/>
      <c r="KB143" s="39"/>
      <c r="KC143" s="39"/>
      <c r="KD143" s="39"/>
      <c r="KE143" s="39"/>
      <c r="KF143" s="39"/>
      <c r="KG143" s="39"/>
      <c r="KH143" s="39"/>
      <c r="KI143" s="39"/>
      <c r="KJ143" s="39"/>
      <c r="KK143" s="39"/>
      <c r="KL143" s="39"/>
      <c r="KM143" s="39"/>
      <c r="KN143" s="39"/>
      <c r="KO143" s="39"/>
      <c r="KP143" s="39"/>
      <c r="KQ143" s="39"/>
      <c r="KR143" s="39"/>
      <c r="KS143" s="39"/>
      <c r="KT143" s="39"/>
      <c r="KU143" s="39"/>
      <c r="KV143" s="39"/>
      <c r="KW143" s="39"/>
      <c r="KX143" s="39"/>
      <c r="KY143" s="39"/>
      <c r="KZ143" s="39"/>
      <c r="LA143" s="39"/>
      <c r="LB143" s="39"/>
      <c r="LC143" s="39"/>
      <c r="LD143" s="39"/>
      <c r="LE143" s="39"/>
      <c r="LF143" s="39"/>
      <c r="LG143" s="39"/>
      <c r="LH143" s="39"/>
      <c r="LI143" s="39"/>
      <c r="LJ143" s="39"/>
      <c r="LK143" s="39"/>
      <c r="LL143" s="39"/>
      <c r="LM143" s="39"/>
      <c r="LN143" s="39"/>
      <c r="LO143" s="39"/>
      <c r="LP143" s="39"/>
      <c r="LQ143" s="39"/>
      <c r="LR143" s="39"/>
      <c r="LS143" s="39"/>
      <c r="LT143" s="39"/>
      <c r="LU143" s="39"/>
      <c r="LV143" s="39"/>
      <c r="LW143" s="39"/>
      <c r="LX143" s="39"/>
      <c r="LY143" s="39"/>
      <c r="LZ143" s="39"/>
      <c r="MA143" s="39"/>
      <c r="MB143" s="39"/>
      <c r="MC143" s="39"/>
      <c r="MD143" s="39"/>
      <c r="ME143" s="39"/>
      <c r="MF143" s="39"/>
      <c r="MG143" s="39"/>
      <c r="MH143" s="39"/>
      <c r="MI143" s="39"/>
      <c r="MJ143" s="39"/>
      <c r="MK143" s="39"/>
      <c r="ML143" s="39"/>
      <c r="MM143" s="39"/>
      <c r="MN143" s="39"/>
      <c r="MO143" s="39"/>
      <c r="MP143" s="39"/>
      <c r="MQ143" s="39"/>
      <c r="MR143" s="39"/>
      <c r="MS143" s="39"/>
      <c r="MT143" s="39"/>
      <c r="MU143" s="39"/>
      <c r="MV143" s="39"/>
      <c r="MW143" s="39"/>
      <c r="MX143" s="39"/>
      <c r="MY143" s="39"/>
      <c r="MZ143" s="39"/>
      <c r="NA143" s="39"/>
      <c r="NB143" s="39"/>
      <c r="NC143" s="39"/>
      <c r="ND143" s="39"/>
      <c r="NE143" s="39"/>
      <c r="NF143" s="39"/>
      <c r="NG143" s="39"/>
      <c r="NH143" s="39"/>
      <c r="NI143" s="39"/>
      <c r="NJ143" s="39"/>
      <c r="NK143" s="39"/>
      <c r="NL143" s="39"/>
      <c r="NM143" s="39"/>
      <c r="NN143" s="39"/>
      <c r="NO143" s="39"/>
      <c r="NP143" s="39"/>
      <c r="NQ143" s="39"/>
      <c r="NR143" s="39"/>
      <c r="NS143" s="39"/>
      <c r="NT143" s="39"/>
      <c r="NU143" s="39"/>
      <c r="NV143" s="39"/>
      <c r="NW143" s="39"/>
      <c r="NX143" s="39"/>
      <c r="NY143" s="39"/>
      <c r="NZ143" s="39"/>
      <c r="OA143" s="39"/>
      <c r="OB143" s="39"/>
      <c r="OC143" s="39"/>
      <c r="OD143" s="39"/>
      <c r="OE143" s="39"/>
      <c r="OF143" s="39"/>
      <c r="OG143" s="39"/>
      <c r="OH143" s="39"/>
      <c r="OI143" s="39"/>
      <c r="OJ143" s="39"/>
      <c r="OK143" s="39"/>
      <c r="OL143" s="39"/>
      <c r="OM143" s="39"/>
      <c r="ON143" s="39"/>
      <c r="OO143" s="39"/>
      <c r="OP143" s="39"/>
      <c r="OQ143" s="39"/>
      <c r="OR143" s="39"/>
      <c r="OS143" s="39"/>
      <c r="OT143" s="39"/>
      <c r="OU143" s="39"/>
      <c r="OV143" s="39"/>
      <c r="OW143" s="39"/>
      <c r="OX143" s="39"/>
      <c r="OY143" s="39"/>
      <c r="OZ143" s="39"/>
      <c r="PA143" s="39"/>
      <c r="PB143" s="39"/>
      <c r="PC143" s="39"/>
      <c r="PD143" s="39"/>
      <c r="PE143" s="39"/>
      <c r="PF143" s="39"/>
      <c r="PG143" s="39"/>
      <c r="PH143" s="39"/>
      <c r="PI143" s="39"/>
      <c r="PJ143" s="39"/>
      <c r="PK143" s="39"/>
      <c r="PL143" s="39"/>
      <c r="PM143" s="39"/>
      <c r="PN143" s="39"/>
      <c r="PO143" s="39"/>
      <c r="PP143" s="39"/>
      <c r="PQ143" s="39"/>
      <c r="PR143" s="39"/>
      <c r="PS143" s="39"/>
      <c r="PT143" s="39"/>
      <c r="PU143" s="39"/>
      <c r="PV143" s="39"/>
      <c r="PW143" s="39"/>
      <c r="PX143" s="39"/>
      <c r="PY143" s="39"/>
      <c r="PZ143" s="39"/>
      <c r="QA143" s="39"/>
      <c r="QB143" s="39"/>
      <c r="QC143" s="39"/>
      <c r="QD143" s="39"/>
      <c r="QE143" s="39"/>
      <c r="QF143" s="39"/>
      <c r="QG143" s="39"/>
      <c r="QH143" s="39"/>
      <c r="QI143" s="39"/>
      <c r="QJ143" s="39"/>
      <c r="QK143" s="39"/>
      <c r="QL143" s="39"/>
      <c r="QM143" s="39"/>
      <c r="QN143" s="39"/>
      <c r="QO143" s="39"/>
      <c r="QP143" s="39"/>
      <c r="QQ143" s="39"/>
      <c r="QR143" s="39"/>
      <c r="QS143" s="39"/>
      <c r="QT143" s="39"/>
      <c r="QU143" s="39"/>
      <c r="QV143" s="39"/>
      <c r="QW143" s="39"/>
      <c r="QX143" s="39"/>
      <c r="QY143" s="39"/>
      <c r="QZ143" s="39"/>
      <c r="RA143" s="39"/>
      <c r="RB143" s="39"/>
      <c r="RC143" s="39"/>
      <c r="RD143" s="39"/>
      <c r="RE143" s="39"/>
      <c r="RF143" s="39"/>
      <c r="RG143" s="39"/>
      <c r="RH143" s="39"/>
      <c r="RI143" s="39"/>
      <c r="RJ143" s="39"/>
      <c r="RK143" s="39"/>
      <c r="RL143" s="39"/>
      <c r="RM143" s="39"/>
      <c r="RN143" s="39"/>
      <c r="RO143" s="39"/>
      <c r="RP143" s="39"/>
      <c r="RQ143" s="39"/>
      <c r="RR143" s="39"/>
      <c r="RS143" s="39"/>
      <c r="RT143" s="39"/>
      <c r="RU143" s="39"/>
      <c r="RV143" s="39"/>
      <c r="RW143" s="39"/>
      <c r="RX143" s="39"/>
      <c r="RY143" s="39"/>
      <c r="RZ143" s="39"/>
      <c r="SA143" s="39"/>
      <c r="SB143" s="39"/>
      <c r="SC143" s="39"/>
      <c r="SD143" s="39"/>
      <c r="SE143" s="39"/>
      <c r="SF143" s="39"/>
      <c r="SG143" s="39"/>
      <c r="SH143" s="39"/>
      <c r="SI143" s="39"/>
      <c r="SJ143" s="39"/>
      <c r="SK143" s="39"/>
      <c r="SL143" s="39"/>
      <c r="SM143" s="39"/>
      <c r="SN143" s="39"/>
      <c r="SO143" s="39"/>
      <c r="SP143" s="39"/>
      <c r="SQ143" s="39"/>
      <c r="SR143" s="39"/>
      <c r="SS143" s="39"/>
      <c r="ST143" s="39"/>
      <c r="SU143" s="39"/>
      <c r="SV143" s="39"/>
      <c r="SW143" s="39"/>
      <c r="SX143" s="39"/>
      <c r="SY143" s="39"/>
      <c r="SZ143" s="39"/>
      <c r="TA143" s="39"/>
      <c r="TB143" s="39"/>
      <c r="TC143" s="39"/>
      <c r="TD143" s="39"/>
      <c r="TE143" s="39"/>
      <c r="TF143" s="39"/>
      <c r="TG143" s="39"/>
      <c r="TH143" s="39"/>
      <c r="TI143" s="39"/>
      <c r="TJ143" s="39"/>
      <c r="TK143" s="39"/>
      <c r="TL143" s="39"/>
      <c r="TM143" s="39"/>
      <c r="TN143" s="39"/>
      <c r="TO143" s="39"/>
      <c r="TP143" s="39"/>
      <c r="TQ143" s="39"/>
      <c r="TR143" s="39"/>
      <c r="TS143" s="39"/>
      <c r="TT143" s="39"/>
      <c r="TU143" s="39"/>
      <c r="TV143" s="39"/>
      <c r="TW143" s="39"/>
      <c r="TX143" s="39"/>
      <c r="TY143" s="39"/>
      <c r="TZ143" s="39"/>
      <c r="UA143" s="39"/>
      <c r="UB143" s="39"/>
      <c r="UC143" s="39"/>
      <c r="UD143" s="39"/>
      <c r="UE143" s="39"/>
      <c r="UF143" s="39"/>
      <c r="UG143" s="39"/>
      <c r="UH143" s="39"/>
      <c r="UI143" s="39"/>
      <c r="UJ143" s="39"/>
      <c r="UK143" s="39"/>
      <c r="UL143" s="39"/>
      <c r="UM143" s="39"/>
      <c r="UN143" s="39"/>
      <c r="UO143" s="39"/>
      <c r="UP143" s="39"/>
      <c r="UQ143" s="39"/>
      <c r="UR143" s="39"/>
      <c r="US143" s="39"/>
      <c r="UT143" s="39"/>
      <c r="UU143" s="39"/>
      <c r="UV143" s="39"/>
      <c r="UW143" s="39"/>
      <c r="UX143" s="39"/>
      <c r="UY143" s="39"/>
      <c r="UZ143" s="39"/>
      <c r="VA143" s="39"/>
      <c r="VB143" s="39"/>
      <c r="VC143" s="39"/>
      <c r="VD143" s="39"/>
      <c r="VE143" s="39"/>
      <c r="VF143" s="39"/>
      <c r="VG143" s="39"/>
      <c r="VH143" s="39"/>
      <c r="VI143" s="39"/>
      <c r="VJ143" s="39"/>
      <c r="VK143" s="39"/>
      <c r="VL143" s="39"/>
      <c r="VM143" s="39"/>
      <c r="VN143" s="39"/>
      <c r="VO143" s="39"/>
      <c r="VP143" s="39"/>
      <c r="VQ143" s="39"/>
      <c r="VR143" s="39"/>
      <c r="VS143" s="39"/>
      <c r="VT143" s="39"/>
      <c r="VU143" s="39"/>
      <c r="VV143" s="39"/>
      <c r="VW143" s="39"/>
      <c r="VX143" s="39"/>
      <c r="VY143" s="39"/>
      <c r="VZ143" s="39"/>
      <c r="WA143" s="39"/>
      <c r="WB143" s="39"/>
      <c r="WC143" s="39"/>
      <c r="WD143" s="39"/>
      <c r="WE143" s="39"/>
      <c r="WF143" s="39"/>
      <c r="WG143" s="39"/>
      <c r="WH143" s="39"/>
      <c r="WI143" s="39"/>
      <c r="WJ143" s="39"/>
      <c r="WK143" s="39"/>
      <c r="WL143" s="39"/>
      <c r="WM143" s="39"/>
      <c r="WN143" s="39"/>
      <c r="WO143" s="39"/>
      <c r="WP143" s="39"/>
      <c r="WQ143" s="39"/>
      <c r="WR143" s="39"/>
      <c r="WS143" s="39"/>
      <c r="WT143" s="39"/>
      <c r="WU143" s="39"/>
      <c r="WV143" s="39"/>
      <c r="WW143" s="39"/>
      <c r="WX143" s="39"/>
      <c r="WY143" s="39"/>
      <c r="WZ143" s="39"/>
      <c r="XA143" s="39"/>
      <c r="XB143" s="39"/>
      <c r="XC143" s="39"/>
      <c r="XD143" s="39"/>
      <c r="XE143" s="39"/>
      <c r="XF143" s="39"/>
      <c r="XG143" s="39"/>
      <c r="XH143" s="39"/>
      <c r="XI143" s="39"/>
      <c r="XJ143" s="39"/>
      <c r="XK143" s="39"/>
      <c r="XL143" s="39"/>
      <c r="XM143" s="39"/>
      <c r="XN143" s="39"/>
      <c r="XO143" s="39"/>
      <c r="XP143" s="39"/>
      <c r="XQ143" s="39"/>
      <c r="XR143" s="39"/>
      <c r="XS143" s="39"/>
      <c r="XT143" s="39"/>
      <c r="XU143" s="39"/>
      <c r="XV143" s="39"/>
      <c r="XW143" s="39"/>
      <c r="XX143" s="39"/>
      <c r="XY143" s="39"/>
      <c r="XZ143" s="39"/>
      <c r="YA143" s="39"/>
      <c r="YB143" s="39"/>
      <c r="YC143" s="39"/>
      <c r="YD143" s="39"/>
      <c r="YE143" s="39"/>
      <c r="YF143" s="39"/>
      <c r="YG143" s="39"/>
      <c r="YH143" s="39"/>
      <c r="YI143" s="39"/>
      <c r="YJ143" s="39"/>
      <c r="YK143" s="39"/>
      <c r="YL143" s="39"/>
      <c r="YM143" s="39"/>
      <c r="YN143" s="39"/>
      <c r="YO143" s="39"/>
      <c r="YP143" s="39"/>
      <c r="YQ143" s="39"/>
      <c r="YR143" s="39"/>
      <c r="YS143" s="39"/>
      <c r="YT143" s="39"/>
      <c r="YU143" s="39"/>
      <c r="YV143" s="39"/>
      <c r="YW143" s="39"/>
      <c r="YX143" s="39"/>
      <c r="YY143" s="39"/>
      <c r="YZ143" s="39"/>
      <c r="ZA143" s="39"/>
      <c r="ZB143" s="39"/>
      <c r="ZC143" s="39"/>
      <c r="ZD143" s="39"/>
      <c r="ZE143" s="39"/>
      <c r="ZF143" s="39"/>
      <c r="ZG143" s="39"/>
      <c r="ZH143" s="39"/>
      <c r="ZI143" s="39"/>
      <c r="ZJ143" s="39"/>
      <c r="ZK143" s="39"/>
      <c r="ZL143" s="39"/>
      <c r="ZM143" s="39"/>
      <c r="ZN143" s="39"/>
      <c r="ZO143" s="39"/>
      <c r="ZP143" s="39"/>
      <c r="ZQ143" s="39"/>
      <c r="ZR143" s="39"/>
      <c r="ZS143" s="39"/>
      <c r="ZT143" s="39"/>
      <c r="ZU143" s="39"/>
      <c r="ZV143" s="39"/>
      <c r="ZW143" s="39"/>
      <c r="ZX143" s="39"/>
      <c r="ZY143" s="39"/>
      <c r="ZZ143" s="39"/>
      <c r="AAA143" s="39"/>
      <c r="AAB143" s="39"/>
      <c r="AAC143" s="39"/>
      <c r="AAD143" s="39"/>
      <c r="AAE143" s="39"/>
      <c r="AAF143" s="39"/>
      <c r="AAG143" s="39"/>
      <c r="AAH143" s="39"/>
      <c r="AAI143" s="39"/>
      <c r="AAJ143" s="39"/>
      <c r="AAK143" s="39"/>
      <c r="AAL143" s="39"/>
      <c r="AAM143" s="39"/>
      <c r="AAN143" s="39"/>
      <c r="AAO143" s="39"/>
      <c r="AAP143" s="39"/>
      <c r="AAQ143" s="39"/>
      <c r="AAR143" s="39"/>
      <c r="AAS143" s="39"/>
      <c r="AAT143" s="39"/>
      <c r="AAU143" s="39"/>
      <c r="AAV143" s="39"/>
      <c r="AAW143" s="39"/>
      <c r="AAX143" s="39"/>
      <c r="AAY143" s="39"/>
      <c r="AAZ143" s="39"/>
      <c r="ABA143" s="39"/>
      <c r="ABB143" s="39"/>
      <c r="ABC143" s="39"/>
      <c r="ABD143" s="39"/>
      <c r="ABE143" s="39"/>
      <c r="ABF143" s="39"/>
      <c r="ABG143" s="39"/>
      <c r="ABH143" s="39"/>
      <c r="ABI143" s="39"/>
      <c r="ABJ143" s="39"/>
      <c r="ABK143" s="39"/>
      <c r="ABL143" s="39"/>
      <c r="ABM143" s="39"/>
      <c r="ABN143" s="39"/>
      <c r="ABO143" s="39"/>
      <c r="ABP143" s="39"/>
      <c r="ABQ143" s="39"/>
      <c r="ABR143" s="39"/>
      <c r="ABS143" s="39"/>
      <c r="ABT143" s="39"/>
      <c r="ABU143" s="39"/>
      <c r="ABV143" s="39"/>
      <c r="ABW143" s="39"/>
      <c r="ABX143" s="39"/>
      <c r="ABY143" s="39"/>
      <c r="ABZ143" s="39"/>
      <c r="ACA143" s="39"/>
      <c r="ACB143" s="39"/>
      <c r="ACC143" s="39"/>
      <c r="ACD143" s="39"/>
      <c r="ACE143" s="39"/>
      <c r="ACF143" s="39"/>
      <c r="ACG143" s="39"/>
      <c r="ACH143" s="39"/>
      <c r="ACI143" s="39"/>
      <c r="ACJ143" s="39"/>
      <c r="ACK143" s="39"/>
      <c r="ACL143" s="39"/>
      <c r="ACM143" s="39"/>
      <c r="ACN143" s="39"/>
      <c r="ACO143" s="39"/>
      <c r="ACP143" s="39"/>
      <c r="ACQ143" s="39"/>
      <c r="ACR143" s="39"/>
      <c r="ACS143" s="39"/>
      <c r="ACT143" s="39"/>
      <c r="ACU143" s="39"/>
      <c r="ACV143" s="39"/>
      <c r="ACW143" s="39"/>
      <c r="ACX143" s="39"/>
      <c r="ACY143" s="39"/>
      <c r="ACZ143" s="39"/>
      <c r="ADA143" s="39"/>
      <c r="ADB143" s="39"/>
      <c r="ADC143" s="39"/>
      <c r="ADD143" s="39"/>
      <c r="ADE143" s="39"/>
      <c r="ADF143" s="39"/>
      <c r="ADG143" s="39"/>
      <c r="ADH143" s="39"/>
      <c r="ADI143" s="39"/>
      <c r="ADJ143" s="39"/>
      <c r="ADK143" s="39"/>
      <c r="ADL143" s="39"/>
      <c r="ADM143" s="39"/>
      <c r="ADN143" s="39"/>
      <c r="ADO143" s="39"/>
      <c r="ADP143" s="39"/>
      <c r="ADQ143" s="39"/>
      <c r="ADR143" s="39"/>
      <c r="ADS143" s="39"/>
      <c r="ADT143" s="39"/>
      <c r="ADU143" s="39"/>
      <c r="ADV143" s="39"/>
      <c r="ADW143" s="39"/>
      <c r="ADX143" s="39"/>
      <c r="ADY143" s="39"/>
      <c r="ADZ143" s="39"/>
      <c r="AEA143" s="39"/>
      <c r="AEB143" s="39"/>
      <c r="AEC143" s="39"/>
      <c r="AED143" s="39"/>
      <c r="AEE143" s="39"/>
      <c r="AEF143" s="39"/>
      <c r="AEG143" s="39"/>
      <c r="AEH143" s="39"/>
      <c r="AEI143" s="39"/>
      <c r="AEJ143" s="39"/>
      <c r="AEK143" s="39"/>
      <c r="AEL143" s="39"/>
      <c r="AEM143" s="39"/>
      <c r="AEN143" s="39"/>
      <c r="AEO143" s="39"/>
      <c r="AEP143" s="39"/>
      <c r="AEQ143" s="39"/>
      <c r="AER143" s="39"/>
      <c r="AES143" s="39"/>
      <c r="AET143" s="39"/>
      <c r="AEU143" s="39"/>
      <c r="AEV143" s="39"/>
      <c r="AEW143" s="39"/>
      <c r="AEX143" s="39"/>
      <c r="AEY143" s="39"/>
      <c r="AEZ143" s="39"/>
      <c r="AFA143" s="39"/>
      <c r="AFB143" s="39"/>
      <c r="AFC143" s="39"/>
      <c r="AFD143" s="39"/>
      <c r="AFE143" s="39"/>
      <c r="AFF143" s="39"/>
      <c r="AFG143" s="39"/>
      <c r="AFH143" s="39"/>
      <c r="AFI143" s="39"/>
      <c r="AFJ143" s="39"/>
      <c r="AFK143" s="39"/>
      <c r="AFL143" s="39"/>
      <c r="AFM143" s="39"/>
      <c r="AFN143" s="39"/>
      <c r="AFO143" s="39"/>
      <c r="AFP143" s="39"/>
      <c r="AFQ143" s="39"/>
      <c r="AFR143" s="39"/>
      <c r="AFS143" s="39"/>
      <c r="AFT143" s="39"/>
      <c r="AFU143" s="39"/>
      <c r="AFV143" s="39"/>
      <c r="AFW143" s="39"/>
      <c r="AFX143" s="39"/>
      <c r="AFY143" s="39"/>
      <c r="AFZ143" s="39"/>
      <c r="AGA143" s="39"/>
      <c r="AGB143" s="39"/>
      <c r="AGC143" s="39"/>
      <c r="AGD143" s="39"/>
      <c r="AGE143" s="39"/>
      <c r="AGF143" s="39"/>
      <c r="AGG143" s="39"/>
      <c r="AGH143" s="39"/>
      <c r="AGI143" s="39"/>
      <c r="AGJ143" s="39"/>
      <c r="AGK143" s="39"/>
      <c r="AGL143" s="39"/>
      <c r="AGM143" s="39"/>
      <c r="AGN143" s="39"/>
      <c r="AGO143" s="39"/>
      <c r="AGP143" s="39"/>
      <c r="AGQ143" s="39"/>
      <c r="AGR143" s="39"/>
      <c r="AGS143" s="39"/>
      <c r="AGT143" s="39"/>
      <c r="AGU143" s="39"/>
      <c r="AGV143" s="39"/>
      <c r="AGW143" s="39"/>
      <c r="AGX143" s="39"/>
      <c r="AGY143" s="39"/>
      <c r="AGZ143" s="39"/>
      <c r="AHA143" s="39"/>
      <c r="AHB143" s="39"/>
      <c r="AHC143" s="39"/>
      <c r="AHD143" s="39"/>
      <c r="AHE143" s="39"/>
      <c r="AHF143" s="39"/>
      <c r="AHG143" s="39"/>
      <c r="AHH143" s="39"/>
      <c r="AHI143" s="39"/>
      <c r="AHJ143" s="39"/>
      <c r="AHK143" s="39"/>
      <c r="AHL143" s="39"/>
      <c r="AHM143" s="39"/>
      <c r="AHN143" s="39"/>
      <c r="AHO143" s="39"/>
      <c r="AHP143" s="39"/>
      <c r="AHQ143" s="39"/>
      <c r="AHR143" s="39"/>
      <c r="AHS143" s="39"/>
      <c r="AHT143" s="39"/>
      <c r="AHU143" s="39"/>
      <c r="AHV143" s="39"/>
      <c r="AHW143" s="39"/>
      <c r="AHX143" s="39"/>
      <c r="AHY143" s="39"/>
      <c r="AHZ143" s="39"/>
      <c r="AIA143" s="39"/>
      <c r="AIB143" s="39"/>
      <c r="AIC143" s="39"/>
      <c r="AID143" s="39"/>
      <c r="AIE143" s="39"/>
      <c r="AIF143" s="39"/>
      <c r="AIG143" s="39"/>
      <c r="AIH143" s="39"/>
      <c r="AII143" s="39"/>
      <c r="AIJ143" s="39"/>
      <c r="AIK143" s="39"/>
      <c r="AIL143" s="39"/>
      <c r="AIM143" s="39"/>
      <c r="AIN143" s="39"/>
      <c r="AIO143" s="39"/>
      <c r="AIP143" s="39"/>
      <c r="AIQ143" s="39"/>
      <c r="AIR143" s="39"/>
      <c r="AIS143" s="39"/>
      <c r="AIT143" s="39"/>
      <c r="AIU143" s="39"/>
      <c r="AIV143" s="39"/>
      <c r="AIW143" s="39"/>
      <c r="AIX143" s="39"/>
      <c r="AIY143" s="39"/>
      <c r="AIZ143" s="39"/>
      <c r="AJA143" s="39"/>
      <c r="AJB143" s="39"/>
      <c r="AJC143" s="39"/>
      <c r="AJD143" s="39"/>
      <c r="AJE143" s="39"/>
      <c r="AJF143" s="39"/>
      <c r="AJG143" s="39"/>
      <c r="AJH143" s="39"/>
      <c r="AJI143" s="39"/>
      <c r="AJJ143" s="39"/>
      <c r="AJK143" s="39"/>
      <c r="AJL143" s="39"/>
      <c r="AJM143" s="39"/>
      <c r="AJN143" s="39"/>
      <c r="AJO143" s="39"/>
      <c r="AJP143" s="39"/>
      <c r="AJQ143" s="39"/>
      <c r="AJR143" s="39"/>
      <c r="AJS143" s="39"/>
      <c r="AJT143" s="39"/>
      <c r="AJU143" s="39"/>
      <c r="AJV143" s="39"/>
      <c r="AJW143" s="39"/>
      <c r="AJX143" s="39"/>
      <c r="AJY143" s="39"/>
      <c r="AJZ143" s="39"/>
      <c r="AKA143" s="39"/>
      <c r="AKB143" s="39"/>
      <c r="AKC143" s="39"/>
      <c r="AKD143" s="39"/>
      <c r="AKE143" s="39"/>
      <c r="AKF143" s="39"/>
      <c r="AKG143" s="39"/>
      <c r="AKH143" s="39"/>
      <c r="AKI143" s="39"/>
      <c r="AKJ143" s="39"/>
      <c r="AKK143" s="39"/>
      <c r="AKL143" s="39"/>
      <c r="AKM143" s="39"/>
      <c r="AKN143" s="39"/>
      <c r="AKO143" s="39"/>
      <c r="AKP143" s="39"/>
      <c r="AKQ143" s="39"/>
      <c r="AKR143" s="39"/>
      <c r="AKS143" s="39"/>
      <c r="AKT143" s="39"/>
      <c r="AKU143" s="39"/>
      <c r="AKV143" s="39"/>
      <c r="AKW143" s="39"/>
      <c r="AKX143" s="39"/>
      <c r="AKY143" s="39"/>
      <c r="AKZ143" s="39"/>
      <c r="ALA143" s="39"/>
      <c r="ALB143" s="39"/>
      <c r="ALC143" s="39"/>
      <c r="ALD143" s="39"/>
      <c r="ALE143" s="39"/>
      <c r="ALF143" s="39"/>
      <c r="ALG143" s="39"/>
      <c r="ALH143" s="39"/>
      <c r="ALI143" s="39"/>
      <c r="ALJ143" s="39"/>
      <c r="ALK143" s="39"/>
      <c r="ALL143" s="39"/>
      <c r="ALM143" s="39"/>
      <c r="ALN143" s="39"/>
      <c r="ALO143" s="39"/>
      <c r="ALP143" s="39"/>
      <c r="ALQ143" s="39"/>
      <c r="ALR143" s="39"/>
      <c r="ALS143" s="39"/>
      <c r="ALT143" s="39"/>
      <c r="ALU143" s="39"/>
      <c r="ALV143" s="39"/>
      <c r="ALW143" s="39"/>
      <c r="ALX143" s="39"/>
      <c r="ALY143" s="39"/>
      <c r="ALZ143" s="39"/>
      <c r="AMA143" s="39"/>
      <c r="AMB143" s="39"/>
      <c r="AMC143" s="39"/>
      <c r="AMD143" s="39"/>
      <c r="AME143" s="39"/>
      <c r="AMF143" s="39"/>
      <c r="AMG143" s="39"/>
      <c r="AMH143" s="39"/>
      <c r="AMI143" s="39"/>
      <c r="AMJ143" s="39"/>
      <c r="AMK143" s="39"/>
      <c r="AML143" s="39"/>
      <c r="AMM143" s="39"/>
      <c r="AMN143" s="39"/>
      <c r="AMO143" s="39"/>
      <c r="AMP143" s="39"/>
      <c r="AMQ143" s="39"/>
      <c r="AMR143" s="39"/>
      <c r="AMS143" s="39"/>
      <c r="AMT143" s="39"/>
      <c r="AMU143" s="39"/>
      <c r="AMV143" s="59"/>
      <c r="AMW143" s="59"/>
      <c r="AMX143" s="59"/>
    </row>
    <row r="144" spans="1:1038" s="22" customFormat="1" ht="14.25" outlineLevel="1">
      <c r="A144" s="21"/>
      <c r="B144" s="21"/>
      <c r="C144" s="114" t="s">
        <v>251</v>
      </c>
      <c r="D144" s="46"/>
      <c r="E144" s="115"/>
      <c r="F144" s="116"/>
      <c r="G144" s="117"/>
      <c r="H144" s="118">
        <f t="shared" ref="H144" si="187">SUM(H138:H143)</f>
        <v>0</v>
      </c>
      <c r="I144" s="118">
        <f>SUM(I138:I143)</f>
        <v>0</v>
      </c>
      <c r="J144" s="118">
        <f t="shared" ref="J144:S144" si="188">SUM(J138:J143)</f>
        <v>364000</v>
      </c>
      <c r="K144" s="118">
        <f t="shared" si="188"/>
        <v>371000</v>
      </c>
      <c r="L144" s="118">
        <f t="shared" si="188"/>
        <v>378000</v>
      </c>
      <c r="M144" s="118">
        <f t="shared" si="188"/>
        <v>385000.00000000006</v>
      </c>
      <c r="N144" s="118">
        <f t="shared" si="188"/>
        <v>392000.00000000006</v>
      </c>
      <c r="O144" s="118">
        <f t="shared" si="188"/>
        <v>399000.00000000006</v>
      </c>
      <c r="P144" s="118">
        <f t="shared" si="188"/>
        <v>406000.00000000006</v>
      </c>
      <c r="Q144" s="118">
        <f t="shared" si="188"/>
        <v>413000.00000000006</v>
      </c>
      <c r="R144" s="118">
        <f t="shared" si="188"/>
        <v>420000.00000000006</v>
      </c>
      <c r="S144" s="118">
        <f t="shared" si="188"/>
        <v>423500.00000000006</v>
      </c>
      <c r="T144" s="118">
        <f t="shared" ref="T144:AA144" si="189">SUM(T138:T143)</f>
        <v>427000.00000000006</v>
      </c>
      <c r="U144" s="118">
        <f t="shared" si="189"/>
        <v>430500.00000000006</v>
      </c>
      <c r="V144" s="118">
        <f t="shared" si="189"/>
        <v>434000.00000000006</v>
      </c>
      <c r="W144" s="118">
        <f t="shared" si="189"/>
        <v>437500.00000000006</v>
      </c>
      <c r="X144" s="118">
        <f t="shared" si="189"/>
        <v>441000.00000000006</v>
      </c>
      <c r="Y144" s="118">
        <f t="shared" si="189"/>
        <v>444500.00000000006</v>
      </c>
      <c r="Z144" s="118">
        <f t="shared" si="189"/>
        <v>448000.00000000006</v>
      </c>
      <c r="AA144" s="118">
        <f t="shared" si="189"/>
        <v>451500.00000000006</v>
      </c>
      <c r="AB144" s="118">
        <f t="shared" ref="AB144:AH144" si="190">SUM(AB138:AB143)</f>
        <v>455000.00000000012</v>
      </c>
      <c r="AC144" s="118">
        <f t="shared" si="190"/>
        <v>458500.00000000012</v>
      </c>
      <c r="AD144" s="118">
        <f t="shared" si="190"/>
        <v>462000.00000000012</v>
      </c>
      <c r="AE144" s="118">
        <f t="shared" si="190"/>
        <v>465500.00000000012</v>
      </c>
      <c r="AF144" s="118">
        <f t="shared" si="190"/>
        <v>469000.00000000012</v>
      </c>
      <c r="AG144" s="118">
        <f t="shared" si="190"/>
        <v>472500.00000000012</v>
      </c>
      <c r="AH144" s="118">
        <f t="shared" si="190"/>
        <v>476000.00000000012</v>
      </c>
      <c r="AI144" s="4"/>
      <c r="AJ144" s="4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  <c r="FP144" s="119"/>
      <c r="FQ144" s="119"/>
      <c r="FR144" s="119"/>
      <c r="FS144" s="119"/>
      <c r="FT144" s="119"/>
      <c r="FU144" s="119"/>
      <c r="FV144" s="119"/>
      <c r="FW144" s="119"/>
      <c r="FX144" s="119"/>
      <c r="FY144" s="119"/>
      <c r="FZ144" s="119"/>
      <c r="GA144" s="119"/>
      <c r="GB144" s="119"/>
      <c r="GC144" s="119"/>
      <c r="GD144" s="119"/>
      <c r="GE144" s="119"/>
      <c r="GF144" s="119"/>
      <c r="GG144" s="119"/>
      <c r="GH144" s="119"/>
      <c r="GI144" s="119"/>
      <c r="GJ144" s="119"/>
      <c r="GK144" s="119"/>
      <c r="GL144" s="119"/>
      <c r="GM144" s="119"/>
      <c r="GN144" s="119"/>
      <c r="GO144" s="119"/>
      <c r="GP144" s="119"/>
      <c r="GQ144" s="119"/>
      <c r="GR144" s="119"/>
      <c r="GS144" s="119"/>
      <c r="GT144" s="119"/>
      <c r="GU144" s="119"/>
      <c r="GV144" s="119"/>
      <c r="GW144" s="119"/>
      <c r="GX144" s="119"/>
      <c r="GY144" s="119"/>
      <c r="GZ144" s="119"/>
      <c r="HA144" s="119"/>
      <c r="HB144" s="119"/>
      <c r="HC144" s="119"/>
      <c r="HD144" s="119"/>
      <c r="HE144" s="119"/>
      <c r="HF144" s="119"/>
      <c r="HG144" s="119"/>
      <c r="HH144" s="119"/>
      <c r="HI144" s="119"/>
      <c r="HJ144" s="119"/>
      <c r="HK144" s="119"/>
      <c r="HL144" s="119"/>
      <c r="HM144" s="119"/>
      <c r="HN144" s="119"/>
      <c r="HO144" s="119"/>
      <c r="HP144" s="119"/>
      <c r="HQ144" s="119"/>
      <c r="HR144" s="119"/>
      <c r="HS144" s="119"/>
      <c r="HT144" s="119"/>
      <c r="HU144" s="119"/>
      <c r="HV144" s="119"/>
      <c r="HW144" s="119"/>
      <c r="HX144" s="119"/>
      <c r="HY144" s="119"/>
      <c r="HZ144" s="119"/>
      <c r="IA144" s="119"/>
      <c r="IB144" s="119"/>
      <c r="IC144" s="119"/>
      <c r="ID144" s="119"/>
      <c r="IE144" s="119"/>
      <c r="IF144" s="119"/>
      <c r="IG144" s="119"/>
      <c r="IH144" s="119"/>
      <c r="II144" s="119"/>
      <c r="IJ144" s="119"/>
      <c r="IK144" s="119"/>
      <c r="IL144" s="119"/>
      <c r="IM144" s="119"/>
      <c r="IN144" s="119"/>
      <c r="IO144" s="119"/>
      <c r="IP144" s="119"/>
      <c r="IQ144" s="119"/>
      <c r="IR144" s="119"/>
      <c r="IS144" s="119"/>
      <c r="IT144" s="119"/>
      <c r="IU144" s="119"/>
      <c r="IV144" s="119"/>
      <c r="IW144" s="119"/>
      <c r="IX144" s="119"/>
      <c r="IY144" s="119"/>
      <c r="IZ144" s="119"/>
      <c r="JA144" s="119"/>
      <c r="JB144" s="119"/>
      <c r="JC144" s="119"/>
      <c r="JD144" s="119"/>
      <c r="JE144" s="119"/>
      <c r="JF144" s="119"/>
      <c r="JG144" s="119"/>
      <c r="JH144" s="119"/>
      <c r="JI144" s="119"/>
      <c r="JJ144" s="119"/>
      <c r="JK144" s="119"/>
      <c r="JL144" s="119"/>
      <c r="JM144" s="119"/>
      <c r="JN144" s="119"/>
      <c r="JO144" s="119"/>
      <c r="JP144" s="119"/>
      <c r="JQ144" s="119"/>
      <c r="JR144" s="119"/>
      <c r="JS144" s="119"/>
      <c r="JT144" s="119"/>
      <c r="JU144" s="119"/>
      <c r="JV144" s="119"/>
      <c r="JW144" s="119"/>
      <c r="JX144" s="119"/>
      <c r="JY144" s="119"/>
      <c r="JZ144" s="119"/>
      <c r="KA144" s="119"/>
      <c r="KB144" s="119"/>
      <c r="KC144" s="119"/>
      <c r="KD144" s="119"/>
      <c r="KE144" s="119"/>
      <c r="KF144" s="119"/>
      <c r="KG144" s="119"/>
      <c r="KH144" s="119"/>
      <c r="KI144" s="119"/>
      <c r="KJ144" s="119"/>
      <c r="KK144" s="119"/>
      <c r="KL144" s="119"/>
      <c r="KM144" s="119"/>
      <c r="KN144" s="119"/>
      <c r="KO144" s="119"/>
      <c r="KP144" s="119"/>
      <c r="KQ144" s="119"/>
      <c r="KR144" s="119"/>
      <c r="KS144" s="119"/>
      <c r="KT144" s="119"/>
      <c r="KU144" s="119"/>
      <c r="KV144" s="119"/>
      <c r="KW144" s="119"/>
      <c r="KX144" s="119"/>
      <c r="KY144" s="119"/>
      <c r="KZ144" s="119"/>
      <c r="LA144" s="119"/>
      <c r="LB144" s="119"/>
      <c r="LC144" s="119"/>
      <c r="LD144" s="119"/>
      <c r="LE144" s="119"/>
      <c r="LF144" s="119"/>
      <c r="LG144" s="119"/>
      <c r="LH144" s="119"/>
      <c r="LI144" s="119"/>
      <c r="LJ144" s="119"/>
      <c r="LK144" s="119"/>
      <c r="LL144" s="119"/>
      <c r="LM144" s="119"/>
      <c r="LN144" s="119"/>
      <c r="LO144" s="119"/>
      <c r="LP144" s="119"/>
      <c r="LQ144" s="119"/>
      <c r="LR144" s="119"/>
      <c r="LS144" s="119"/>
      <c r="LT144" s="119"/>
      <c r="LU144" s="119"/>
      <c r="LV144" s="119"/>
      <c r="LW144" s="119"/>
      <c r="LX144" s="119"/>
      <c r="LY144" s="119"/>
      <c r="LZ144" s="119"/>
      <c r="MA144" s="119"/>
      <c r="MB144" s="119"/>
      <c r="MC144" s="119"/>
      <c r="MD144" s="119"/>
      <c r="ME144" s="119"/>
      <c r="MF144" s="119"/>
      <c r="MG144" s="119"/>
      <c r="MH144" s="119"/>
      <c r="MI144" s="119"/>
      <c r="MJ144" s="119"/>
      <c r="MK144" s="119"/>
      <c r="ML144" s="119"/>
      <c r="MM144" s="119"/>
      <c r="MN144" s="119"/>
      <c r="MO144" s="119"/>
      <c r="MP144" s="119"/>
      <c r="MQ144" s="119"/>
      <c r="MR144" s="119"/>
      <c r="MS144" s="119"/>
      <c r="MT144" s="119"/>
      <c r="MU144" s="119"/>
      <c r="MV144" s="119"/>
      <c r="MW144" s="119"/>
      <c r="MX144" s="119"/>
      <c r="MY144" s="119"/>
      <c r="MZ144" s="119"/>
      <c r="NA144" s="119"/>
      <c r="NB144" s="119"/>
      <c r="NC144" s="119"/>
      <c r="ND144" s="119"/>
      <c r="NE144" s="119"/>
      <c r="NF144" s="119"/>
      <c r="NG144" s="119"/>
      <c r="NH144" s="119"/>
      <c r="NI144" s="119"/>
      <c r="NJ144" s="119"/>
      <c r="NK144" s="119"/>
      <c r="NL144" s="119"/>
      <c r="NM144" s="119"/>
      <c r="NN144" s="119"/>
      <c r="NO144" s="119"/>
      <c r="NP144" s="119"/>
      <c r="NQ144" s="119"/>
      <c r="NR144" s="119"/>
      <c r="NS144" s="119"/>
      <c r="NT144" s="119"/>
      <c r="NU144" s="119"/>
      <c r="NV144" s="119"/>
      <c r="NW144" s="119"/>
      <c r="NX144" s="119"/>
      <c r="NY144" s="119"/>
      <c r="NZ144" s="119"/>
      <c r="OA144" s="119"/>
      <c r="OB144" s="119"/>
      <c r="OC144" s="119"/>
      <c r="OD144" s="119"/>
      <c r="OE144" s="119"/>
      <c r="OF144" s="119"/>
      <c r="OG144" s="119"/>
      <c r="OH144" s="119"/>
      <c r="OI144" s="119"/>
      <c r="OJ144" s="119"/>
      <c r="OK144" s="119"/>
      <c r="OL144" s="119"/>
      <c r="OM144" s="119"/>
      <c r="ON144" s="119"/>
      <c r="OO144" s="119"/>
      <c r="OP144" s="119"/>
      <c r="OQ144" s="119"/>
      <c r="OR144" s="119"/>
      <c r="OS144" s="119"/>
      <c r="OT144" s="119"/>
      <c r="OU144" s="119"/>
      <c r="OV144" s="119"/>
      <c r="OW144" s="119"/>
      <c r="OX144" s="119"/>
      <c r="OY144" s="119"/>
      <c r="OZ144" s="119"/>
      <c r="PA144" s="119"/>
      <c r="PB144" s="119"/>
      <c r="PC144" s="119"/>
      <c r="PD144" s="119"/>
      <c r="PE144" s="119"/>
      <c r="PF144" s="119"/>
      <c r="PG144" s="119"/>
      <c r="PH144" s="119"/>
      <c r="PI144" s="119"/>
      <c r="PJ144" s="119"/>
      <c r="PK144" s="119"/>
      <c r="PL144" s="119"/>
      <c r="PM144" s="119"/>
      <c r="PN144" s="119"/>
      <c r="PO144" s="119"/>
      <c r="PP144" s="119"/>
      <c r="PQ144" s="119"/>
      <c r="PR144" s="119"/>
      <c r="PS144" s="119"/>
      <c r="PT144" s="119"/>
      <c r="PU144" s="119"/>
      <c r="PV144" s="119"/>
      <c r="PW144" s="119"/>
      <c r="PX144" s="119"/>
      <c r="PY144" s="119"/>
      <c r="PZ144" s="119"/>
      <c r="QA144" s="119"/>
      <c r="QB144" s="119"/>
      <c r="QC144" s="119"/>
      <c r="QD144" s="119"/>
      <c r="QE144" s="119"/>
      <c r="QF144" s="119"/>
      <c r="QG144" s="119"/>
      <c r="QH144" s="119"/>
      <c r="QI144" s="119"/>
      <c r="QJ144" s="119"/>
      <c r="QK144" s="119"/>
      <c r="QL144" s="119"/>
      <c r="QM144" s="119"/>
      <c r="QN144" s="119"/>
      <c r="QO144" s="119"/>
      <c r="QP144" s="119"/>
      <c r="QQ144" s="119"/>
      <c r="QR144" s="119"/>
      <c r="QS144" s="119"/>
      <c r="QT144" s="119"/>
      <c r="QU144" s="119"/>
      <c r="QV144" s="119"/>
      <c r="QW144" s="119"/>
      <c r="QX144" s="119"/>
      <c r="QY144" s="119"/>
      <c r="QZ144" s="119"/>
      <c r="RA144" s="119"/>
      <c r="RB144" s="119"/>
      <c r="RC144" s="119"/>
      <c r="RD144" s="119"/>
      <c r="RE144" s="119"/>
      <c r="RF144" s="119"/>
      <c r="RG144" s="119"/>
      <c r="RH144" s="119"/>
      <c r="RI144" s="119"/>
      <c r="RJ144" s="119"/>
      <c r="RK144" s="119"/>
      <c r="RL144" s="119"/>
      <c r="RM144" s="119"/>
      <c r="RN144" s="119"/>
      <c r="RO144" s="119"/>
      <c r="RP144" s="119"/>
      <c r="RQ144" s="119"/>
      <c r="RR144" s="119"/>
      <c r="RS144" s="119"/>
      <c r="RT144" s="119"/>
      <c r="RU144" s="119"/>
      <c r="RV144" s="119"/>
      <c r="RW144" s="119"/>
      <c r="RX144" s="119"/>
      <c r="RY144" s="119"/>
      <c r="RZ144" s="119"/>
      <c r="SA144" s="119"/>
      <c r="SB144" s="119"/>
      <c r="SC144" s="119"/>
      <c r="SD144" s="119"/>
      <c r="SE144" s="119"/>
      <c r="SF144" s="119"/>
      <c r="SG144" s="119"/>
      <c r="SH144" s="119"/>
      <c r="SI144" s="119"/>
      <c r="SJ144" s="119"/>
      <c r="SK144" s="119"/>
      <c r="SL144" s="119"/>
      <c r="SM144" s="119"/>
      <c r="SN144" s="119"/>
      <c r="SO144" s="119"/>
      <c r="SP144" s="119"/>
      <c r="SQ144" s="119"/>
      <c r="SR144" s="119"/>
      <c r="SS144" s="119"/>
      <c r="ST144" s="119"/>
      <c r="SU144" s="119"/>
      <c r="SV144" s="119"/>
      <c r="SW144" s="119"/>
      <c r="SX144" s="119"/>
      <c r="SY144" s="119"/>
      <c r="SZ144" s="119"/>
      <c r="TA144" s="119"/>
      <c r="TB144" s="119"/>
      <c r="TC144" s="119"/>
      <c r="TD144" s="119"/>
      <c r="TE144" s="119"/>
      <c r="TF144" s="119"/>
      <c r="TG144" s="119"/>
      <c r="TH144" s="119"/>
      <c r="TI144" s="119"/>
      <c r="TJ144" s="119"/>
      <c r="TK144" s="119"/>
      <c r="TL144" s="119"/>
      <c r="TM144" s="119"/>
      <c r="TN144" s="119"/>
      <c r="TO144" s="119"/>
      <c r="TP144" s="119"/>
      <c r="TQ144" s="119"/>
      <c r="TR144" s="119"/>
      <c r="TS144" s="119"/>
      <c r="TT144" s="119"/>
      <c r="TU144" s="119"/>
      <c r="TV144" s="119"/>
      <c r="TW144" s="119"/>
      <c r="TX144" s="119"/>
      <c r="TY144" s="119"/>
      <c r="TZ144" s="119"/>
      <c r="UA144" s="119"/>
      <c r="UB144" s="119"/>
      <c r="UC144" s="119"/>
      <c r="UD144" s="119"/>
      <c r="UE144" s="119"/>
      <c r="UF144" s="119"/>
      <c r="UG144" s="119"/>
      <c r="UH144" s="119"/>
      <c r="UI144" s="119"/>
      <c r="UJ144" s="119"/>
      <c r="UK144" s="119"/>
      <c r="UL144" s="119"/>
      <c r="UM144" s="119"/>
      <c r="UN144" s="119"/>
      <c r="UO144" s="119"/>
      <c r="UP144" s="119"/>
      <c r="UQ144" s="119"/>
      <c r="UR144" s="119"/>
      <c r="US144" s="119"/>
      <c r="UT144" s="119"/>
      <c r="UU144" s="119"/>
      <c r="UV144" s="119"/>
      <c r="UW144" s="119"/>
      <c r="UX144" s="119"/>
      <c r="UY144" s="119"/>
      <c r="UZ144" s="119"/>
      <c r="VA144" s="119"/>
      <c r="VB144" s="119"/>
      <c r="VC144" s="119"/>
      <c r="VD144" s="119"/>
      <c r="VE144" s="119"/>
      <c r="VF144" s="119"/>
      <c r="VG144" s="119"/>
      <c r="VH144" s="119"/>
      <c r="VI144" s="119"/>
      <c r="VJ144" s="119"/>
      <c r="VK144" s="119"/>
      <c r="VL144" s="119"/>
      <c r="VM144" s="119"/>
      <c r="VN144" s="119"/>
      <c r="VO144" s="119"/>
      <c r="VP144" s="119"/>
      <c r="VQ144" s="119"/>
      <c r="VR144" s="119"/>
      <c r="VS144" s="119"/>
      <c r="VT144" s="119"/>
      <c r="VU144" s="119"/>
      <c r="VV144" s="119"/>
      <c r="VW144" s="119"/>
      <c r="VX144" s="119"/>
      <c r="VY144" s="119"/>
      <c r="VZ144" s="119"/>
      <c r="WA144" s="119"/>
      <c r="WB144" s="119"/>
      <c r="WC144" s="119"/>
      <c r="WD144" s="119"/>
      <c r="WE144" s="119"/>
      <c r="WF144" s="119"/>
      <c r="WG144" s="119"/>
      <c r="WH144" s="119"/>
      <c r="WI144" s="119"/>
      <c r="WJ144" s="119"/>
      <c r="WK144" s="119"/>
      <c r="WL144" s="119"/>
      <c r="WM144" s="119"/>
      <c r="WN144" s="119"/>
      <c r="WO144" s="119"/>
      <c r="WP144" s="119"/>
      <c r="WQ144" s="119"/>
      <c r="WR144" s="119"/>
      <c r="WS144" s="119"/>
      <c r="WT144" s="119"/>
      <c r="WU144" s="119"/>
      <c r="WV144" s="119"/>
      <c r="WW144" s="119"/>
      <c r="WX144" s="119"/>
      <c r="WY144" s="119"/>
      <c r="WZ144" s="119"/>
      <c r="XA144" s="119"/>
      <c r="XB144" s="119"/>
      <c r="XC144" s="119"/>
      <c r="XD144" s="119"/>
      <c r="XE144" s="119"/>
      <c r="XF144" s="119"/>
      <c r="XG144" s="119"/>
      <c r="XH144" s="119"/>
      <c r="XI144" s="119"/>
      <c r="XJ144" s="119"/>
      <c r="XK144" s="119"/>
      <c r="XL144" s="119"/>
      <c r="XM144" s="119"/>
      <c r="XN144" s="119"/>
      <c r="XO144" s="119"/>
      <c r="XP144" s="119"/>
      <c r="XQ144" s="119"/>
      <c r="XR144" s="119"/>
      <c r="XS144" s="119"/>
      <c r="XT144" s="119"/>
      <c r="XU144" s="119"/>
      <c r="XV144" s="119"/>
      <c r="XW144" s="119"/>
      <c r="XX144" s="119"/>
      <c r="XY144" s="119"/>
      <c r="XZ144" s="119"/>
      <c r="YA144" s="119"/>
      <c r="YB144" s="119"/>
      <c r="YC144" s="119"/>
      <c r="YD144" s="119"/>
      <c r="YE144" s="119"/>
      <c r="YF144" s="119"/>
      <c r="YG144" s="119"/>
      <c r="YH144" s="119"/>
      <c r="YI144" s="119"/>
      <c r="YJ144" s="119"/>
      <c r="YK144" s="119"/>
      <c r="YL144" s="119"/>
      <c r="YM144" s="119"/>
      <c r="YN144" s="119"/>
      <c r="YO144" s="119"/>
      <c r="YP144" s="119"/>
      <c r="YQ144" s="119"/>
      <c r="YR144" s="119"/>
      <c r="YS144" s="119"/>
      <c r="YT144" s="119"/>
      <c r="YU144" s="119"/>
      <c r="YV144" s="119"/>
      <c r="YW144" s="119"/>
      <c r="YX144" s="119"/>
      <c r="YY144" s="119"/>
      <c r="YZ144" s="119"/>
      <c r="ZA144" s="119"/>
      <c r="ZB144" s="119"/>
      <c r="ZC144" s="119"/>
      <c r="ZD144" s="119"/>
      <c r="ZE144" s="119"/>
      <c r="ZF144" s="119"/>
      <c r="ZG144" s="119"/>
      <c r="ZH144" s="119"/>
      <c r="ZI144" s="119"/>
      <c r="ZJ144" s="119"/>
      <c r="ZK144" s="119"/>
      <c r="ZL144" s="119"/>
      <c r="ZM144" s="119"/>
      <c r="ZN144" s="119"/>
      <c r="ZO144" s="119"/>
      <c r="ZP144" s="119"/>
      <c r="ZQ144" s="119"/>
      <c r="ZR144" s="119"/>
      <c r="ZS144" s="119"/>
      <c r="ZT144" s="119"/>
      <c r="ZU144" s="119"/>
      <c r="ZV144" s="119"/>
      <c r="ZW144" s="119"/>
      <c r="ZX144" s="119"/>
      <c r="ZY144" s="119"/>
      <c r="ZZ144" s="119"/>
      <c r="AAA144" s="119"/>
      <c r="AAB144" s="119"/>
      <c r="AAC144" s="119"/>
      <c r="AAD144" s="119"/>
      <c r="AAE144" s="119"/>
      <c r="AAF144" s="119"/>
      <c r="AAG144" s="119"/>
      <c r="AAH144" s="119"/>
      <c r="AAI144" s="119"/>
      <c r="AAJ144" s="119"/>
      <c r="AAK144" s="119"/>
      <c r="AAL144" s="119"/>
      <c r="AAM144" s="119"/>
      <c r="AAN144" s="119"/>
      <c r="AAO144" s="119"/>
      <c r="AAP144" s="119"/>
      <c r="AAQ144" s="119"/>
      <c r="AAR144" s="119"/>
      <c r="AAS144" s="119"/>
      <c r="AAT144" s="119"/>
      <c r="AAU144" s="119"/>
      <c r="AAV144" s="119"/>
      <c r="AAW144" s="119"/>
      <c r="AAX144" s="119"/>
      <c r="AAY144" s="119"/>
      <c r="AAZ144" s="119"/>
      <c r="ABA144" s="119"/>
      <c r="ABB144" s="119"/>
      <c r="ABC144" s="119"/>
      <c r="ABD144" s="119"/>
      <c r="ABE144" s="119"/>
      <c r="ABF144" s="119"/>
      <c r="ABG144" s="119"/>
      <c r="ABH144" s="119"/>
      <c r="ABI144" s="119"/>
      <c r="ABJ144" s="119"/>
      <c r="ABK144" s="119"/>
      <c r="ABL144" s="119"/>
      <c r="ABM144" s="119"/>
      <c r="ABN144" s="119"/>
      <c r="ABO144" s="119"/>
      <c r="ABP144" s="119"/>
      <c r="ABQ144" s="119"/>
      <c r="ABR144" s="119"/>
      <c r="ABS144" s="119"/>
      <c r="ABT144" s="119"/>
      <c r="ABU144" s="119"/>
      <c r="ABV144" s="119"/>
      <c r="ABW144" s="119"/>
      <c r="ABX144" s="119"/>
      <c r="ABY144" s="119"/>
      <c r="ABZ144" s="119"/>
      <c r="ACA144" s="119"/>
      <c r="ACB144" s="119"/>
      <c r="ACC144" s="119"/>
      <c r="ACD144" s="119"/>
      <c r="ACE144" s="119"/>
      <c r="ACF144" s="119"/>
      <c r="ACG144" s="119"/>
      <c r="ACH144" s="119"/>
      <c r="ACI144" s="119"/>
      <c r="ACJ144" s="119"/>
      <c r="ACK144" s="119"/>
      <c r="ACL144" s="119"/>
      <c r="ACM144" s="119"/>
      <c r="ACN144" s="119"/>
      <c r="ACO144" s="119"/>
      <c r="ACP144" s="119"/>
      <c r="ACQ144" s="119"/>
      <c r="ACR144" s="119"/>
      <c r="ACS144" s="119"/>
      <c r="ACT144" s="119"/>
      <c r="ACU144" s="119"/>
      <c r="ACV144" s="119"/>
      <c r="ACW144" s="119"/>
      <c r="ACX144" s="119"/>
      <c r="ACY144" s="119"/>
      <c r="ACZ144" s="119"/>
      <c r="ADA144" s="119"/>
      <c r="ADB144" s="119"/>
      <c r="ADC144" s="119"/>
      <c r="ADD144" s="119"/>
      <c r="ADE144" s="119"/>
      <c r="ADF144" s="119"/>
      <c r="ADG144" s="119"/>
      <c r="ADH144" s="119"/>
      <c r="ADI144" s="119"/>
      <c r="ADJ144" s="119"/>
      <c r="ADK144" s="119"/>
      <c r="ADL144" s="119"/>
      <c r="ADM144" s="119"/>
      <c r="ADN144" s="119"/>
      <c r="ADO144" s="119"/>
      <c r="ADP144" s="119"/>
      <c r="ADQ144" s="119"/>
      <c r="ADR144" s="119"/>
      <c r="ADS144" s="119"/>
      <c r="ADT144" s="119"/>
      <c r="ADU144" s="119"/>
      <c r="ADV144" s="119"/>
      <c r="ADW144" s="119"/>
      <c r="ADX144" s="119"/>
      <c r="ADY144" s="119"/>
      <c r="ADZ144" s="119"/>
      <c r="AEA144" s="119"/>
      <c r="AEB144" s="119"/>
      <c r="AEC144" s="119"/>
      <c r="AED144" s="119"/>
      <c r="AEE144" s="119"/>
      <c r="AEF144" s="119"/>
      <c r="AEG144" s="119"/>
      <c r="AEH144" s="119"/>
      <c r="AEI144" s="119"/>
      <c r="AEJ144" s="119"/>
      <c r="AEK144" s="119"/>
      <c r="AEL144" s="119"/>
      <c r="AEM144" s="119"/>
      <c r="AEN144" s="119"/>
      <c r="AEO144" s="119"/>
      <c r="AEP144" s="119"/>
      <c r="AEQ144" s="119"/>
      <c r="AER144" s="119"/>
      <c r="AES144" s="119"/>
      <c r="AET144" s="119"/>
      <c r="AEU144" s="119"/>
      <c r="AEV144" s="119"/>
      <c r="AEW144" s="119"/>
      <c r="AEX144" s="119"/>
      <c r="AEY144" s="119"/>
      <c r="AEZ144" s="119"/>
      <c r="AFA144" s="119"/>
      <c r="AFB144" s="119"/>
      <c r="AFC144" s="119"/>
      <c r="AFD144" s="119"/>
      <c r="AFE144" s="119"/>
      <c r="AFF144" s="119"/>
      <c r="AFG144" s="119"/>
      <c r="AFH144" s="119"/>
      <c r="AFI144" s="119"/>
      <c r="AFJ144" s="119"/>
      <c r="AFK144" s="119"/>
      <c r="AFL144" s="119"/>
      <c r="AFM144" s="119"/>
      <c r="AFN144" s="119"/>
      <c r="AFO144" s="119"/>
      <c r="AFP144" s="119"/>
      <c r="AFQ144" s="119"/>
      <c r="AFR144" s="119"/>
      <c r="AFS144" s="119"/>
      <c r="AFT144" s="119"/>
      <c r="AFU144" s="119"/>
      <c r="AFV144" s="119"/>
      <c r="AFW144" s="119"/>
      <c r="AFX144" s="119"/>
      <c r="AFY144" s="119"/>
      <c r="AFZ144" s="119"/>
      <c r="AGA144" s="119"/>
      <c r="AGB144" s="119"/>
      <c r="AGC144" s="119"/>
      <c r="AGD144" s="119"/>
      <c r="AGE144" s="119"/>
      <c r="AGF144" s="119"/>
      <c r="AGG144" s="119"/>
      <c r="AGH144" s="119"/>
      <c r="AGI144" s="119"/>
      <c r="AGJ144" s="119"/>
      <c r="AGK144" s="119"/>
      <c r="AGL144" s="119"/>
      <c r="AGM144" s="119"/>
      <c r="AGN144" s="119"/>
      <c r="AGO144" s="119"/>
      <c r="AGP144" s="119"/>
      <c r="AGQ144" s="119"/>
      <c r="AGR144" s="119"/>
      <c r="AGS144" s="119"/>
      <c r="AGT144" s="119"/>
      <c r="AGU144" s="119"/>
      <c r="AGV144" s="119"/>
      <c r="AGW144" s="119"/>
      <c r="AGX144" s="119"/>
      <c r="AGY144" s="119"/>
      <c r="AGZ144" s="119"/>
      <c r="AHA144" s="119"/>
      <c r="AHB144" s="119"/>
      <c r="AHC144" s="119"/>
      <c r="AHD144" s="119"/>
      <c r="AHE144" s="119"/>
      <c r="AHF144" s="119"/>
      <c r="AHG144" s="119"/>
      <c r="AHH144" s="119"/>
      <c r="AHI144" s="119"/>
      <c r="AHJ144" s="119"/>
      <c r="AHK144" s="119"/>
      <c r="AHL144" s="119"/>
      <c r="AHM144" s="119"/>
      <c r="AHN144" s="119"/>
      <c r="AHO144" s="119"/>
      <c r="AHP144" s="119"/>
      <c r="AHQ144" s="119"/>
      <c r="AHR144" s="119"/>
      <c r="AHS144" s="119"/>
      <c r="AHT144" s="119"/>
      <c r="AHU144" s="119"/>
      <c r="AHV144" s="119"/>
      <c r="AHW144" s="119"/>
      <c r="AHX144" s="119"/>
      <c r="AHY144" s="119"/>
      <c r="AHZ144" s="119"/>
      <c r="AIA144" s="119"/>
      <c r="AIB144" s="119"/>
      <c r="AIC144" s="119"/>
      <c r="AID144" s="119"/>
      <c r="AIE144" s="119"/>
      <c r="AIF144" s="119"/>
      <c r="AIG144" s="119"/>
      <c r="AIH144" s="119"/>
      <c r="AII144" s="119"/>
      <c r="AIJ144" s="119"/>
      <c r="AIK144" s="119"/>
      <c r="AIL144" s="119"/>
      <c r="AIM144" s="119"/>
      <c r="AIN144" s="119"/>
      <c r="AIO144" s="119"/>
      <c r="AIP144" s="119"/>
      <c r="AIQ144" s="119"/>
      <c r="AIR144" s="119"/>
      <c r="AIS144" s="119"/>
      <c r="AIT144" s="119"/>
      <c r="AIU144" s="119"/>
      <c r="AIV144" s="119"/>
      <c r="AIW144" s="119"/>
      <c r="AIX144" s="119"/>
      <c r="AIY144" s="119"/>
      <c r="AIZ144" s="119"/>
      <c r="AJA144" s="119"/>
      <c r="AJB144" s="119"/>
      <c r="AJC144" s="119"/>
      <c r="AJD144" s="119"/>
      <c r="AJE144" s="119"/>
      <c r="AJF144" s="119"/>
      <c r="AJG144" s="119"/>
      <c r="AJH144" s="119"/>
      <c r="AJI144" s="119"/>
      <c r="AJJ144" s="119"/>
      <c r="AJK144" s="119"/>
      <c r="AJL144" s="119"/>
      <c r="AJM144" s="119"/>
      <c r="AJN144" s="119"/>
      <c r="AJO144" s="119"/>
      <c r="AJP144" s="119"/>
      <c r="AJQ144" s="119"/>
      <c r="AJR144" s="119"/>
      <c r="AJS144" s="119"/>
      <c r="AJT144" s="119"/>
      <c r="AJU144" s="119"/>
      <c r="AJV144" s="119"/>
      <c r="AJW144" s="119"/>
      <c r="AJX144" s="119"/>
      <c r="AJY144" s="119"/>
      <c r="AJZ144" s="119"/>
      <c r="AKA144" s="119"/>
      <c r="AKB144" s="119"/>
      <c r="AKC144" s="119"/>
      <c r="AKD144" s="119"/>
      <c r="AKE144" s="119"/>
      <c r="AKF144" s="119"/>
      <c r="AKG144" s="119"/>
      <c r="AKH144" s="119"/>
      <c r="AKI144" s="119"/>
      <c r="AKJ144" s="119"/>
      <c r="AKK144" s="119"/>
      <c r="AKL144" s="119"/>
      <c r="AKM144" s="119"/>
      <c r="AKN144" s="119"/>
      <c r="AKO144" s="119"/>
      <c r="AKP144" s="119"/>
      <c r="AKQ144" s="119"/>
      <c r="AKR144" s="119"/>
      <c r="AKS144" s="119"/>
      <c r="AKT144" s="119"/>
      <c r="AKU144" s="119"/>
      <c r="AKV144" s="119"/>
      <c r="AKW144" s="119"/>
      <c r="AKX144" s="119"/>
      <c r="AKY144" s="119"/>
      <c r="AKZ144" s="119"/>
      <c r="ALA144" s="119"/>
      <c r="ALB144" s="119"/>
      <c r="ALC144" s="119"/>
      <c r="ALD144" s="119"/>
      <c r="ALE144" s="119"/>
      <c r="ALF144" s="119"/>
      <c r="ALG144" s="119"/>
      <c r="ALH144" s="119"/>
      <c r="ALI144" s="119"/>
      <c r="ALJ144" s="119"/>
      <c r="ALK144" s="119"/>
      <c r="ALL144" s="119"/>
      <c r="ALM144" s="119"/>
      <c r="ALN144" s="119"/>
      <c r="ALO144" s="119"/>
      <c r="ALP144" s="119"/>
      <c r="ALQ144" s="119"/>
      <c r="ALR144" s="119"/>
      <c r="ALS144" s="119"/>
      <c r="ALT144" s="119"/>
      <c r="ALU144" s="119"/>
      <c r="ALV144" s="119"/>
      <c r="ALW144" s="119"/>
      <c r="ALX144" s="119"/>
      <c r="ALY144" s="119"/>
      <c r="ALZ144" s="119"/>
      <c r="AMA144" s="119"/>
      <c r="AMB144" s="119"/>
      <c r="AMC144" s="119"/>
      <c r="AMD144" s="119"/>
      <c r="AME144" s="119"/>
      <c r="AMF144" s="119"/>
      <c r="AMG144" s="119"/>
      <c r="AMH144" s="119"/>
      <c r="AMI144" s="119"/>
      <c r="AMJ144" s="119"/>
      <c r="AMK144" s="119"/>
      <c r="AML144" s="119"/>
      <c r="AMM144" s="119"/>
      <c r="AMN144" s="119"/>
      <c r="AMO144" s="119"/>
      <c r="AMP144" s="119"/>
      <c r="AMQ144" s="119"/>
      <c r="AMR144" s="119"/>
      <c r="AMS144" s="119"/>
      <c r="AMT144" s="119"/>
      <c r="AMU144" s="119"/>
      <c r="AMV144" s="120"/>
      <c r="AMW144" s="120"/>
      <c r="AMX144" s="120"/>
    </row>
    <row r="145" spans="1:1038" ht="14.25">
      <c r="A145" s="3"/>
      <c r="B145" s="3"/>
      <c r="C145" s="3"/>
      <c r="D145" s="3"/>
      <c r="E145" s="39"/>
      <c r="F145" s="39"/>
      <c r="G145" s="65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  <c r="IW145" s="39"/>
      <c r="IX145" s="39"/>
      <c r="IY145" s="39"/>
      <c r="IZ145" s="39"/>
      <c r="JA145" s="39"/>
      <c r="JB145" s="39"/>
      <c r="JC145" s="39"/>
      <c r="JD145" s="39"/>
      <c r="JE145" s="39"/>
      <c r="JF145" s="39"/>
      <c r="JG145" s="39"/>
      <c r="JH145" s="39"/>
      <c r="JI145" s="39"/>
      <c r="JJ145" s="39"/>
      <c r="JK145" s="39"/>
      <c r="JL145" s="39"/>
      <c r="JM145" s="39"/>
      <c r="JN145" s="39"/>
      <c r="JO145" s="39"/>
      <c r="JP145" s="39"/>
      <c r="JQ145" s="39"/>
      <c r="JR145" s="39"/>
      <c r="JS145" s="39"/>
      <c r="JT145" s="39"/>
      <c r="JU145" s="39"/>
      <c r="JV145" s="39"/>
      <c r="JW145" s="39"/>
      <c r="JX145" s="39"/>
      <c r="JY145" s="39"/>
      <c r="JZ145" s="39"/>
      <c r="KA145" s="39"/>
      <c r="KB145" s="39"/>
      <c r="KC145" s="39"/>
      <c r="KD145" s="39"/>
      <c r="KE145" s="39"/>
      <c r="KF145" s="39"/>
      <c r="KG145" s="39"/>
      <c r="KH145" s="39"/>
      <c r="KI145" s="39"/>
      <c r="KJ145" s="39"/>
      <c r="KK145" s="39"/>
      <c r="KL145" s="39"/>
      <c r="KM145" s="39"/>
      <c r="KN145" s="39"/>
      <c r="KO145" s="39"/>
      <c r="KP145" s="39"/>
      <c r="KQ145" s="39"/>
      <c r="KR145" s="39"/>
      <c r="KS145" s="39"/>
      <c r="KT145" s="39"/>
      <c r="KU145" s="39"/>
      <c r="KV145" s="39"/>
      <c r="KW145" s="39"/>
      <c r="KX145" s="39"/>
      <c r="KY145" s="39"/>
      <c r="KZ145" s="39"/>
      <c r="LA145" s="39"/>
      <c r="LB145" s="39"/>
      <c r="LC145" s="39"/>
      <c r="LD145" s="39"/>
      <c r="LE145" s="39"/>
      <c r="LF145" s="39"/>
      <c r="LG145" s="39"/>
      <c r="LH145" s="39"/>
      <c r="LI145" s="39"/>
      <c r="LJ145" s="39"/>
      <c r="LK145" s="39"/>
      <c r="LL145" s="39"/>
      <c r="LM145" s="39"/>
      <c r="LN145" s="39"/>
      <c r="LO145" s="39"/>
      <c r="LP145" s="39"/>
      <c r="LQ145" s="39"/>
      <c r="LR145" s="39"/>
      <c r="LS145" s="39"/>
      <c r="LT145" s="39"/>
      <c r="LU145" s="39"/>
      <c r="LV145" s="39"/>
      <c r="LW145" s="39"/>
      <c r="LX145" s="39"/>
      <c r="LY145" s="39"/>
      <c r="LZ145" s="39"/>
      <c r="MA145" s="39"/>
      <c r="MB145" s="39"/>
      <c r="MC145" s="39"/>
      <c r="MD145" s="39"/>
      <c r="ME145" s="39"/>
      <c r="MF145" s="39"/>
      <c r="MG145" s="39"/>
      <c r="MH145" s="39"/>
      <c r="MI145" s="39"/>
      <c r="MJ145" s="39"/>
      <c r="MK145" s="39"/>
      <c r="ML145" s="39"/>
      <c r="MM145" s="39"/>
      <c r="MN145" s="39"/>
      <c r="MO145" s="39"/>
      <c r="MP145" s="39"/>
      <c r="MQ145" s="39"/>
      <c r="MR145" s="39"/>
      <c r="MS145" s="39"/>
      <c r="MT145" s="39"/>
      <c r="MU145" s="39"/>
      <c r="MV145" s="39"/>
      <c r="MW145" s="39"/>
      <c r="MX145" s="39"/>
      <c r="MY145" s="39"/>
      <c r="MZ145" s="39"/>
      <c r="NA145" s="39"/>
      <c r="NB145" s="39"/>
      <c r="NC145" s="39"/>
      <c r="ND145" s="39"/>
      <c r="NE145" s="39"/>
      <c r="NF145" s="39"/>
      <c r="NG145" s="39"/>
      <c r="NH145" s="39"/>
      <c r="NI145" s="39"/>
      <c r="NJ145" s="39"/>
      <c r="NK145" s="39"/>
      <c r="NL145" s="39"/>
      <c r="NM145" s="39"/>
      <c r="NN145" s="39"/>
      <c r="NO145" s="39"/>
      <c r="NP145" s="39"/>
      <c r="NQ145" s="39"/>
      <c r="NR145" s="39"/>
      <c r="NS145" s="39"/>
      <c r="NT145" s="39"/>
      <c r="NU145" s="39"/>
      <c r="NV145" s="39"/>
      <c r="NW145" s="39"/>
      <c r="NX145" s="39"/>
      <c r="NY145" s="39"/>
      <c r="NZ145" s="39"/>
      <c r="OA145" s="39"/>
      <c r="OB145" s="39"/>
      <c r="OC145" s="39"/>
      <c r="OD145" s="39"/>
      <c r="OE145" s="39"/>
      <c r="OF145" s="39"/>
      <c r="OG145" s="39"/>
      <c r="OH145" s="39"/>
      <c r="OI145" s="39"/>
      <c r="OJ145" s="39"/>
      <c r="OK145" s="39"/>
      <c r="OL145" s="39"/>
      <c r="OM145" s="39"/>
      <c r="ON145" s="39"/>
      <c r="OO145" s="39"/>
      <c r="OP145" s="39"/>
      <c r="OQ145" s="39"/>
      <c r="OR145" s="39"/>
      <c r="OS145" s="39"/>
      <c r="OT145" s="39"/>
      <c r="OU145" s="39"/>
      <c r="OV145" s="39"/>
      <c r="OW145" s="39"/>
      <c r="OX145" s="39"/>
      <c r="OY145" s="39"/>
      <c r="OZ145" s="39"/>
      <c r="PA145" s="39"/>
      <c r="PB145" s="39"/>
      <c r="PC145" s="39"/>
      <c r="PD145" s="39"/>
      <c r="PE145" s="39"/>
      <c r="PF145" s="39"/>
      <c r="PG145" s="39"/>
      <c r="PH145" s="39"/>
      <c r="PI145" s="39"/>
      <c r="PJ145" s="39"/>
      <c r="PK145" s="39"/>
      <c r="PL145" s="39"/>
      <c r="PM145" s="39"/>
      <c r="PN145" s="39"/>
      <c r="PO145" s="39"/>
      <c r="PP145" s="39"/>
      <c r="PQ145" s="39"/>
      <c r="PR145" s="39"/>
      <c r="PS145" s="39"/>
      <c r="PT145" s="39"/>
      <c r="PU145" s="39"/>
      <c r="PV145" s="39"/>
      <c r="PW145" s="39"/>
      <c r="PX145" s="39"/>
      <c r="PY145" s="39"/>
      <c r="PZ145" s="39"/>
      <c r="QA145" s="39"/>
      <c r="QB145" s="39"/>
      <c r="QC145" s="39"/>
      <c r="QD145" s="39"/>
      <c r="QE145" s="39"/>
      <c r="QF145" s="39"/>
      <c r="QG145" s="39"/>
      <c r="QH145" s="39"/>
      <c r="QI145" s="39"/>
      <c r="QJ145" s="39"/>
      <c r="QK145" s="39"/>
      <c r="QL145" s="39"/>
      <c r="QM145" s="39"/>
      <c r="QN145" s="39"/>
      <c r="QO145" s="39"/>
      <c r="QP145" s="39"/>
      <c r="QQ145" s="39"/>
      <c r="QR145" s="39"/>
      <c r="QS145" s="39"/>
      <c r="QT145" s="39"/>
      <c r="QU145" s="39"/>
      <c r="QV145" s="39"/>
      <c r="QW145" s="39"/>
      <c r="QX145" s="39"/>
      <c r="QY145" s="39"/>
      <c r="QZ145" s="39"/>
      <c r="RA145" s="39"/>
      <c r="RB145" s="39"/>
      <c r="RC145" s="39"/>
      <c r="RD145" s="39"/>
      <c r="RE145" s="39"/>
      <c r="RF145" s="39"/>
      <c r="RG145" s="39"/>
      <c r="RH145" s="39"/>
      <c r="RI145" s="39"/>
      <c r="RJ145" s="39"/>
      <c r="RK145" s="39"/>
      <c r="RL145" s="39"/>
      <c r="RM145" s="39"/>
      <c r="RN145" s="39"/>
      <c r="RO145" s="39"/>
      <c r="RP145" s="39"/>
      <c r="RQ145" s="39"/>
      <c r="RR145" s="39"/>
      <c r="RS145" s="39"/>
      <c r="RT145" s="39"/>
      <c r="RU145" s="39"/>
      <c r="RV145" s="39"/>
      <c r="RW145" s="39"/>
      <c r="RX145" s="39"/>
      <c r="RY145" s="39"/>
      <c r="RZ145" s="39"/>
      <c r="SA145" s="39"/>
      <c r="SB145" s="39"/>
      <c r="SC145" s="39"/>
      <c r="SD145" s="39"/>
      <c r="SE145" s="39"/>
      <c r="SF145" s="39"/>
      <c r="SG145" s="39"/>
      <c r="SH145" s="39"/>
      <c r="SI145" s="39"/>
      <c r="SJ145" s="39"/>
      <c r="SK145" s="39"/>
      <c r="SL145" s="39"/>
      <c r="SM145" s="39"/>
      <c r="SN145" s="39"/>
      <c r="SO145" s="39"/>
      <c r="SP145" s="39"/>
      <c r="SQ145" s="39"/>
      <c r="SR145" s="39"/>
      <c r="SS145" s="39"/>
      <c r="ST145" s="39"/>
      <c r="SU145" s="39"/>
      <c r="SV145" s="39"/>
      <c r="SW145" s="39"/>
      <c r="SX145" s="39"/>
      <c r="SY145" s="39"/>
      <c r="SZ145" s="39"/>
      <c r="TA145" s="39"/>
      <c r="TB145" s="39"/>
      <c r="TC145" s="39"/>
      <c r="TD145" s="39"/>
      <c r="TE145" s="39"/>
      <c r="TF145" s="39"/>
      <c r="TG145" s="39"/>
      <c r="TH145" s="39"/>
      <c r="TI145" s="39"/>
      <c r="TJ145" s="39"/>
      <c r="TK145" s="39"/>
      <c r="TL145" s="39"/>
      <c r="TM145" s="39"/>
      <c r="TN145" s="39"/>
      <c r="TO145" s="39"/>
      <c r="TP145" s="39"/>
      <c r="TQ145" s="39"/>
      <c r="TR145" s="39"/>
      <c r="TS145" s="39"/>
      <c r="TT145" s="39"/>
      <c r="TU145" s="39"/>
      <c r="TV145" s="39"/>
      <c r="TW145" s="39"/>
      <c r="TX145" s="39"/>
      <c r="TY145" s="39"/>
      <c r="TZ145" s="39"/>
      <c r="UA145" s="39"/>
      <c r="UB145" s="39"/>
      <c r="UC145" s="39"/>
      <c r="UD145" s="39"/>
      <c r="UE145" s="39"/>
      <c r="UF145" s="39"/>
      <c r="UG145" s="39"/>
      <c r="UH145" s="39"/>
      <c r="UI145" s="39"/>
      <c r="UJ145" s="39"/>
      <c r="UK145" s="39"/>
      <c r="UL145" s="39"/>
      <c r="UM145" s="39"/>
      <c r="UN145" s="39"/>
      <c r="UO145" s="39"/>
      <c r="UP145" s="39"/>
      <c r="UQ145" s="39"/>
      <c r="UR145" s="39"/>
      <c r="US145" s="39"/>
      <c r="UT145" s="39"/>
      <c r="UU145" s="39"/>
      <c r="UV145" s="39"/>
      <c r="UW145" s="39"/>
      <c r="UX145" s="39"/>
      <c r="UY145" s="39"/>
      <c r="UZ145" s="39"/>
      <c r="VA145" s="39"/>
      <c r="VB145" s="39"/>
      <c r="VC145" s="39"/>
      <c r="VD145" s="39"/>
      <c r="VE145" s="39"/>
      <c r="VF145" s="39"/>
      <c r="VG145" s="39"/>
      <c r="VH145" s="39"/>
      <c r="VI145" s="39"/>
      <c r="VJ145" s="39"/>
      <c r="VK145" s="39"/>
      <c r="VL145" s="39"/>
      <c r="VM145" s="39"/>
      <c r="VN145" s="39"/>
      <c r="VO145" s="39"/>
      <c r="VP145" s="39"/>
      <c r="VQ145" s="39"/>
      <c r="VR145" s="39"/>
      <c r="VS145" s="39"/>
      <c r="VT145" s="39"/>
      <c r="VU145" s="39"/>
      <c r="VV145" s="39"/>
      <c r="VW145" s="39"/>
      <c r="VX145" s="39"/>
      <c r="VY145" s="39"/>
      <c r="VZ145" s="39"/>
      <c r="WA145" s="39"/>
      <c r="WB145" s="39"/>
      <c r="WC145" s="39"/>
      <c r="WD145" s="39"/>
      <c r="WE145" s="39"/>
      <c r="WF145" s="39"/>
      <c r="WG145" s="39"/>
      <c r="WH145" s="39"/>
      <c r="WI145" s="39"/>
      <c r="WJ145" s="39"/>
      <c r="WK145" s="39"/>
      <c r="WL145" s="39"/>
      <c r="WM145" s="39"/>
      <c r="WN145" s="39"/>
      <c r="WO145" s="39"/>
      <c r="WP145" s="39"/>
      <c r="WQ145" s="39"/>
      <c r="WR145" s="39"/>
      <c r="WS145" s="39"/>
      <c r="WT145" s="39"/>
      <c r="WU145" s="39"/>
      <c r="WV145" s="39"/>
      <c r="WW145" s="39"/>
      <c r="WX145" s="39"/>
      <c r="WY145" s="39"/>
      <c r="WZ145" s="39"/>
      <c r="XA145" s="39"/>
      <c r="XB145" s="39"/>
      <c r="XC145" s="39"/>
      <c r="XD145" s="39"/>
      <c r="XE145" s="39"/>
      <c r="XF145" s="39"/>
      <c r="XG145" s="39"/>
      <c r="XH145" s="39"/>
      <c r="XI145" s="39"/>
      <c r="XJ145" s="39"/>
      <c r="XK145" s="39"/>
      <c r="XL145" s="39"/>
      <c r="XM145" s="39"/>
      <c r="XN145" s="39"/>
      <c r="XO145" s="39"/>
      <c r="XP145" s="39"/>
      <c r="XQ145" s="39"/>
      <c r="XR145" s="39"/>
      <c r="XS145" s="39"/>
      <c r="XT145" s="39"/>
      <c r="XU145" s="39"/>
      <c r="XV145" s="39"/>
      <c r="XW145" s="39"/>
      <c r="XX145" s="39"/>
      <c r="XY145" s="39"/>
      <c r="XZ145" s="39"/>
      <c r="YA145" s="39"/>
      <c r="YB145" s="39"/>
      <c r="YC145" s="39"/>
      <c r="YD145" s="39"/>
      <c r="YE145" s="39"/>
      <c r="YF145" s="39"/>
      <c r="YG145" s="39"/>
      <c r="YH145" s="39"/>
      <c r="YI145" s="39"/>
      <c r="YJ145" s="39"/>
      <c r="YK145" s="39"/>
      <c r="YL145" s="39"/>
      <c r="YM145" s="39"/>
      <c r="YN145" s="39"/>
      <c r="YO145" s="39"/>
      <c r="YP145" s="39"/>
      <c r="YQ145" s="39"/>
      <c r="YR145" s="39"/>
      <c r="YS145" s="39"/>
      <c r="YT145" s="39"/>
      <c r="YU145" s="39"/>
      <c r="YV145" s="39"/>
      <c r="YW145" s="39"/>
      <c r="YX145" s="39"/>
      <c r="YY145" s="39"/>
      <c r="YZ145" s="39"/>
      <c r="ZA145" s="39"/>
      <c r="ZB145" s="39"/>
      <c r="ZC145" s="39"/>
      <c r="ZD145" s="39"/>
      <c r="ZE145" s="39"/>
      <c r="ZF145" s="39"/>
      <c r="ZG145" s="39"/>
      <c r="ZH145" s="39"/>
      <c r="ZI145" s="39"/>
      <c r="ZJ145" s="39"/>
      <c r="ZK145" s="39"/>
      <c r="ZL145" s="39"/>
      <c r="ZM145" s="39"/>
      <c r="ZN145" s="39"/>
      <c r="ZO145" s="39"/>
      <c r="ZP145" s="39"/>
      <c r="ZQ145" s="39"/>
      <c r="ZR145" s="39"/>
      <c r="ZS145" s="39"/>
      <c r="ZT145" s="39"/>
      <c r="ZU145" s="39"/>
      <c r="ZV145" s="39"/>
      <c r="ZW145" s="39"/>
      <c r="ZX145" s="39"/>
      <c r="ZY145" s="39"/>
      <c r="ZZ145" s="39"/>
      <c r="AAA145" s="39"/>
      <c r="AAB145" s="39"/>
      <c r="AAC145" s="39"/>
      <c r="AAD145" s="39"/>
      <c r="AAE145" s="39"/>
      <c r="AAF145" s="39"/>
      <c r="AAG145" s="39"/>
      <c r="AAH145" s="39"/>
      <c r="AAI145" s="39"/>
      <c r="AAJ145" s="39"/>
      <c r="AAK145" s="39"/>
      <c r="AAL145" s="39"/>
      <c r="AAM145" s="39"/>
      <c r="AAN145" s="39"/>
      <c r="AAO145" s="39"/>
      <c r="AAP145" s="39"/>
      <c r="AAQ145" s="39"/>
      <c r="AAR145" s="39"/>
      <c r="AAS145" s="39"/>
      <c r="AAT145" s="39"/>
      <c r="AAU145" s="39"/>
      <c r="AAV145" s="39"/>
      <c r="AAW145" s="39"/>
      <c r="AAX145" s="39"/>
      <c r="AAY145" s="39"/>
      <c r="AAZ145" s="39"/>
      <c r="ABA145" s="39"/>
      <c r="ABB145" s="39"/>
      <c r="ABC145" s="39"/>
      <c r="ABD145" s="39"/>
      <c r="ABE145" s="39"/>
      <c r="ABF145" s="39"/>
      <c r="ABG145" s="39"/>
      <c r="ABH145" s="39"/>
      <c r="ABI145" s="39"/>
      <c r="ABJ145" s="39"/>
      <c r="ABK145" s="39"/>
      <c r="ABL145" s="39"/>
      <c r="ABM145" s="39"/>
      <c r="ABN145" s="39"/>
      <c r="ABO145" s="39"/>
      <c r="ABP145" s="39"/>
      <c r="ABQ145" s="39"/>
      <c r="ABR145" s="39"/>
      <c r="ABS145" s="39"/>
      <c r="ABT145" s="39"/>
      <c r="ABU145" s="39"/>
      <c r="ABV145" s="39"/>
      <c r="ABW145" s="39"/>
      <c r="ABX145" s="39"/>
      <c r="ABY145" s="39"/>
      <c r="ABZ145" s="39"/>
      <c r="ACA145" s="39"/>
      <c r="ACB145" s="39"/>
      <c r="ACC145" s="39"/>
      <c r="ACD145" s="39"/>
      <c r="ACE145" s="39"/>
      <c r="ACF145" s="39"/>
      <c r="ACG145" s="39"/>
      <c r="ACH145" s="39"/>
      <c r="ACI145" s="39"/>
      <c r="ACJ145" s="39"/>
      <c r="ACK145" s="39"/>
      <c r="ACL145" s="39"/>
      <c r="ACM145" s="39"/>
      <c r="ACN145" s="39"/>
      <c r="ACO145" s="39"/>
      <c r="ACP145" s="39"/>
      <c r="ACQ145" s="39"/>
      <c r="ACR145" s="39"/>
      <c r="ACS145" s="39"/>
      <c r="ACT145" s="39"/>
      <c r="ACU145" s="39"/>
      <c r="ACV145" s="39"/>
      <c r="ACW145" s="39"/>
      <c r="ACX145" s="39"/>
      <c r="ACY145" s="39"/>
      <c r="ACZ145" s="39"/>
      <c r="ADA145" s="39"/>
      <c r="ADB145" s="39"/>
      <c r="ADC145" s="39"/>
      <c r="ADD145" s="39"/>
      <c r="ADE145" s="39"/>
      <c r="ADF145" s="39"/>
      <c r="ADG145" s="39"/>
      <c r="ADH145" s="39"/>
      <c r="ADI145" s="39"/>
      <c r="ADJ145" s="39"/>
      <c r="ADK145" s="39"/>
      <c r="ADL145" s="39"/>
      <c r="ADM145" s="39"/>
      <c r="ADN145" s="39"/>
      <c r="ADO145" s="39"/>
      <c r="ADP145" s="39"/>
      <c r="ADQ145" s="39"/>
      <c r="ADR145" s="39"/>
      <c r="ADS145" s="39"/>
      <c r="ADT145" s="39"/>
      <c r="ADU145" s="39"/>
      <c r="ADV145" s="39"/>
      <c r="ADW145" s="39"/>
      <c r="ADX145" s="39"/>
      <c r="ADY145" s="39"/>
      <c r="ADZ145" s="39"/>
      <c r="AEA145" s="39"/>
      <c r="AEB145" s="39"/>
      <c r="AEC145" s="39"/>
      <c r="AED145" s="39"/>
      <c r="AEE145" s="39"/>
      <c r="AEF145" s="39"/>
      <c r="AEG145" s="39"/>
      <c r="AEH145" s="39"/>
      <c r="AEI145" s="39"/>
      <c r="AEJ145" s="39"/>
      <c r="AEK145" s="39"/>
      <c r="AEL145" s="39"/>
      <c r="AEM145" s="39"/>
      <c r="AEN145" s="39"/>
      <c r="AEO145" s="39"/>
      <c r="AEP145" s="39"/>
      <c r="AEQ145" s="39"/>
      <c r="AER145" s="39"/>
      <c r="AES145" s="39"/>
      <c r="AET145" s="39"/>
      <c r="AEU145" s="39"/>
      <c r="AEV145" s="39"/>
      <c r="AEW145" s="39"/>
      <c r="AEX145" s="39"/>
      <c r="AEY145" s="39"/>
      <c r="AEZ145" s="39"/>
      <c r="AFA145" s="39"/>
      <c r="AFB145" s="39"/>
      <c r="AFC145" s="39"/>
      <c r="AFD145" s="39"/>
      <c r="AFE145" s="39"/>
      <c r="AFF145" s="39"/>
      <c r="AFG145" s="39"/>
      <c r="AFH145" s="39"/>
      <c r="AFI145" s="39"/>
      <c r="AFJ145" s="39"/>
      <c r="AFK145" s="39"/>
      <c r="AFL145" s="39"/>
      <c r="AFM145" s="39"/>
      <c r="AFN145" s="39"/>
      <c r="AFO145" s="39"/>
      <c r="AFP145" s="39"/>
      <c r="AFQ145" s="39"/>
      <c r="AFR145" s="39"/>
      <c r="AFS145" s="39"/>
      <c r="AFT145" s="39"/>
      <c r="AFU145" s="39"/>
      <c r="AFV145" s="39"/>
      <c r="AFW145" s="39"/>
      <c r="AFX145" s="39"/>
      <c r="AFY145" s="39"/>
      <c r="AFZ145" s="39"/>
      <c r="AGA145" s="39"/>
      <c r="AGB145" s="39"/>
      <c r="AGC145" s="39"/>
      <c r="AGD145" s="39"/>
      <c r="AGE145" s="39"/>
      <c r="AGF145" s="39"/>
      <c r="AGG145" s="39"/>
      <c r="AGH145" s="39"/>
      <c r="AGI145" s="39"/>
      <c r="AGJ145" s="39"/>
      <c r="AGK145" s="39"/>
      <c r="AGL145" s="39"/>
      <c r="AGM145" s="39"/>
      <c r="AGN145" s="39"/>
      <c r="AGO145" s="39"/>
      <c r="AGP145" s="39"/>
      <c r="AGQ145" s="39"/>
      <c r="AGR145" s="39"/>
      <c r="AGS145" s="39"/>
      <c r="AGT145" s="39"/>
      <c r="AGU145" s="39"/>
      <c r="AGV145" s="39"/>
      <c r="AGW145" s="39"/>
      <c r="AGX145" s="39"/>
      <c r="AGY145" s="39"/>
      <c r="AGZ145" s="39"/>
      <c r="AHA145" s="39"/>
      <c r="AHB145" s="39"/>
      <c r="AHC145" s="39"/>
      <c r="AHD145" s="39"/>
      <c r="AHE145" s="39"/>
      <c r="AHF145" s="39"/>
      <c r="AHG145" s="39"/>
      <c r="AHH145" s="39"/>
      <c r="AHI145" s="39"/>
      <c r="AHJ145" s="39"/>
      <c r="AHK145" s="39"/>
      <c r="AHL145" s="39"/>
      <c r="AHM145" s="39"/>
      <c r="AHN145" s="39"/>
      <c r="AHO145" s="39"/>
      <c r="AHP145" s="39"/>
      <c r="AHQ145" s="39"/>
      <c r="AHR145" s="39"/>
      <c r="AHS145" s="39"/>
      <c r="AHT145" s="39"/>
      <c r="AHU145" s="39"/>
      <c r="AHV145" s="39"/>
      <c r="AHW145" s="39"/>
      <c r="AHX145" s="39"/>
      <c r="AHY145" s="39"/>
      <c r="AHZ145" s="39"/>
      <c r="AIA145" s="39"/>
      <c r="AIB145" s="39"/>
      <c r="AIC145" s="39"/>
      <c r="AID145" s="39"/>
      <c r="AIE145" s="39"/>
      <c r="AIF145" s="39"/>
      <c r="AIG145" s="39"/>
      <c r="AIH145" s="39"/>
      <c r="AII145" s="39"/>
      <c r="AIJ145" s="39"/>
      <c r="AIK145" s="39"/>
      <c r="AIL145" s="39"/>
      <c r="AIM145" s="39"/>
      <c r="AIN145" s="39"/>
      <c r="AIO145" s="39"/>
      <c r="AIP145" s="39"/>
      <c r="AIQ145" s="39"/>
      <c r="AIR145" s="39"/>
      <c r="AIS145" s="39"/>
      <c r="AIT145" s="39"/>
      <c r="AIU145" s="39"/>
      <c r="AIV145" s="39"/>
      <c r="AIW145" s="39"/>
      <c r="AIX145" s="39"/>
      <c r="AIY145" s="39"/>
      <c r="AIZ145" s="39"/>
      <c r="AJA145" s="39"/>
      <c r="AJB145" s="39"/>
      <c r="AJC145" s="39"/>
      <c r="AJD145" s="39"/>
      <c r="AJE145" s="39"/>
      <c r="AJF145" s="39"/>
      <c r="AJG145" s="39"/>
      <c r="AJH145" s="39"/>
      <c r="AJI145" s="39"/>
      <c r="AJJ145" s="39"/>
      <c r="AJK145" s="39"/>
      <c r="AJL145" s="39"/>
      <c r="AJM145" s="39"/>
      <c r="AJN145" s="39"/>
      <c r="AJO145" s="39"/>
      <c r="AJP145" s="39"/>
      <c r="AJQ145" s="39"/>
      <c r="AJR145" s="39"/>
      <c r="AJS145" s="39"/>
      <c r="AJT145" s="39"/>
      <c r="AJU145" s="39"/>
      <c r="AJV145" s="39"/>
      <c r="AJW145" s="39"/>
      <c r="AJX145" s="39"/>
      <c r="AJY145" s="39"/>
      <c r="AJZ145" s="39"/>
      <c r="AKA145" s="39"/>
      <c r="AKB145" s="39"/>
      <c r="AKC145" s="39"/>
      <c r="AKD145" s="39"/>
      <c r="AKE145" s="39"/>
      <c r="AKF145" s="39"/>
      <c r="AKG145" s="39"/>
      <c r="AKH145" s="39"/>
      <c r="AKI145" s="39"/>
      <c r="AKJ145" s="39"/>
      <c r="AKK145" s="39"/>
      <c r="AKL145" s="39"/>
      <c r="AKM145" s="39"/>
      <c r="AKN145" s="39"/>
      <c r="AKO145" s="39"/>
      <c r="AKP145" s="39"/>
      <c r="AKQ145" s="39"/>
      <c r="AKR145" s="39"/>
      <c r="AKS145" s="39"/>
      <c r="AKT145" s="39"/>
      <c r="AKU145" s="39"/>
      <c r="AKV145" s="39"/>
      <c r="AKW145" s="39"/>
      <c r="AKX145" s="39"/>
      <c r="AKY145" s="39"/>
      <c r="AKZ145" s="39"/>
      <c r="ALA145" s="39"/>
      <c r="ALB145" s="39"/>
      <c r="ALC145" s="39"/>
      <c r="ALD145" s="39"/>
      <c r="ALE145" s="39"/>
      <c r="ALF145" s="39"/>
      <c r="ALG145" s="39"/>
      <c r="ALH145" s="39"/>
      <c r="ALI145" s="39"/>
      <c r="ALJ145" s="39"/>
      <c r="ALK145" s="39"/>
      <c r="ALL145" s="39"/>
      <c r="ALM145" s="39"/>
      <c r="ALN145" s="39"/>
      <c r="ALO145" s="39"/>
      <c r="ALP145" s="39"/>
      <c r="ALQ145" s="39"/>
      <c r="ALR145" s="39"/>
      <c r="ALS145" s="39"/>
      <c r="ALT145" s="39"/>
      <c r="ALU145" s="39"/>
      <c r="ALV145" s="39"/>
      <c r="ALW145" s="39"/>
      <c r="ALX145" s="39"/>
      <c r="ALY145" s="39"/>
      <c r="ALZ145" s="39"/>
      <c r="AMA145" s="39"/>
      <c r="AMB145" s="39"/>
      <c r="AMC145" s="39"/>
      <c r="AMD145" s="39"/>
      <c r="AME145" s="39"/>
      <c r="AMF145" s="39"/>
      <c r="AMG145" s="39"/>
      <c r="AMH145" s="39"/>
      <c r="AMI145" s="39"/>
      <c r="AMJ145" s="39"/>
      <c r="AMK145" s="39"/>
      <c r="AML145" s="39"/>
      <c r="AMM145" s="39"/>
      <c r="AMN145" s="39"/>
      <c r="AMO145" s="39"/>
      <c r="AMP145" s="39"/>
      <c r="AMQ145" s="39"/>
      <c r="AMR145" s="39"/>
      <c r="AMS145" s="39"/>
      <c r="AMT145" s="39"/>
      <c r="AMU145" s="39"/>
      <c r="AMV145" s="59"/>
      <c r="AMW145" s="59"/>
      <c r="AMX145" s="59"/>
    </row>
    <row r="146" spans="1:1038" ht="14.25">
      <c r="A146" s="3"/>
      <c r="B146" s="3"/>
      <c r="C146" s="3"/>
      <c r="D146" s="3"/>
      <c r="E146" s="3"/>
      <c r="F146" s="3"/>
      <c r="G146" s="65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  <c r="YB146" s="3"/>
      <c r="YC146" s="3"/>
      <c r="YD146" s="3"/>
      <c r="YE146" s="3"/>
      <c r="YF146" s="3"/>
      <c r="YG146" s="3"/>
      <c r="YH146" s="3"/>
      <c r="YI146" s="3"/>
      <c r="YJ146" s="3"/>
      <c r="YK146" s="3"/>
      <c r="YL146" s="3"/>
      <c r="YM146" s="3"/>
      <c r="YN146" s="3"/>
      <c r="YO146" s="3"/>
      <c r="YP146" s="3"/>
      <c r="YQ146" s="3"/>
      <c r="YR146" s="3"/>
      <c r="YS146" s="3"/>
      <c r="YT146" s="3"/>
      <c r="YU146" s="3"/>
      <c r="YV146" s="3"/>
      <c r="YW146" s="3"/>
      <c r="YX146" s="3"/>
      <c r="YY146" s="3"/>
      <c r="YZ146" s="3"/>
      <c r="ZA146" s="3"/>
      <c r="ZB146" s="3"/>
      <c r="ZC146" s="3"/>
      <c r="ZD146" s="3"/>
      <c r="ZE146" s="3"/>
      <c r="ZF146" s="3"/>
      <c r="ZG146" s="3"/>
      <c r="ZH146" s="3"/>
      <c r="ZI146" s="3"/>
      <c r="ZJ146" s="3"/>
      <c r="ZK146" s="3"/>
      <c r="ZL146" s="3"/>
      <c r="ZM146" s="3"/>
      <c r="ZN146" s="3"/>
      <c r="ZO146" s="3"/>
      <c r="ZP146" s="3"/>
      <c r="ZQ146" s="3"/>
      <c r="ZR146" s="3"/>
      <c r="ZS146" s="3"/>
      <c r="ZT146" s="3"/>
      <c r="ZU146" s="3"/>
      <c r="ZV146" s="3"/>
      <c r="ZW146" s="3"/>
      <c r="ZX146" s="3"/>
      <c r="ZY146" s="3"/>
      <c r="ZZ146" s="3"/>
      <c r="AAA146" s="3"/>
      <c r="AAB146" s="3"/>
      <c r="AAC146" s="3"/>
      <c r="AAD146" s="3"/>
      <c r="AAE146" s="3"/>
      <c r="AAF146" s="3"/>
      <c r="AAG146" s="3"/>
      <c r="AAH146" s="3"/>
      <c r="AAI146" s="3"/>
      <c r="AAJ146" s="3"/>
      <c r="AAK146" s="3"/>
      <c r="AAL146" s="3"/>
      <c r="AAM146" s="3"/>
      <c r="AAN146" s="3"/>
      <c r="AAO146" s="3"/>
      <c r="AAP146" s="3"/>
      <c r="AAQ146" s="3"/>
      <c r="AAR146" s="3"/>
      <c r="AAS146" s="3"/>
      <c r="AAT146" s="3"/>
      <c r="AAU146" s="3"/>
      <c r="AAV146" s="3"/>
      <c r="AAW146" s="3"/>
      <c r="AAX146" s="3"/>
      <c r="AAY146" s="3"/>
      <c r="AAZ146" s="3"/>
      <c r="ABA146" s="3"/>
      <c r="ABB146" s="3"/>
      <c r="ABC146" s="3"/>
      <c r="ABD146" s="3"/>
      <c r="ABE146" s="3"/>
      <c r="ABF146" s="3"/>
      <c r="ABG146" s="3"/>
      <c r="ABH146" s="3"/>
      <c r="ABI146" s="3"/>
      <c r="ABJ146" s="3"/>
      <c r="ABK146" s="3"/>
      <c r="ABL146" s="3"/>
      <c r="ABM146" s="3"/>
      <c r="ABN146" s="3"/>
      <c r="ABO146" s="3"/>
      <c r="ABP146" s="3"/>
      <c r="ABQ146" s="3"/>
      <c r="ABR146" s="3"/>
      <c r="ABS146" s="3"/>
      <c r="ABT146" s="3"/>
      <c r="ABU146" s="3"/>
      <c r="ABV146" s="3"/>
      <c r="ABW146" s="3"/>
      <c r="ABX146" s="3"/>
      <c r="ABY146" s="3"/>
      <c r="ABZ146" s="3"/>
      <c r="ACA146" s="3"/>
      <c r="ACB146" s="3"/>
      <c r="ACC146" s="3"/>
      <c r="ACD146" s="3"/>
      <c r="ACE146" s="3"/>
      <c r="ACF146" s="3"/>
      <c r="ACG146" s="3"/>
      <c r="ACH146" s="3"/>
      <c r="ACI146" s="3"/>
      <c r="ACJ146" s="3"/>
      <c r="ACK146" s="3"/>
      <c r="ACL146" s="3"/>
      <c r="ACM146" s="3"/>
      <c r="ACN146" s="3"/>
      <c r="ACO146" s="3"/>
      <c r="ACP146" s="3"/>
      <c r="ACQ146" s="3"/>
      <c r="ACR146" s="3"/>
      <c r="ACS146" s="3"/>
      <c r="ACT146" s="3"/>
      <c r="ACU146" s="3"/>
      <c r="ACV146" s="3"/>
      <c r="ACW146" s="3"/>
      <c r="ACX146" s="3"/>
      <c r="ACY146" s="3"/>
      <c r="ACZ146" s="3"/>
      <c r="ADA146" s="3"/>
      <c r="ADB146" s="3"/>
      <c r="ADC146" s="3"/>
      <c r="ADD146" s="3"/>
      <c r="ADE146" s="3"/>
      <c r="ADF146" s="3"/>
      <c r="ADG146" s="3"/>
      <c r="ADH146" s="3"/>
      <c r="ADI146" s="3"/>
      <c r="ADJ146" s="3"/>
      <c r="ADK146" s="3"/>
      <c r="ADL146" s="3"/>
      <c r="ADM146" s="3"/>
      <c r="ADN146" s="3"/>
      <c r="ADO146" s="3"/>
      <c r="ADP146" s="3"/>
      <c r="ADQ146" s="3"/>
      <c r="ADR146" s="3"/>
      <c r="ADS146" s="3"/>
      <c r="ADT146" s="3"/>
      <c r="ADU146" s="3"/>
      <c r="ADV146" s="3"/>
      <c r="ADW146" s="3"/>
      <c r="ADX146" s="3"/>
      <c r="ADY146" s="3"/>
      <c r="ADZ146" s="3"/>
      <c r="AEA146" s="3"/>
      <c r="AEB146" s="3"/>
      <c r="AEC146" s="3"/>
      <c r="AED146" s="3"/>
      <c r="AEE146" s="3"/>
      <c r="AEF146" s="3"/>
      <c r="AEG146" s="3"/>
      <c r="AEH146" s="3"/>
      <c r="AEI146" s="3"/>
      <c r="AEJ146" s="3"/>
      <c r="AEK146" s="3"/>
      <c r="AEL146" s="3"/>
      <c r="AEM146" s="3"/>
      <c r="AEN146" s="3"/>
      <c r="AEO146" s="3"/>
      <c r="AEP146" s="3"/>
      <c r="AEQ146" s="3"/>
      <c r="AER146" s="3"/>
      <c r="AES146" s="3"/>
      <c r="AET146" s="3"/>
      <c r="AEU146" s="3"/>
      <c r="AEV146" s="3"/>
      <c r="AEW146" s="3"/>
      <c r="AEX146" s="3"/>
      <c r="AEY146" s="3"/>
      <c r="AEZ146" s="3"/>
      <c r="AFA146" s="3"/>
      <c r="AFB146" s="3"/>
      <c r="AFC146" s="3"/>
      <c r="AFD146" s="3"/>
      <c r="AFE146" s="3"/>
      <c r="AFF146" s="3"/>
      <c r="AFG146" s="3"/>
      <c r="AFH146" s="3"/>
      <c r="AFI146" s="3"/>
      <c r="AFJ146" s="3"/>
      <c r="AFK146" s="3"/>
      <c r="AFL146" s="3"/>
      <c r="AFM146" s="3"/>
      <c r="AFN146" s="3"/>
      <c r="AFO146" s="3"/>
      <c r="AFP146" s="3"/>
      <c r="AFQ146" s="3"/>
      <c r="AFR146" s="3"/>
      <c r="AFS146" s="3"/>
      <c r="AFT146" s="3"/>
      <c r="AFU146" s="3"/>
      <c r="AFV146" s="3"/>
      <c r="AFW146" s="3"/>
      <c r="AFX146" s="3"/>
      <c r="AFY146" s="3"/>
      <c r="AFZ146" s="3"/>
      <c r="AGA146" s="3"/>
      <c r="AGB146" s="3"/>
      <c r="AGC146" s="3"/>
      <c r="AGD146" s="3"/>
      <c r="AGE146" s="3"/>
      <c r="AGF146" s="3"/>
      <c r="AGG146" s="3"/>
      <c r="AGH146" s="3"/>
      <c r="AGI146" s="3"/>
      <c r="AGJ146" s="3"/>
      <c r="AGK146" s="3"/>
      <c r="AGL146" s="3"/>
      <c r="AGM146" s="3"/>
      <c r="AGN146" s="3"/>
      <c r="AGO146" s="3"/>
      <c r="AGP146" s="3"/>
      <c r="AGQ146" s="3"/>
      <c r="AGR146" s="3"/>
      <c r="AGS146" s="3"/>
      <c r="AGT146" s="3"/>
      <c r="AGU146" s="3"/>
      <c r="AGV146" s="3"/>
      <c r="AGW146" s="3"/>
      <c r="AGX146" s="3"/>
      <c r="AGY146" s="3"/>
      <c r="AGZ146" s="3"/>
      <c r="AHA146" s="3"/>
      <c r="AHB146" s="3"/>
      <c r="AHC146" s="3"/>
      <c r="AHD146" s="3"/>
      <c r="AHE146" s="3"/>
      <c r="AHF146" s="3"/>
      <c r="AHG146" s="3"/>
      <c r="AHH146" s="3"/>
      <c r="AHI146" s="3"/>
      <c r="AHJ146" s="3"/>
      <c r="AHK146" s="3"/>
      <c r="AHL146" s="3"/>
      <c r="AHM146" s="3"/>
      <c r="AHN146" s="3"/>
      <c r="AHO146" s="3"/>
      <c r="AHP146" s="3"/>
      <c r="AHQ146" s="3"/>
      <c r="AHR146" s="3"/>
      <c r="AHS146" s="3"/>
      <c r="AHT146" s="3"/>
      <c r="AHU146" s="3"/>
      <c r="AHV146" s="3"/>
      <c r="AHW146" s="3"/>
      <c r="AHX146" s="3"/>
      <c r="AHY146" s="3"/>
      <c r="AHZ146" s="3"/>
      <c r="AIA146" s="3"/>
      <c r="AIB146" s="3"/>
      <c r="AIC146" s="3"/>
      <c r="AID146" s="3"/>
      <c r="AIE146" s="3"/>
      <c r="AIF146" s="3"/>
      <c r="AIG146" s="3"/>
      <c r="AIH146" s="3"/>
      <c r="AII146" s="3"/>
      <c r="AIJ146" s="3"/>
      <c r="AIK146" s="3"/>
      <c r="AIL146" s="3"/>
      <c r="AIM146" s="3"/>
      <c r="AIN146" s="3"/>
      <c r="AIO146" s="3"/>
      <c r="AIP146" s="3"/>
      <c r="AIQ146" s="3"/>
      <c r="AIR146" s="3"/>
      <c r="AIS146" s="3"/>
      <c r="AIT146" s="3"/>
      <c r="AIU146" s="3"/>
      <c r="AIV146" s="3"/>
      <c r="AIW146" s="3"/>
      <c r="AIX146" s="3"/>
      <c r="AIY146" s="3"/>
      <c r="AIZ146" s="3"/>
      <c r="AJA146" s="3"/>
      <c r="AJB146" s="3"/>
      <c r="AJC146" s="3"/>
      <c r="AJD146" s="3"/>
      <c r="AJE146" s="3"/>
      <c r="AJF146" s="3"/>
      <c r="AJG146" s="3"/>
      <c r="AJH146" s="3"/>
      <c r="AJI146" s="3"/>
      <c r="AJJ146" s="3"/>
      <c r="AJK146" s="3"/>
      <c r="AJL146" s="3"/>
      <c r="AJM146" s="3"/>
      <c r="AJN146" s="3"/>
      <c r="AJO146" s="3"/>
      <c r="AJP146" s="3"/>
      <c r="AJQ146" s="3"/>
      <c r="AJR146" s="3"/>
      <c r="AJS146" s="3"/>
      <c r="AJT146" s="3"/>
      <c r="AJU146" s="3"/>
      <c r="AJV146" s="3"/>
      <c r="AJW146" s="3"/>
      <c r="AJX146" s="3"/>
      <c r="AJY146" s="3"/>
      <c r="AJZ146" s="3"/>
      <c r="AKA146" s="3"/>
      <c r="AKB146" s="3"/>
      <c r="AKC146" s="3"/>
      <c r="AKD146" s="3"/>
      <c r="AKE146" s="3"/>
      <c r="AKF146" s="3"/>
      <c r="AKG146" s="3"/>
      <c r="AKH146" s="3"/>
      <c r="AKI146" s="3"/>
      <c r="AKJ146" s="3"/>
      <c r="AKK146" s="3"/>
      <c r="AKL146" s="3"/>
      <c r="AKM146" s="3"/>
      <c r="AKN146" s="3"/>
      <c r="AKO146" s="3"/>
      <c r="AKP146" s="3"/>
      <c r="AKQ146" s="3"/>
      <c r="AKR146" s="3"/>
      <c r="AKS146" s="3"/>
      <c r="AKT146" s="3"/>
      <c r="AKU146" s="3"/>
      <c r="AKV146" s="3"/>
      <c r="AKW146" s="3"/>
      <c r="AKX146" s="3"/>
      <c r="AKY146" s="3"/>
      <c r="AKZ146" s="3"/>
      <c r="ALA146" s="3"/>
      <c r="ALB146" s="3"/>
      <c r="ALC146" s="3"/>
      <c r="ALD146" s="3"/>
      <c r="ALE146" s="3"/>
      <c r="ALF146" s="3"/>
      <c r="ALG146" s="3"/>
      <c r="ALH146" s="3"/>
      <c r="ALI146" s="3"/>
      <c r="ALJ146" s="3"/>
      <c r="ALK146" s="3"/>
      <c r="ALL146" s="3"/>
      <c r="ALM146" s="3"/>
      <c r="ALN146" s="3"/>
      <c r="ALO146" s="3"/>
      <c r="ALP146" s="3"/>
      <c r="ALQ146" s="3"/>
      <c r="ALR146" s="3"/>
      <c r="ALS146" s="3"/>
      <c r="ALT146" s="3"/>
      <c r="ALU146" s="3"/>
      <c r="ALV146" s="3"/>
      <c r="ALW146" s="3"/>
      <c r="ALX146" s="3"/>
      <c r="ALY146" s="3"/>
      <c r="ALZ146" s="3"/>
      <c r="AMA146" s="3"/>
      <c r="AMB146" s="3"/>
      <c r="AMC146" s="3"/>
      <c r="AMD146" s="3"/>
      <c r="AME146" s="3"/>
      <c r="AMF146" s="3"/>
      <c r="AMG146" s="3"/>
      <c r="AMH146" s="3"/>
      <c r="AMI146" s="3"/>
      <c r="AMJ146" s="3"/>
      <c r="AMK146" s="3"/>
      <c r="AML146" s="3"/>
      <c r="AMM146" s="3"/>
      <c r="AMN146" s="3"/>
      <c r="AMO146" s="3"/>
      <c r="AMP146" s="3"/>
      <c r="AMQ146" s="3"/>
      <c r="AMR146" s="3"/>
      <c r="AMS146" s="3"/>
      <c r="AMT146" s="3"/>
      <c r="AMU146" s="3"/>
    </row>
    <row r="147" spans="1:1038" ht="14.25">
      <c r="A147" s="3"/>
      <c r="B147" s="3"/>
      <c r="C147" s="21" t="s">
        <v>252</v>
      </c>
      <c r="D147" s="3"/>
      <c r="E147" s="3"/>
      <c r="F147" s="3"/>
      <c r="G147" s="65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  <c r="XP147" s="3"/>
      <c r="XQ147" s="3"/>
      <c r="XR147" s="3"/>
      <c r="XS147" s="3"/>
      <c r="XT147" s="3"/>
      <c r="XU147" s="3"/>
      <c r="XV147" s="3"/>
      <c r="XW147" s="3"/>
      <c r="XX147" s="3"/>
      <c r="XY147" s="3"/>
      <c r="XZ147" s="3"/>
      <c r="YA147" s="3"/>
      <c r="YB147" s="3"/>
      <c r="YC147" s="3"/>
      <c r="YD147" s="3"/>
      <c r="YE147" s="3"/>
      <c r="YF147" s="3"/>
      <c r="YG147" s="3"/>
      <c r="YH147" s="3"/>
      <c r="YI147" s="3"/>
      <c r="YJ147" s="3"/>
      <c r="YK147" s="3"/>
      <c r="YL147" s="3"/>
      <c r="YM147" s="3"/>
      <c r="YN147" s="3"/>
      <c r="YO147" s="3"/>
      <c r="YP147" s="3"/>
      <c r="YQ147" s="3"/>
      <c r="YR147" s="3"/>
      <c r="YS147" s="3"/>
      <c r="YT147" s="3"/>
      <c r="YU147" s="3"/>
      <c r="YV147" s="3"/>
      <c r="YW147" s="3"/>
      <c r="YX147" s="3"/>
      <c r="YY147" s="3"/>
      <c r="YZ147" s="3"/>
      <c r="ZA147" s="3"/>
      <c r="ZB147" s="3"/>
      <c r="ZC147" s="3"/>
      <c r="ZD147" s="3"/>
      <c r="ZE147" s="3"/>
      <c r="ZF147" s="3"/>
      <c r="ZG147" s="3"/>
      <c r="ZH147" s="3"/>
      <c r="ZI147" s="3"/>
      <c r="ZJ147" s="3"/>
      <c r="ZK147" s="3"/>
      <c r="ZL147" s="3"/>
      <c r="ZM147" s="3"/>
      <c r="ZN147" s="3"/>
      <c r="ZO147" s="3"/>
      <c r="ZP147" s="3"/>
      <c r="ZQ147" s="3"/>
      <c r="ZR147" s="3"/>
      <c r="ZS147" s="3"/>
      <c r="ZT147" s="3"/>
      <c r="ZU147" s="3"/>
      <c r="ZV147" s="3"/>
      <c r="ZW147" s="3"/>
      <c r="ZX147" s="3"/>
      <c r="ZY147" s="3"/>
      <c r="ZZ147" s="3"/>
      <c r="AAA147" s="3"/>
      <c r="AAB147" s="3"/>
      <c r="AAC147" s="3"/>
      <c r="AAD147" s="3"/>
      <c r="AAE147" s="3"/>
      <c r="AAF147" s="3"/>
      <c r="AAG147" s="3"/>
      <c r="AAH147" s="3"/>
      <c r="AAI147" s="3"/>
      <c r="AAJ147" s="3"/>
      <c r="AAK147" s="3"/>
      <c r="AAL147" s="3"/>
      <c r="AAM147" s="3"/>
      <c r="AAN147" s="3"/>
      <c r="AAO147" s="3"/>
      <c r="AAP147" s="3"/>
      <c r="AAQ147" s="3"/>
      <c r="AAR147" s="3"/>
      <c r="AAS147" s="3"/>
      <c r="AAT147" s="3"/>
      <c r="AAU147" s="3"/>
      <c r="AAV147" s="3"/>
      <c r="AAW147" s="3"/>
      <c r="AAX147" s="3"/>
      <c r="AAY147" s="3"/>
      <c r="AAZ147" s="3"/>
      <c r="ABA147" s="3"/>
      <c r="ABB147" s="3"/>
      <c r="ABC147" s="3"/>
      <c r="ABD147" s="3"/>
      <c r="ABE147" s="3"/>
      <c r="ABF147" s="3"/>
      <c r="ABG147" s="3"/>
      <c r="ABH147" s="3"/>
      <c r="ABI147" s="3"/>
      <c r="ABJ147" s="3"/>
      <c r="ABK147" s="3"/>
      <c r="ABL147" s="3"/>
      <c r="ABM147" s="3"/>
      <c r="ABN147" s="3"/>
      <c r="ABO147" s="3"/>
      <c r="ABP147" s="3"/>
      <c r="ABQ147" s="3"/>
      <c r="ABR147" s="3"/>
      <c r="ABS147" s="3"/>
      <c r="ABT147" s="3"/>
      <c r="ABU147" s="3"/>
      <c r="ABV147" s="3"/>
      <c r="ABW147" s="3"/>
      <c r="ABX147" s="3"/>
      <c r="ABY147" s="3"/>
      <c r="ABZ147" s="3"/>
      <c r="ACA147" s="3"/>
      <c r="ACB147" s="3"/>
      <c r="ACC147" s="3"/>
      <c r="ACD147" s="3"/>
      <c r="ACE147" s="3"/>
      <c r="ACF147" s="3"/>
      <c r="ACG147" s="3"/>
      <c r="ACH147" s="3"/>
      <c r="ACI147" s="3"/>
      <c r="ACJ147" s="3"/>
      <c r="ACK147" s="3"/>
      <c r="ACL147" s="3"/>
      <c r="ACM147" s="3"/>
      <c r="ACN147" s="3"/>
      <c r="ACO147" s="3"/>
      <c r="ACP147" s="3"/>
      <c r="ACQ147" s="3"/>
      <c r="ACR147" s="3"/>
      <c r="ACS147" s="3"/>
      <c r="ACT147" s="3"/>
      <c r="ACU147" s="3"/>
      <c r="ACV147" s="3"/>
      <c r="ACW147" s="3"/>
      <c r="ACX147" s="3"/>
      <c r="ACY147" s="3"/>
      <c r="ACZ147" s="3"/>
      <c r="ADA147" s="3"/>
      <c r="ADB147" s="3"/>
      <c r="ADC147" s="3"/>
      <c r="ADD147" s="3"/>
      <c r="ADE147" s="3"/>
      <c r="ADF147" s="3"/>
      <c r="ADG147" s="3"/>
      <c r="ADH147" s="3"/>
      <c r="ADI147" s="3"/>
      <c r="ADJ147" s="3"/>
      <c r="ADK147" s="3"/>
      <c r="ADL147" s="3"/>
      <c r="ADM147" s="3"/>
      <c r="ADN147" s="3"/>
      <c r="ADO147" s="3"/>
      <c r="ADP147" s="3"/>
      <c r="ADQ147" s="3"/>
      <c r="ADR147" s="3"/>
      <c r="ADS147" s="3"/>
      <c r="ADT147" s="3"/>
      <c r="ADU147" s="3"/>
      <c r="ADV147" s="3"/>
      <c r="ADW147" s="3"/>
      <c r="ADX147" s="3"/>
      <c r="ADY147" s="3"/>
      <c r="ADZ147" s="3"/>
      <c r="AEA147" s="3"/>
      <c r="AEB147" s="3"/>
      <c r="AEC147" s="3"/>
      <c r="AED147" s="3"/>
      <c r="AEE147" s="3"/>
      <c r="AEF147" s="3"/>
      <c r="AEG147" s="3"/>
      <c r="AEH147" s="3"/>
      <c r="AEI147" s="3"/>
      <c r="AEJ147" s="3"/>
      <c r="AEK147" s="3"/>
      <c r="AEL147" s="3"/>
      <c r="AEM147" s="3"/>
      <c r="AEN147" s="3"/>
      <c r="AEO147" s="3"/>
      <c r="AEP147" s="3"/>
      <c r="AEQ147" s="3"/>
      <c r="AER147" s="3"/>
      <c r="AES147" s="3"/>
      <c r="AET147" s="3"/>
      <c r="AEU147" s="3"/>
      <c r="AEV147" s="3"/>
      <c r="AEW147" s="3"/>
      <c r="AEX147" s="3"/>
      <c r="AEY147" s="3"/>
      <c r="AEZ147" s="3"/>
      <c r="AFA147" s="3"/>
      <c r="AFB147" s="3"/>
      <c r="AFC147" s="3"/>
      <c r="AFD147" s="3"/>
      <c r="AFE147" s="3"/>
      <c r="AFF147" s="3"/>
      <c r="AFG147" s="3"/>
      <c r="AFH147" s="3"/>
      <c r="AFI147" s="3"/>
      <c r="AFJ147" s="3"/>
      <c r="AFK147" s="3"/>
      <c r="AFL147" s="3"/>
      <c r="AFM147" s="3"/>
      <c r="AFN147" s="3"/>
      <c r="AFO147" s="3"/>
      <c r="AFP147" s="3"/>
      <c r="AFQ147" s="3"/>
      <c r="AFR147" s="3"/>
      <c r="AFS147" s="3"/>
      <c r="AFT147" s="3"/>
      <c r="AFU147" s="3"/>
      <c r="AFV147" s="3"/>
      <c r="AFW147" s="3"/>
      <c r="AFX147" s="3"/>
      <c r="AFY147" s="3"/>
      <c r="AFZ147" s="3"/>
      <c r="AGA147" s="3"/>
      <c r="AGB147" s="3"/>
      <c r="AGC147" s="3"/>
      <c r="AGD147" s="3"/>
      <c r="AGE147" s="3"/>
      <c r="AGF147" s="3"/>
      <c r="AGG147" s="3"/>
      <c r="AGH147" s="3"/>
      <c r="AGI147" s="3"/>
      <c r="AGJ147" s="3"/>
      <c r="AGK147" s="3"/>
      <c r="AGL147" s="3"/>
      <c r="AGM147" s="3"/>
      <c r="AGN147" s="3"/>
      <c r="AGO147" s="3"/>
      <c r="AGP147" s="3"/>
      <c r="AGQ147" s="3"/>
      <c r="AGR147" s="3"/>
      <c r="AGS147" s="3"/>
      <c r="AGT147" s="3"/>
      <c r="AGU147" s="3"/>
      <c r="AGV147" s="3"/>
      <c r="AGW147" s="3"/>
      <c r="AGX147" s="3"/>
      <c r="AGY147" s="3"/>
      <c r="AGZ147" s="3"/>
      <c r="AHA147" s="3"/>
      <c r="AHB147" s="3"/>
      <c r="AHC147" s="3"/>
      <c r="AHD147" s="3"/>
      <c r="AHE147" s="3"/>
      <c r="AHF147" s="3"/>
      <c r="AHG147" s="3"/>
      <c r="AHH147" s="3"/>
      <c r="AHI147" s="3"/>
      <c r="AHJ147" s="3"/>
      <c r="AHK147" s="3"/>
      <c r="AHL147" s="3"/>
      <c r="AHM147" s="3"/>
      <c r="AHN147" s="3"/>
      <c r="AHO147" s="3"/>
      <c r="AHP147" s="3"/>
      <c r="AHQ147" s="3"/>
      <c r="AHR147" s="3"/>
      <c r="AHS147" s="3"/>
      <c r="AHT147" s="3"/>
      <c r="AHU147" s="3"/>
      <c r="AHV147" s="3"/>
      <c r="AHW147" s="3"/>
      <c r="AHX147" s="3"/>
      <c r="AHY147" s="3"/>
      <c r="AHZ147" s="3"/>
      <c r="AIA147" s="3"/>
      <c r="AIB147" s="3"/>
      <c r="AIC147" s="3"/>
      <c r="AID147" s="3"/>
      <c r="AIE147" s="3"/>
      <c r="AIF147" s="3"/>
      <c r="AIG147" s="3"/>
      <c r="AIH147" s="3"/>
      <c r="AII147" s="3"/>
      <c r="AIJ147" s="3"/>
      <c r="AIK147" s="3"/>
      <c r="AIL147" s="3"/>
      <c r="AIM147" s="3"/>
      <c r="AIN147" s="3"/>
      <c r="AIO147" s="3"/>
      <c r="AIP147" s="3"/>
      <c r="AIQ147" s="3"/>
      <c r="AIR147" s="3"/>
      <c r="AIS147" s="3"/>
      <c r="AIT147" s="3"/>
      <c r="AIU147" s="3"/>
      <c r="AIV147" s="3"/>
      <c r="AIW147" s="3"/>
      <c r="AIX147" s="3"/>
      <c r="AIY147" s="3"/>
      <c r="AIZ147" s="3"/>
      <c r="AJA147" s="3"/>
      <c r="AJB147" s="3"/>
      <c r="AJC147" s="3"/>
      <c r="AJD147" s="3"/>
      <c r="AJE147" s="3"/>
      <c r="AJF147" s="3"/>
      <c r="AJG147" s="3"/>
      <c r="AJH147" s="3"/>
      <c r="AJI147" s="3"/>
      <c r="AJJ147" s="3"/>
      <c r="AJK147" s="3"/>
      <c r="AJL147" s="3"/>
      <c r="AJM147" s="3"/>
      <c r="AJN147" s="3"/>
      <c r="AJO147" s="3"/>
      <c r="AJP147" s="3"/>
      <c r="AJQ147" s="3"/>
      <c r="AJR147" s="3"/>
      <c r="AJS147" s="3"/>
      <c r="AJT147" s="3"/>
      <c r="AJU147" s="3"/>
      <c r="AJV147" s="3"/>
      <c r="AJW147" s="3"/>
      <c r="AJX147" s="3"/>
      <c r="AJY147" s="3"/>
      <c r="AJZ147" s="3"/>
      <c r="AKA147" s="3"/>
      <c r="AKB147" s="3"/>
      <c r="AKC147" s="3"/>
      <c r="AKD147" s="3"/>
      <c r="AKE147" s="3"/>
      <c r="AKF147" s="3"/>
      <c r="AKG147" s="3"/>
      <c r="AKH147" s="3"/>
      <c r="AKI147" s="3"/>
      <c r="AKJ147" s="3"/>
      <c r="AKK147" s="3"/>
      <c r="AKL147" s="3"/>
      <c r="AKM147" s="3"/>
      <c r="AKN147" s="3"/>
      <c r="AKO147" s="3"/>
      <c r="AKP147" s="3"/>
      <c r="AKQ147" s="3"/>
      <c r="AKR147" s="3"/>
      <c r="AKS147" s="3"/>
      <c r="AKT147" s="3"/>
      <c r="AKU147" s="3"/>
      <c r="AKV147" s="3"/>
      <c r="AKW147" s="3"/>
      <c r="AKX147" s="3"/>
      <c r="AKY147" s="3"/>
      <c r="AKZ147" s="3"/>
      <c r="ALA147" s="3"/>
      <c r="ALB147" s="3"/>
      <c r="ALC147" s="3"/>
      <c r="ALD147" s="3"/>
      <c r="ALE147" s="3"/>
      <c r="ALF147" s="3"/>
      <c r="ALG147" s="3"/>
      <c r="ALH147" s="3"/>
      <c r="ALI147" s="3"/>
      <c r="ALJ147" s="3"/>
      <c r="ALK147" s="3"/>
      <c r="ALL147" s="3"/>
      <c r="ALM147" s="3"/>
      <c r="ALN147" s="3"/>
      <c r="ALO147" s="3"/>
      <c r="ALP147" s="3"/>
      <c r="ALQ147" s="3"/>
      <c r="ALR147" s="3"/>
      <c r="ALS147" s="3"/>
      <c r="ALT147" s="3"/>
      <c r="ALU147" s="3"/>
      <c r="ALV147" s="3"/>
      <c r="ALW147" s="3"/>
      <c r="ALX147" s="3"/>
      <c r="ALY147" s="3"/>
      <c r="ALZ147" s="3"/>
      <c r="AMA147" s="3"/>
      <c r="AMB147" s="3"/>
      <c r="AMC147" s="3"/>
      <c r="AMD147" s="3"/>
      <c r="AME147" s="3"/>
      <c r="AMF147" s="3"/>
      <c r="AMG147" s="3"/>
      <c r="AMH147" s="3"/>
      <c r="AMI147" s="3"/>
      <c r="AMJ147" s="3"/>
      <c r="AMK147" s="3"/>
      <c r="AML147" s="3"/>
      <c r="AMM147" s="3"/>
      <c r="AMN147" s="3"/>
      <c r="AMO147" s="3"/>
      <c r="AMP147" s="3"/>
      <c r="AMQ147" s="3"/>
      <c r="AMR147" s="3"/>
      <c r="AMS147" s="3"/>
      <c r="AMT147" s="3"/>
      <c r="AMU147" s="3"/>
    </row>
    <row r="148" spans="1:1038" ht="14.25" outlineLevel="1">
      <c r="A148" s="3"/>
      <c r="B148" s="3"/>
      <c r="C148" s="10" t="str">
        <f>+C$252</f>
        <v>Mese - anno</v>
      </c>
      <c r="D148" s="10"/>
      <c r="E148" s="33"/>
      <c r="F148" s="10"/>
      <c r="G148" s="98"/>
      <c r="H148" s="11">
        <f t="shared" ref="H148:AH148" si="191">+H115</f>
        <v>2024</v>
      </c>
      <c r="I148" s="11">
        <f t="shared" si="191"/>
        <v>2025</v>
      </c>
      <c r="J148" s="11">
        <f t="shared" si="191"/>
        <v>2026</v>
      </c>
      <c r="K148" s="11">
        <f t="shared" si="191"/>
        <v>2027</v>
      </c>
      <c r="L148" s="11">
        <f t="shared" si="191"/>
        <v>2028</v>
      </c>
      <c r="M148" s="11">
        <f t="shared" si="191"/>
        <v>2029</v>
      </c>
      <c r="N148" s="11">
        <f t="shared" si="191"/>
        <v>2030</v>
      </c>
      <c r="O148" s="11">
        <f t="shared" si="191"/>
        <v>2031</v>
      </c>
      <c r="P148" s="11">
        <f t="shared" si="191"/>
        <v>2032</v>
      </c>
      <c r="Q148" s="11">
        <f t="shared" si="191"/>
        <v>2033</v>
      </c>
      <c r="R148" s="11">
        <f t="shared" si="191"/>
        <v>2034</v>
      </c>
      <c r="S148" s="11">
        <f t="shared" si="191"/>
        <v>2035</v>
      </c>
      <c r="T148" s="11">
        <f t="shared" si="191"/>
        <v>2036</v>
      </c>
      <c r="U148" s="11">
        <f t="shared" si="191"/>
        <v>2037</v>
      </c>
      <c r="V148" s="11">
        <f t="shared" si="191"/>
        <v>2038</v>
      </c>
      <c r="W148" s="11">
        <f t="shared" si="191"/>
        <v>2039</v>
      </c>
      <c r="X148" s="11">
        <f t="shared" si="191"/>
        <v>2040</v>
      </c>
      <c r="Y148" s="11">
        <f t="shared" si="191"/>
        <v>2041</v>
      </c>
      <c r="Z148" s="11">
        <f t="shared" si="191"/>
        <v>2042</v>
      </c>
      <c r="AA148" s="11">
        <f t="shared" si="191"/>
        <v>2043</v>
      </c>
      <c r="AB148" s="11">
        <f t="shared" si="191"/>
        <v>2044</v>
      </c>
      <c r="AC148" s="11">
        <f t="shared" si="191"/>
        <v>2045</v>
      </c>
      <c r="AD148" s="11">
        <f t="shared" si="191"/>
        <v>2046</v>
      </c>
      <c r="AE148" s="11">
        <f t="shared" si="191"/>
        <v>2047</v>
      </c>
      <c r="AF148" s="11">
        <f t="shared" si="191"/>
        <v>2048</v>
      </c>
      <c r="AG148" s="11">
        <f t="shared" si="191"/>
        <v>2049</v>
      </c>
      <c r="AH148" s="11">
        <f t="shared" si="191"/>
        <v>2050</v>
      </c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  <c r="SF148" s="3"/>
      <c r="SG148" s="3"/>
      <c r="SH148" s="3"/>
      <c r="SI148" s="3"/>
      <c r="SJ148" s="3"/>
      <c r="SK148" s="3"/>
      <c r="SL148" s="3"/>
      <c r="SM148" s="3"/>
      <c r="SN148" s="3"/>
      <c r="SO148" s="3"/>
      <c r="SP148" s="3"/>
      <c r="SQ148" s="3"/>
      <c r="SR148" s="3"/>
      <c r="SS148" s="3"/>
      <c r="ST148" s="3"/>
      <c r="SU148" s="3"/>
      <c r="SV148" s="3"/>
      <c r="SW148" s="3"/>
      <c r="SX148" s="3"/>
      <c r="SY148" s="3"/>
      <c r="SZ148" s="3"/>
      <c r="TA148" s="3"/>
      <c r="TB148" s="3"/>
      <c r="TC148" s="3"/>
      <c r="TD148" s="3"/>
      <c r="TE148" s="3"/>
      <c r="TF148" s="3"/>
      <c r="TG148" s="3"/>
      <c r="TH148" s="3"/>
      <c r="TI148" s="3"/>
      <c r="TJ148" s="3"/>
      <c r="TK148" s="3"/>
      <c r="TL148" s="3"/>
      <c r="TM148" s="3"/>
      <c r="TN148" s="3"/>
      <c r="TO148" s="3"/>
      <c r="TP148" s="3"/>
      <c r="TQ148" s="3"/>
      <c r="TR148" s="3"/>
      <c r="TS148" s="3"/>
      <c r="TT148" s="3"/>
      <c r="TU148" s="3"/>
      <c r="TV148" s="3"/>
      <c r="TW148" s="3"/>
      <c r="TX148" s="3"/>
      <c r="TY148" s="3"/>
      <c r="TZ148" s="3"/>
      <c r="UA148" s="3"/>
      <c r="UB148" s="3"/>
      <c r="UC148" s="3"/>
      <c r="UD148" s="3"/>
      <c r="UE148" s="3"/>
      <c r="UF148" s="3"/>
      <c r="UG148" s="3"/>
      <c r="UH148" s="3"/>
      <c r="UI148" s="3"/>
      <c r="UJ148" s="3"/>
      <c r="UK148" s="3"/>
      <c r="UL148" s="3"/>
      <c r="UM148" s="3"/>
      <c r="UN148" s="3"/>
      <c r="UO148" s="3"/>
      <c r="UP148" s="3"/>
      <c r="UQ148" s="3"/>
      <c r="UR148" s="3"/>
      <c r="US148" s="3"/>
      <c r="UT148" s="3"/>
      <c r="UU148" s="3"/>
      <c r="UV148" s="3"/>
      <c r="UW148" s="3"/>
      <c r="UX148" s="3"/>
      <c r="UY148" s="3"/>
      <c r="UZ148" s="3"/>
      <c r="VA148" s="3"/>
      <c r="VB148" s="3"/>
      <c r="VC148" s="3"/>
      <c r="VD148" s="3"/>
      <c r="VE148" s="3"/>
      <c r="VF148" s="3"/>
      <c r="VG148" s="3"/>
      <c r="VH148" s="3"/>
      <c r="VI148" s="3"/>
      <c r="VJ148" s="3"/>
      <c r="VK148" s="3"/>
      <c r="VL148" s="3"/>
      <c r="VM148" s="3"/>
      <c r="VN148" s="3"/>
      <c r="VO148" s="3"/>
      <c r="VP148" s="3"/>
      <c r="VQ148" s="3"/>
      <c r="VR148" s="3"/>
      <c r="VS148" s="3"/>
      <c r="VT148" s="3"/>
      <c r="VU148" s="3"/>
      <c r="VV148" s="3"/>
      <c r="VW148" s="3"/>
      <c r="VX148" s="3"/>
      <c r="VY148" s="3"/>
      <c r="VZ148" s="3"/>
      <c r="WA148" s="3"/>
      <c r="WB148" s="3"/>
      <c r="WC148" s="3"/>
      <c r="WD148" s="3"/>
      <c r="WE148" s="3"/>
      <c r="WF148" s="3"/>
      <c r="WG148" s="3"/>
      <c r="WH148" s="3"/>
      <c r="WI148" s="3"/>
      <c r="WJ148" s="3"/>
      <c r="WK148" s="3"/>
      <c r="WL148" s="3"/>
      <c r="WM148" s="3"/>
      <c r="WN148" s="3"/>
      <c r="WO148" s="3"/>
      <c r="WP148" s="3"/>
      <c r="WQ148" s="3"/>
      <c r="WR148" s="3"/>
      <c r="WS148" s="3"/>
      <c r="WT148" s="3"/>
      <c r="WU148" s="3"/>
      <c r="WV148" s="3"/>
      <c r="WW148" s="3"/>
      <c r="WX148" s="3"/>
      <c r="WY148" s="3"/>
      <c r="WZ148" s="3"/>
      <c r="XA148" s="3"/>
      <c r="XB148" s="3"/>
      <c r="XC148" s="3"/>
      <c r="XD148" s="3"/>
      <c r="XE148" s="3"/>
      <c r="XF148" s="3"/>
      <c r="XG148" s="3"/>
      <c r="XH148" s="3"/>
      <c r="XI148" s="3"/>
      <c r="XJ148" s="3"/>
      <c r="XK148" s="3"/>
      <c r="XL148" s="3"/>
      <c r="XM148" s="3"/>
      <c r="XN148" s="3"/>
      <c r="XO148" s="3"/>
      <c r="XP148" s="3"/>
      <c r="XQ148" s="3"/>
      <c r="XR148" s="3"/>
      <c r="XS148" s="3"/>
      <c r="XT148" s="3"/>
      <c r="XU148" s="3"/>
      <c r="XV148" s="3"/>
      <c r="XW148" s="3"/>
      <c r="XX148" s="3"/>
      <c r="XY148" s="3"/>
      <c r="XZ148" s="3"/>
      <c r="YA148" s="3"/>
      <c r="YB148" s="3"/>
      <c r="YC148" s="3"/>
      <c r="YD148" s="3"/>
      <c r="YE148" s="3"/>
      <c r="YF148" s="3"/>
      <c r="YG148" s="3"/>
      <c r="YH148" s="3"/>
      <c r="YI148" s="3"/>
      <c r="YJ148" s="3"/>
      <c r="YK148" s="3"/>
      <c r="YL148" s="3"/>
      <c r="YM148" s="3"/>
      <c r="YN148" s="3"/>
      <c r="YO148" s="3"/>
      <c r="YP148" s="3"/>
      <c r="YQ148" s="3"/>
      <c r="YR148" s="3"/>
      <c r="YS148" s="3"/>
      <c r="YT148" s="3"/>
      <c r="YU148" s="3"/>
      <c r="YV148" s="3"/>
      <c r="YW148" s="3"/>
      <c r="YX148" s="3"/>
      <c r="YY148" s="3"/>
      <c r="YZ148" s="3"/>
      <c r="ZA148" s="3"/>
      <c r="ZB148" s="3"/>
      <c r="ZC148" s="3"/>
      <c r="ZD148" s="3"/>
      <c r="ZE148" s="3"/>
      <c r="ZF148" s="3"/>
      <c r="ZG148" s="3"/>
      <c r="ZH148" s="3"/>
      <c r="ZI148" s="3"/>
      <c r="ZJ148" s="3"/>
      <c r="ZK148" s="3"/>
      <c r="ZL148" s="3"/>
      <c r="ZM148" s="3"/>
      <c r="ZN148" s="3"/>
      <c r="ZO148" s="3"/>
      <c r="ZP148" s="3"/>
      <c r="ZQ148" s="3"/>
      <c r="ZR148" s="3"/>
      <c r="ZS148" s="3"/>
      <c r="ZT148" s="3"/>
      <c r="ZU148" s="3"/>
      <c r="ZV148" s="3"/>
      <c r="ZW148" s="3"/>
      <c r="ZX148" s="3"/>
      <c r="ZY148" s="3"/>
      <c r="ZZ148" s="3"/>
      <c r="AAA148" s="3"/>
      <c r="AAB148" s="3"/>
      <c r="AAC148" s="3"/>
      <c r="AAD148" s="3"/>
      <c r="AAE148" s="3"/>
      <c r="AAF148" s="3"/>
      <c r="AAG148" s="3"/>
      <c r="AAH148" s="3"/>
      <c r="AAI148" s="3"/>
      <c r="AAJ148" s="3"/>
      <c r="AAK148" s="3"/>
      <c r="AAL148" s="3"/>
      <c r="AAM148" s="3"/>
      <c r="AAN148" s="3"/>
      <c r="AAO148" s="3"/>
      <c r="AAP148" s="3"/>
      <c r="AAQ148" s="3"/>
      <c r="AAR148" s="3"/>
      <c r="AAS148" s="3"/>
      <c r="AAT148" s="3"/>
      <c r="AAU148" s="3"/>
      <c r="AAV148" s="3"/>
      <c r="AAW148" s="3"/>
      <c r="AAX148" s="3"/>
      <c r="AAY148" s="3"/>
      <c r="AAZ148" s="3"/>
      <c r="ABA148" s="3"/>
      <c r="ABB148" s="3"/>
      <c r="ABC148" s="3"/>
      <c r="ABD148" s="3"/>
      <c r="ABE148" s="3"/>
      <c r="ABF148" s="3"/>
      <c r="ABG148" s="3"/>
      <c r="ABH148" s="3"/>
      <c r="ABI148" s="3"/>
      <c r="ABJ148" s="3"/>
      <c r="ABK148" s="3"/>
      <c r="ABL148" s="3"/>
      <c r="ABM148" s="3"/>
      <c r="ABN148" s="3"/>
      <c r="ABO148" s="3"/>
      <c r="ABP148" s="3"/>
      <c r="ABQ148" s="3"/>
      <c r="ABR148" s="3"/>
      <c r="ABS148" s="3"/>
      <c r="ABT148" s="3"/>
      <c r="ABU148" s="3"/>
      <c r="ABV148" s="3"/>
      <c r="ABW148" s="3"/>
      <c r="ABX148" s="3"/>
      <c r="ABY148" s="3"/>
      <c r="ABZ148" s="3"/>
      <c r="ACA148" s="3"/>
      <c r="ACB148" s="3"/>
      <c r="ACC148" s="3"/>
      <c r="ACD148" s="3"/>
      <c r="ACE148" s="3"/>
      <c r="ACF148" s="3"/>
      <c r="ACG148" s="3"/>
      <c r="ACH148" s="3"/>
      <c r="ACI148" s="3"/>
      <c r="ACJ148" s="3"/>
      <c r="ACK148" s="3"/>
      <c r="ACL148" s="3"/>
      <c r="ACM148" s="3"/>
      <c r="ACN148" s="3"/>
      <c r="ACO148" s="3"/>
      <c r="ACP148" s="3"/>
      <c r="ACQ148" s="3"/>
      <c r="ACR148" s="3"/>
      <c r="ACS148" s="3"/>
      <c r="ACT148" s="3"/>
      <c r="ACU148" s="3"/>
      <c r="ACV148" s="3"/>
      <c r="ACW148" s="3"/>
      <c r="ACX148" s="3"/>
      <c r="ACY148" s="3"/>
      <c r="ACZ148" s="3"/>
      <c r="ADA148" s="3"/>
      <c r="ADB148" s="3"/>
      <c r="ADC148" s="3"/>
      <c r="ADD148" s="3"/>
      <c r="ADE148" s="3"/>
      <c r="ADF148" s="3"/>
      <c r="ADG148" s="3"/>
      <c r="ADH148" s="3"/>
      <c r="ADI148" s="3"/>
      <c r="ADJ148" s="3"/>
      <c r="ADK148" s="3"/>
      <c r="ADL148" s="3"/>
      <c r="ADM148" s="3"/>
      <c r="ADN148" s="3"/>
      <c r="ADO148" s="3"/>
      <c r="ADP148" s="3"/>
      <c r="ADQ148" s="3"/>
      <c r="ADR148" s="3"/>
      <c r="ADS148" s="3"/>
      <c r="ADT148" s="3"/>
      <c r="ADU148" s="3"/>
      <c r="ADV148" s="3"/>
      <c r="ADW148" s="3"/>
      <c r="ADX148" s="3"/>
      <c r="ADY148" s="3"/>
      <c r="ADZ148" s="3"/>
      <c r="AEA148" s="3"/>
      <c r="AEB148" s="3"/>
      <c r="AEC148" s="3"/>
      <c r="AED148" s="3"/>
      <c r="AEE148" s="3"/>
      <c r="AEF148" s="3"/>
      <c r="AEG148" s="3"/>
      <c r="AEH148" s="3"/>
      <c r="AEI148" s="3"/>
      <c r="AEJ148" s="3"/>
      <c r="AEK148" s="3"/>
      <c r="AEL148" s="3"/>
      <c r="AEM148" s="3"/>
      <c r="AEN148" s="3"/>
      <c r="AEO148" s="3"/>
      <c r="AEP148" s="3"/>
      <c r="AEQ148" s="3"/>
      <c r="AER148" s="3"/>
      <c r="AES148" s="3"/>
      <c r="AET148" s="3"/>
      <c r="AEU148" s="3"/>
      <c r="AEV148" s="3"/>
      <c r="AEW148" s="3"/>
      <c r="AEX148" s="3"/>
      <c r="AEY148" s="3"/>
      <c r="AEZ148" s="3"/>
      <c r="AFA148" s="3"/>
      <c r="AFB148" s="3"/>
      <c r="AFC148" s="3"/>
      <c r="AFD148" s="3"/>
      <c r="AFE148" s="3"/>
      <c r="AFF148" s="3"/>
      <c r="AFG148" s="3"/>
      <c r="AFH148" s="3"/>
      <c r="AFI148" s="3"/>
      <c r="AFJ148" s="3"/>
      <c r="AFK148" s="3"/>
      <c r="AFL148" s="3"/>
      <c r="AFM148" s="3"/>
      <c r="AFN148" s="3"/>
      <c r="AFO148" s="3"/>
      <c r="AFP148" s="3"/>
      <c r="AFQ148" s="3"/>
      <c r="AFR148" s="3"/>
      <c r="AFS148" s="3"/>
      <c r="AFT148" s="3"/>
      <c r="AFU148" s="3"/>
      <c r="AFV148" s="3"/>
      <c r="AFW148" s="3"/>
      <c r="AFX148" s="3"/>
      <c r="AFY148" s="3"/>
      <c r="AFZ148" s="3"/>
      <c r="AGA148" s="3"/>
      <c r="AGB148" s="3"/>
      <c r="AGC148" s="3"/>
      <c r="AGD148" s="3"/>
      <c r="AGE148" s="3"/>
      <c r="AGF148" s="3"/>
      <c r="AGG148" s="3"/>
      <c r="AGH148" s="3"/>
      <c r="AGI148" s="3"/>
      <c r="AGJ148" s="3"/>
      <c r="AGK148" s="3"/>
      <c r="AGL148" s="3"/>
      <c r="AGM148" s="3"/>
      <c r="AGN148" s="3"/>
      <c r="AGO148" s="3"/>
      <c r="AGP148" s="3"/>
      <c r="AGQ148" s="3"/>
      <c r="AGR148" s="3"/>
      <c r="AGS148" s="3"/>
      <c r="AGT148" s="3"/>
      <c r="AGU148" s="3"/>
      <c r="AGV148" s="3"/>
      <c r="AGW148" s="3"/>
      <c r="AGX148" s="3"/>
      <c r="AGY148" s="3"/>
      <c r="AGZ148" s="3"/>
      <c r="AHA148" s="3"/>
      <c r="AHB148" s="3"/>
      <c r="AHC148" s="3"/>
      <c r="AHD148" s="3"/>
      <c r="AHE148" s="3"/>
      <c r="AHF148" s="3"/>
      <c r="AHG148" s="3"/>
      <c r="AHH148" s="3"/>
      <c r="AHI148" s="3"/>
      <c r="AHJ148" s="3"/>
      <c r="AHK148" s="3"/>
      <c r="AHL148" s="3"/>
      <c r="AHM148" s="3"/>
      <c r="AHN148" s="3"/>
      <c r="AHO148" s="3"/>
      <c r="AHP148" s="3"/>
      <c r="AHQ148" s="3"/>
      <c r="AHR148" s="3"/>
      <c r="AHS148" s="3"/>
      <c r="AHT148" s="3"/>
      <c r="AHU148" s="3"/>
      <c r="AHV148" s="3"/>
      <c r="AHW148" s="3"/>
      <c r="AHX148" s="3"/>
      <c r="AHY148" s="3"/>
      <c r="AHZ148" s="3"/>
      <c r="AIA148" s="3"/>
      <c r="AIB148" s="3"/>
      <c r="AIC148" s="3"/>
      <c r="AID148" s="3"/>
      <c r="AIE148" s="3"/>
      <c r="AIF148" s="3"/>
      <c r="AIG148" s="3"/>
      <c r="AIH148" s="3"/>
      <c r="AII148" s="3"/>
      <c r="AIJ148" s="3"/>
      <c r="AIK148" s="3"/>
      <c r="AIL148" s="3"/>
      <c r="AIM148" s="3"/>
      <c r="AIN148" s="3"/>
      <c r="AIO148" s="3"/>
      <c r="AIP148" s="3"/>
      <c r="AIQ148" s="3"/>
      <c r="AIR148" s="3"/>
      <c r="AIS148" s="3"/>
      <c r="AIT148" s="3"/>
      <c r="AIU148" s="3"/>
      <c r="AIV148" s="3"/>
      <c r="AIW148" s="3"/>
      <c r="AIX148" s="3"/>
      <c r="AIY148" s="3"/>
      <c r="AIZ148" s="3"/>
      <c r="AJA148" s="3"/>
      <c r="AJB148" s="3"/>
      <c r="AJC148" s="3"/>
      <c r="AJD148" s="3"/>
      <c r="AJE148" s="3"/>
      <c r="AJF148" s="3"/>
      <c r="AJG148" s="3"/>
      <c r="AJH148" s="3"/>
      <c r="AJI148" s="3"/>
      <c r="AJJ148" s="3"/>
      <c r="AJK148" s="3"/>
      <c r="AJL148" s="3"/>
      <c r="AJM148" s="3"/>
      <c r="AJN148" s="3"/>
      <c r="AJO148" s="3"/>
      <c r="AJP148" s="3"/>
      <c r="AJQ148" s="3"/>
      <c r="AJR148" s="3"/>
      <c r="AJS148" s="3"/>
      <c r="AJT148" s="3"/>
      <c r="AJU148" s="3"/>
      <c r="AJV148" s="3"/>
      <c r="AJW148" s="3"/>
      <c r="AJX148" s="3"/>
      <c r="AJY148" s="3"/>
      <c r="AJZ148" s="3"/>
      <c r="AKA148" s="3"/>
      <c r="AKB148" s="3"/>
      <c r="AKC148" s="3"/>
      <c r="AKD148" s="3"/>
      <c r="AKE148" s="3"/>
      <c r="AKF148" s="3"/>
      <c r="AKG148" s="3"/>
      <c r="AKH148" s="3"/>
      <c r="AKI148" s="3"/>
      <c r="AKJ148" s="3"/>
      <c r="AKK148" s="3"/>
      <c r="AKL148" s="3"/>
      <c r="AKM148" s="3"/>
      <c r="AKN148" s="3"/>
      <c r="AKO148" s="3"/>
      <c r="AKP148" s="3"/>
      <c r="AKQ148" s="3"/>
      <c r="AKR148" s="3"/>
      <c r="AKS148" s="3"/>
      <c r="AKT148" s="3"/>
      <c r="AKU148" s="3"/>
      <c r="AKV148" s="3"/>
      <c r="AKW148" s="3"/>
      <c r="AKX148" s="3"/>
      <c r="AKY148" s="3"/>
      <c r="AKZ148" s="3"/>
      <c r="ALA148" s="3"/>
      <c r="ALB148" s="3"/>
      <c r="ALC148" s="3"/>
      <c r="ALD148" s="3"/>
      <c r="ALE148" s="3"/>
      <c r="ALF148" s="3"/>
      <c r="ALG148" s="3"/>
      <c r="ALH148" s="3"/>
      <c r="ALI148" s="3"/>
      <c r="ALJ148" s="3"/>
      <c r="ALK148" s="3"/>
      <c r="ALL148" s="3"/>
      <c r="ALM148" s="3"/>
      <c r="ALN148" s="3"/>
      <c r="ALO148" s="3"/>
      <c r="ALP148" s="3"/>
      <c r="ALQ148" s="3"/>
      <c r="ALR148" s="3"/>
      <c r="ALS148" s="3"/>
      <c r="ALT148" s="3"/>
      <c r="ALU148" s="3"/>
      <c r="ALV148" s="3"/>
      <c r="ALW148" s="3"/>
      <c r="ALX148" s="3"/>
      <c r="ALY148" s="3"/>
      <c r="ALZ148" s="3"/>
      <c r="AMA148" s="3"/>
      <c r="AMB148" s="3"/>
      <c r="AMC148" s="3"/>
      <c r="AMD148" s="3"/>
      <c r="AME148" s="3"/>
      <c r="AMF148" s="3"/>
      <c r="AMG148" s="3"/>
      <c r="AMH148" s="3"/>
      <c r="AMI148" s="3"/>
      <c r="AMJ148" s="3"/>
      <c r="AMK148" s="3"/>
      <c r="AML148" s="3"/>
      <c r="AMM148" s="3"/>
      <c r="AMN148" s="3"/>
      <c r="AMO148" s="3"/>
      <c r="AMP148" s="3"/>
      <c r="AMQ148" s="3"/>
      <c r="AMR148" s="3"/>
      <c r="AMS148" s="3"/>
      <c r="AMT148" s="3"/>
      <c r="AMU148" s="3"/>
    </row>
    <row r="149" spans="1:1038" ht="14.25" outlineLevel="1">
      <c r="A149" s="3"/>
      <c r="B149" s="3"/>
      <c r="C149" s="21"/>
      <c r="D149" s="21"/>
      <c r="E149" s="36"/>
      <c r="F149" s="21"/>
      <c r="G149" s="65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  <c r="XP149" s="3"/>
      <c r="XQ149" s="3"/>
      <c r="XR149" s="3"/>
      <c r="XS149" s="3"/>
      <c r="XT149" s="3"/>
      <c r="XU149" s="3"/>
      <c r="XV149" s="3"/>
      <c r="XW149" s="3"/>
      <c r="XX149" s="3"/>
      <c r="XY149" s="3"/>
      <c r="XZ149" s="3"/>
      <c r="YA149" s="3"/>
      <c r="YB149" s="3"/>
      <c r="YC149" s="3"/>
      <c r="YD149" s="3"/>
      <c r="YE149" s="3"/>
      <c r="YF149" s="3"/>
      <c r="YG149" s="3"/>
      <c r="YH149" s="3"/>
      <c r="YI149" s="3"/>
      <c r="YJ149" s="3"/>
      <c r="YK149" s="3"/>
      <c r="YL149" s="3"/>
      <c r="YM149" s="3"/>
      <c r="YN149" s="3"/>
      <c r="YO149" s="3"/>
      <c r="YP149" s="3"/>
      <c r="YQ149" s="3"/>
      <c r="YR149" s="3"/>
      <c r="YS149" s="3"/>
      <c r="YT149" s="3"/>
      <c r="YU149" s="3"/>
      <c r="YV149" s="3"/>
      <c r="YW149" s="3"/>
      <c r="YX149" s="3"/>
      <c r="YY149" s="3"/>
      <c r="YZ149" s="3"/>
      <c r="ZA149" s="3"/>
      <c r="ZB149" s="3"/>
      <c r="ZC149" s="3"/>
      <c r="ZD149" s="3"/>
      <c r="ZE149" s="3"/>
      <c r="ZF149" s="3"/>
      <c r="ZG149" s="3"/>
      <c r="ZH149" s="3"/>
      <c r="ZI149" s="3"/>
      <c r="ZJ149" s="3"/>
      <c r="ZK149" s="3"/>
      <c r="ZL149" s="3"/>
      <c r="ZM149" s="3"/>
      <c r="ZN149" s="3"/>
      <c r="ZO149" s="3"/>
      <c r="ZP149" s="3"/>
      <c r="ZQ149" s="3"/>
      <c r="ZR149" s="3"/>
      <c r="ZS149" s="3"/>
      <c r="ZT149" s="3"/>
      <c r="ZU149" s="3"/>
      <c r="ZV149" s="3"/>
      <c r="ZW149" s="3"/>
      <c r="ZX149" s="3"/>
      <c r="ZY149" s="3"/>
      <c r="ZZ149" s="3"/>
      <c r="AAA149" s="3"/>
      <c r="AAB149" s="3"/>
      <c r="AAC149" s="3"/>
      <c r="AAD149" s="3"/>
      <c r="AAE149" s="3"/>
      <c r="AAF149" s="3"/>
      <c r="AAG149" s="3"/>
      <c r="AAH149" s="3"/>
      <c r="AAI149" s="3"/>
      <c r="AAJ149" s="3"/>
      <c r="AAK149" s="3"/>
      <c r="AAL149" s="3"/>
      <c r="AAM149" s="3"/>
      <c r="AAN149" s="3"/>
      <c r="AAO149" s="3"/>
      <c r="AAP149" s="3"/>
      <c r="AAQ149" s="3"/>
      <c r="AAR149" s="3"/>
      <c r="AAS149" s="3"/>
      <c r="AAT149" s="3"/>
      <c r="AAU149" s="3"/>
      <c r="AAV149" s="3"/>
      <c r="AAW149" s="3"/>
      <c r="AAX149" s="3"/>
      <c r="AAY149" s="3"/>
      <c r="AAZ149" s="3"/>
      <c r="ABA149" s="3"/>
      <c r="ABB149" s="3"/>
      <c r="ABC149" s="3"/>
      <c r="ABD149" s="3"/>
      <c r="ABE149" s="3"/>
      <c r="ABF149" s="3"/>
      <c r="ABG149" s="3"/>
      <c r="ABH149" s="3"/>
      <c r="ABI149" s="3"/>
      <c r="ABJ149" s="3"/>
      <c r="ABK149" s="3"/>
      <c r="ABL149" s="3"/>
      <c r="ABM149" s="3"/>
      <c r="ABN149" s="3"/>
      <c r="ABO149" s="3"/>
      <c r="ABP149" s="3"/>
      <c r="ABQ149" s="3"/>
      <c r="ABR149" s="3"/>
      <c r="ABS149" s="3"/>
      <c r="ABT149" s="3"/>
      <c r="ABU149" s="3"/>
      <c r="ABV149" s="3"/>
      <c r="ABW149" s="3"/>
      <c r="ABX149" s="3"/>
      <c r="ABY149" s="3"/>
      <c r="ABZ149" s="3"/>
      <c r="ACA149" s="3"/>
      <c r="ACB149" s="3"/>
      <c r="ACC149" s="3"/>
      <c r="ACD149" s="3"/>
      <c r="ACE149" s="3"/>
      <c r="ACF149" s="3"/>
      <c r="ACG149" s="3"/>
      <c r="ACH149" s="3"/>
      <c r="ACI149" s="3"/>
      <c r="ACJ149" s="3"/>
      <c r="ACK149" s="3"/>
      <c r="ACL149" s="3"/>
      <c r="ACM149" s="3"/>
      <c r="ACN149" s="3"/>
      <c r="ACO149" s="3"/>
      <c r="ACP149" s="3"/>
      <c r="ACQ149" s="3"/>
      <c r="ACR149" s="3"/>
      <c r="ACS149" s="3"/>
      <c r="ACT149" s="3"/>
      <c r="ACU149" s="3"/>
      <c r="ACV149" s="3"/>
      <c r="ACW149" s="3"/>
      <c r="ACX149" s="3"/>
      <c r="ACY149" s="3"/>
      <c r="ACZ149" s="3"/>
      <c r="ADA149" s="3"/>
      <c r="ADB149" s="3"/>
      <c r="ADC149" s="3"/>
      <c r="ADD149" s="3"/>
      <c r="ADE149" s="3"/>
      <c r="ADF149" s="3"/>
      <c r="ADG149" s="3"/>
      <c r="ADH149" s="3"/>
      <c r="ADI149" s="3"/>
      <c r="ADJ149" s="3"/>
      <c r="ADK149" s="3"/>
      <c r="ADL149" s="3"/>
      <c r="ADM149" s="3"/>
      <c r="ADN149" s="3"/>
      <c r="ADO149" s="3"/>
      <c r="ADP149" s="3"/>
      <c r="ADQ149" s="3"/>
      <c r="ADR149" s="3"/>
      <c r="ADS149" s="3"/>
      <c r="ADT149" s="3"/>
      <c r="ADU149" s="3"/>
      <c r="ADV149" s="3"/>
      <c r="ADW149" s="3"/>
      <c r="ADX149" s="3"/>
      <c r="ADY149" s="3"/>
      <c r="ADZ149" s="3"/>
      <c r="AEA149" s="3"/>
      <c r="AEB149" s="3"/>
      <c r="AEC149" s="3"/>
      <c r="AED149" s="3"/>
      <c r="AEE149" s="3"/>
      <c r="AEF149" s="3"/>
      <c r="AEG149" s="3"/>
      <c r="AEH149" s="3"/>
      <c r="AEI149" s="3"/>
      <c r="AEJ149" s="3"/>
      <c r="AEK149" s="3"/>
      <c r="AEL149" s="3"/>
      <c r="AEM149" s="3"/>
      <c r="AEN149" s="3"/>
      <c r="AEO149" s="3"/>
      <c r="AEP149" s="3"/>
      <c r="AEQ149" s="3"/>
      <c r="AER149" s="3"/>
      <c r="AES149" s="3"/>
      <c r="AET149" s="3"/>
      <c r="AEU149" s="3"/>
      <c r="AEV149" s="3"/>
      <c r="AEW149" s="3"/>
      <c r="AEX149" s="3"/>
      <c r="AEY149" s="3"/>
      <c r="AEZ149" s="3"/>
      <c r="AFA149" s="3"/>
      <c r="AFB149" s="3"/>
      <c r="AFC149" s="3"/>
      <c r="AFD149" s="3"/>
      <c r="AFE149" s="3"/>
      <c r="AFF149" s="3"/>
      <c r="AFG149" s="3"/>
      <c r="AFH149" s="3"/>
      <c r="AFI149" s="3"/>
      <c r="AFJ149" s="3"/>
      <c r="AFK149" s="3"/>
      <c r="AFL149" s="3"/>
      <c r="AFM149" s="3"/>
      <c r="AFN149" s="3"/>
      <c r="AFO149" s="3"/>
      <c r="AFP149" s="3"/>
      <c r="AFQ149" s="3"/>
      <c r="AFR149" s="3"/>
      <c r="AFS149" s="3"/>
      <c r="AFT149" s="3"/>
      <c r="AFU149" s="3"/>
      <c r="AFV149" s="3"/>
      <c r="AFW149" s="3"/>
      <c r="AFX149" s="3"/>
      <c r="AFY149" s="3"/>
      <c r="AFZ149" s="3"/>
      <c r="AGA149" s="3"/>
      <c r="AGB149" s="3"/>
      <c r="AGC149" s="3"/>
      <c r="AGD149" s="3"/>
      <c r="AGE149" s="3"/>
      <c r="AGF149" s="3"/>
      <c r="AGG149" s="3"/>
      <c r="AGH149" s="3"/>
      <c r="AGI149" s="3"/>
      <c r="AGJ149" s="3"/>
      <c r="AGK149" s="3"/>
      <c r="AGL149" s="3"/>
      <c r="AGM149" s="3"/>
      <c r="AGN149" s="3"/>
      <c r="AGO149" s="3"/>
      <c r="AGP149" s="3"/>
      <c r="AGQ149" s="3"/>
      <c r="AGR149" s="3"/>
      <c r="AGS149" s="3"/>
      <c r="AGT149" s="3"/>
      <c r="AGU149" s="3"/>
      <c r="AGV149" s="3"/>
      <c r="AGW149" s="3"/>
      <c r="AGX149" s="3"/>
      <c r="AGY149" s="3"/>
      <c r="AGZ149" s="3"/>
      <c r="AHA149" s="3"/>
      <c r="AHB149" s="3"/>
      <c r="AHC149" s="3"/>
      <c r="AHD149" s="3"/>
      <c r="AHE149" s="3"/>
      <c r="AHF149" s="3"/>
      <c r="AHG149" s="3"/>
      <c r="AHH149" s="3"/>
      <c r="AHI149" s="3"/>
      <c r="AHJ149" s="3"/>
      <c r="AHK149" s="3"/>
      <c r="AHL149" s="3"/>
      <c r="AHM149" s="3"/>
      <c r="AHN149" s="3"/>
      <c r="AHO149" s="3"/>
      <c r="AHP149" s="3"/>
      <c r="AHQ149" s="3"/>
      <c r="AHR149" s="3"/>
      <c r="AHS149" s="3"/>
      <c r="AHT149" s="3"/>
      <c r="AHU149" s="3"/>
      <c r="AHV149" s="3"/>
      <c r="AHW149" s="3"/>
      <c r="AHX149" s="3"/>
      <c r="AHY149" s="3"/>
      <c r="AHZ149" s="3"/>
      <c r="AIA149" s="3"/>
      <c r="AIB149" s="3"/>
      <c r="AIC149" s="3"/>
      <c r="AID149" s="3"/>
      <c r="AIE149" s="3"/>
      <c r="AIF149" s="3"/>
      <c r="AIG149" s="3"/>
      <c r="AIH149" s="3"/>
      <c r="AII149" s="3"/>
      <c r="AIJ149" s="3"/>
      <c r="AIK149" s="3"/>
      <c r="AIL149" s="3"/>
      <c r="AIM149" s="3"/>
      <c r="AIN149" s="3"/>
      <c r="AIO149" s="3"/>
      <c r="AIP149" s="3"/>
      <c r="AIQ149" s="3"/>
      <c r="AIR149" s="3"/>
      <c r="AIS149" s="3"/>
      <c r="AIT149" s="3"/>
      <c r="AIU149" s="3"/>
      <c r="AIV149" s="3"/>
      <c r="AIW149" s="3"/>
      <c r="AIX149" s="3"/>
      <c r="AIY149" s="3"/>
      <c r="AIZ149" s="3"/>
      <c r="AJA149" s="3"/>
      <c r="AJB149" s="3"/>
      <c r="AJC149" s="3"/>
      <c r="AJD149" s="3"/>
      <c r="AJE149" s="3"/>
      <c r="AJF149" s="3"/>
      <c r="AJG149" s="3"/>
      <c r="AJH149" s="3"/>
      <c r="AJI149" s="3"/>
      <c r="AJJ149" s="3"/>
      <c r="AJK149" s="3"/>
      <c r="AJL149" s="3"/>
      <c r="AJM149" s="3"/>
      <c r="AJN149" s="3"/>
      <c r="AJO149" s="3"/>
      <c r="AJP149" s="3"/>
      <c r="AJQ149" s="3"/>
      <c r="AJR149" s="3"/>
      <c r="AJS149" s="3"/>
      <c r="AJT149" s="3"/>
      <c r="AJU149" s="3"/>
      <c r="AJV149" s="3"/>
      <c r="AJW149" s="3"/>
      <c r="AJX149" s="3"/>
      <c r="AJY149" s="3"/>
      <c r="AJZ149" s="3"/>
      <c r="AKA149" s="3"/>
      <c r="AKB149" s="3"/>
      <c r="AKC149" s="3"/>
      <c r="AKD149" s="3"/>
      <c r="AKE149" s="3"/>
      <c r="AKF149" s="3"/>
      <c r="AKG149" s="3"/>
      <c r="AKH149" s="3"/>
      <c r="AKI149" s="3"/>
      <c r="AKJ149" s="3"/>
      <c r="AKK149" s="3"/>
      <c r="AKL149" s="3"/>
      <c r="AKM149" s="3"/>
      <c r="AKN149" s="3"/>
      <c r="AKO149" s="3"/>
      <c r="AKP149" s="3"/>
      <c r="AKQ149" s="3"/>
      <c r="AKR149" s="3"/>
      <c r="AKS149" s="3"/>
      <c r="AKT149" s="3"/>
      <c r="AKU149" s="3"/>
      <c r="AKV149" s="3"/>
      <c r="AKW149" s="3"/>
      <c r="AKX149" s="3"/>
      <c r="AKY149" s="3"/>
      <c r="AKZ149" s="3"/>
      <c r="ALA149" s="3"/>
      <c r="ALB149" s="3"/>
      <c r="ALC149" s="3"/>
      <c r="ALD149" s="3"/>
      <c r="ALE149" s="3"/>
      <c r="ALF149" s="3"/>
      <c r="ALG149" s="3"/>
      <c r="ALH149" s="3"/>
      <c r="ALI149" s="3"/>
      <c r="ALJ149" s="3"/>
      <c r="ALK149" s="3"/>
      <c r="ALL149" s="3"/>
      <c r="ALM149" s="3"/>
      <c r="ALN149" s="3"/>
      <c r="ALO149" s="3"/>
      <c r="ALP149" s="3"/>
      <c r="ALQ149" s="3"/>
      <c r="ALR149" s="3"/>
      <c r="ALS149" s="3"/>
      <c r="ALT149" s="3"/>
      <c r="ALU149" s="3"/>
      <c r="ALV149" s="3"/>
      <c r="ALW149" s="3"/>
      <c r="ALX149" s="3"/>
      <c r="ALY149" s="3"/>
      <c r="ALZ149" s="3"/>
      <c r="AMA149" s="3"/>
      <c r="AMB149" s="3"/>
      <c r="AMC149" s="3"/>
      <c r="AMD149" s="3"/>
      <c r="AME149" s="3"/>
      <c r="AMF149" s="3"/>
      <c r="AMG149" s="3"/>
      <c r="AMH149" s="3"/>
      <c r="AMI149" s="3"/>
      <c r="AMJ149" s="3"/>
      <c r="AMK149" s="3"/>
      <c r="AML149" s="3"/>
      <c r="AMM149" s="3"/>
      <c r="AMN149" s="3"/>
      <c r="AMO149" s="3"/>
      <c r="AMP149" s="3"/>
      <c r="AMQ149" s="3"/>
      <c r="AMR149" s="3"/>
      <c r="AMS149" s="3"/>
      <c r="AMT149" s="3"/>
      <c r="AMU149" s="3"/>
    </row>
    <row r="150" spans="1:1038" s="58" customFormat="1" outlineLevel="1">
      <c r="A150" s="3"/>
      <c r="B150" s="3"/>
      <c r="C150" s="58" t="s">
        <v>153</v>
      </c>
      <c r="F150" s="34"/>
      <c r="G150" s="101"/>
      <c r="H150" s="261">
        <f>SUMIF('Contr pub_priv'!$E$4:$G$4,H148,'Contr pub_priv'!$E$11:$G$11)</f>
        <v>0</v>
      </c>
      <c r="I150" s="261">
        <f>SUMIF('Contr pub_priv'!$E$4:$G$4,I148,'Contr pub_priv'!$E$11:$G$11)</f>
        <v>1</v>
      </c>
      <c r="J150" s="261">
        <f>SUMIF('Contr pub_priv'!$E$4:$G$4,J148,'Contr pub_priv'!$E$11:$G$11)</f>
        <v>0</v>
      </c>
      <c r="K150" s="261">
        <f>SUMIF('Contr pub_priv'!$E$4:$G$4,K148,'Contr pub_priv'!$E$11:$G$11)</f>
        <v>0</v>
      </c>
      <c r="L150" s="261">
        <f>SUMIF('Contr pub_priv'!$E$4:$G$4,L148,'Contr pub_priv'!$E$11:$G$11)</f>
        <v>0</v>
      </c>
      <c r="M150" s="261">
        <f>SUMIF('Contr pub_priv'!$E$4:$G$4,M148,'Contr pub_priv'!$E$11:$G$11)</f>
        <v>0</v>
      </c>
      <c r="N150" s="261">
        <f>SUMIF('Contr pub_priv'!$E$4:$G$4,N148,'Contr pub_priv'!$E$11:$G$11)</f>
        <v>0</v>
      </c>
      <c r="O150" s="261">
        <f>SUMIF('Contr pub_priv'!$E$4:$G$4,O148,'Contr pub_priv'!$E$11:$G$11)</f>
        <v>0</v>
      </c>
      <c r="P150" s="261">
        <f>SUMIF('Contr pub_priv'!$E$4:$G$4,P148,'Contr pub_priv'!$E$11:$G$11)</f>
        <v>0</v>
      </c>
      <c r="Q150" s="261">
        <f>SUMIF('Contr pub_priv'!$E$4:$G$4,Q148,'Contr pub_priv'!$E$11:$G$11)</f>
        <v>0</v>
      </c>
      <c r="R150" s="261">
        <f>SUMIF('Contr pub_priv'!$E$4:$G$4,R148,'Contr pub_priv'!$E$11:$G$11)</f>
        <v>0</v>
      </c>
      <c r="S150" s="261">
        <f>SUMIF('Contr pub_priv'!$E$4:$G$4,S148,'Contr pub_priv'!$E$11:$G$11)</f>
        <v>0</v>
      </c>
      <c r="T150" s="261">
        <f>SUMIF('Contr pub_priv'!$E$4:$G$4,T148,'Contr pub_priv'!$E$11:$G$11)</f>
        <v>0</v>
      </c>
      <c r="U150" s="261">
        <f>SUMIF('Contr pub_priv'!$E$4:$G$4,U148,'Contr pub_priv'!$E$11:$G$11)</f>
        <v>0</v>
      </c>
      <c r="V150" s="261">
        <f>SUMIF('Contr pub_priv'!$E$4:$G$4,V148,'Contr pub_priv'!$E$11:$G$11)</f>
        <v>0</v>
      </c>
      <c r="W150" s="261">
        <f>SUMIF('Contr pub_priv'!$E$4:$G$4,W148,'Contr pub_priv'!$E$11:$G$11)</f>
        <v>0</v>
      </c>
      <c r="X150" s="261">
        <f>SUMIF('Contr pub_priv'!$E$4:$G$4,X148,'Contr pub_priv'!$E$11:$G$11)</f>
        <v>0</v>
      </c>
      <c r="Y150" s="261">
        <f>SUMIF('Contr pub_priv'!$E$4:$G$4,Y148,'Contr pub_priv'!$E$11:$G$11)</f>
        <v>0</v>
      </c>
      <c r="Z150" s="261">
        <f>SUMIF('Contr pub_priv'!$E$4:$G$4,Z148,'Contr pub_priv'!$E$11:$G$11)</f>
        <v>0</v>
      </c>
      <c r="AA150" s="261">
        <f>SUMIF('Contr pub_priv'!$E$4:$G$4,AA148,'Contr pub_priv'!$E$11:$G$11)</f>
        <v>0</v>
      </c>
      <c r="AB150" s="261">
        <f>SUMIF('Contr pub_priv'!$E$4:$G$4,AB148,'Contr pub_priv'!$E$11:$G$11)</f>
        <v>0</v>
      </c>
      <c r="AC150" s="261">
        <f>SUMIF('Contr pub_priv'!$E$4:$G$4,AC148,'Contr pub_priv'!$E$11:$G$11)</f>
        <v>0</v>
      </c>
      <c r="AD150" s="261">
        <f>SUMIF('Contr pub_priv'!$E$4:$G$4,AD148,'Contr pub_priv'!$E$11:$G$11)</f>
        <v>0</v>
      </c>
      <c r="AE150" s="261">
        <f>SUMIF('Contr pub_priv'!$E$4:$G$4,AE148,'Contr pub_priv'!$E$11:$G$11)</f>
        <v>0</v>
      </c>
      <c r="AF150" s="261">
        <f>SUMIF('Contr pub_priv'!$E$4:$G$4,AF148,'Contr pub_priv'!$E$11:$G$11)</f>
        <v>0</v>
      </c>
      <c r="AG150" s="261">
        <f>SUMIF('Contr pub_priv'!$E$4:$G$4,AG148,'Contr pub_priv'!$E$11:$G$11)</f>
        <v>0</v>
      </c>
      <c r="AH150" s="261">
        <f>SUMIF('Contr pub_priv'!$E$4:$G$4,AH148,'Contr pub_priv'!$E$11:$G$11)</f>
        <v>0</v>
      </c>
      <c r="AI150" s="3"/>
      <c r="AJ150" s="3"/>
    </row>
    <row r="151" spans="1:1038" s="58" customFormat="1" ht="14.25" outlineLevel="1">
      <c r="A151" s="3"/>
      <c r="B151" s="3"/>
      <c r="C151" s="21"/>
      <c r="D151" s="21"/>
      <c r="E151" s="129"/>
      <c r="F151" s="23"/>
      <c r="G151" s="101"/>
      <c r="H151" s="32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4"/>
      <c r="AJ151" s="4"/>
    </row>
    <row r="152" spans="1:1038" s="58" customFormat="1" ht="14.25" outlineLevel="1">
      <c r="A152" s="3"/>
      <c r="B152" s="3"/>
      <c r="C152" s="5" t="s">
        <v>253</v>
      </c>
      <c r="D152" s="21"/>
      <c r="E152" s="23"/>
      <c r="F152" s="34"/>
      <c r="G152" s="101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4"/>
      <c r="AJ152" s="4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  <c r="IU152" s="75"/>
      <c r="IV152" s="75"/>
      <c r="IW152" s="75"/>
      <c r="IX152" s="75"/>
      <c r="IY152" s="75"/>
      <c r="IZ152" s="75"/>
      <c r="JA152" s="75"/>
      <c r="JB152" s="75"/>
      <c r="JC152" s="75"/>
      <c r="JD152" s="75"/>
      <c r="JE152" s="75"/>
      <c r="JF152" s="75"/>
      <c r="JG152" s="75"/>
      <c r="JH152" s="75"/>
      <c r="JI152" s="75"/>
      <c r="JJ152" s="75"/>
      <c r="JK152" s="75"/>
      <c r="JL152" s="75"/>
      <c r="JM152" s="75"/>
      <c r="JN152" s="75"/>
      <c r="JO152" s="75"/>
      <c r="JP152" s="75"/>
      <c r="JQ152" s="75"/>
      <c r="JR152" s="75"/>
      <c r="JS152" s="75"/>
      <c r="JT152" s="75"/>
      <c r="JU152" s="75"/>
      <c r="JV152" s="75"/>
      <c r="JW152" s="75"/>
      <c r="JX152" s="75"/>
      <c r="JY152" s="75"/>
      <c r="JZ152" s="75"/>
      <c r="KA152" s="75"/>
      <c r="KB152" s="75"/>
      <c r="KC152" s="75"/>
      <c r="KD152" s="75"/>
      <c r="KE152" s="75"/>
      <c r="KF152" s="75"/>
      <c r="KG152" s="75"/>
      <c r="KH152" s="75"/>
      <c r="KI152" s="75"/>
      <c r="KJ152" s="75"/>
      <c r="KK152" s="75"/>
      <c r="KL152" s="75"/>
      <c r="KM152" s="75"/>
      <c r="KN152" s="75"/>
      <c r="KO152" s="75"/>
      <c r="KP152" s="75"/>
      <c r="KQ152" s="75"/>
      <c r="KR152" s="75"/>
      <c r="KS152" s="75"/>
      <c r="KT152" s="75"/>
      <c r="KU152" s="75"/>
      <c r="KV152" s="75"/>
      <c r="KW152" s="75"/>
      <c r="KX152" s="75"/>
      <c r="KY152" s="75"/>
      <c r="KZ152" s="75"/>
      <c r="LA152" s="75"/>
      <c r="LB152" s="75"/>
      <c r="LC152" s="75"/>
      <c r="LD152" s="75"/>
      <c r="LE152" s="75"/>
      <c r="LF152" s="75"/>
      <c r="LG152" s="75"/>
      <c r="LH152" s="75"/>
      <c r="LI152" s="75"/>
      <c r="LJ152" s="75"/>
      <c r="LK152" s="75"/>
      <c r="LL152" s="75"/>
      <c r="LM152" s="75"/>
      <c r="LN152" s="75"/>
      <c r="LO152" s="75"/>
      <c r="LP152" s="75"/>
      <c r="LQ152" s="75"/>
      <c r="LR152" s="75"/>
      <c r="LS152" s="75"/>
      <c r="LT152" s="75"/>
      <c r="LU152" s="75"/>
      <c r="LV152" s="75"/>
      <c r="LW152" s="75"/>
      <c r="LX152" s="75"/>
      <c r="LY152" s="75"/>
      <c r="LZ152" s="75"/>
      <c r="MA152" s="75"/>
      <c r="MB152" s="75"/>
      <c r="MC152" s="75"/>
      <c r="MD152" s="75"/>
      <c r="ME152" s="75"/>
      <c r="MF152" s="75"/>
      <c r="MG152" s="75"/>
      <c r="MH152" s="75"/>
      <c r="MI152" s="75"/>
      <c r="MJ152" s="75"/>
      <c r="MK152" s="75"/>
      <c r="ML152" s="75"/>
      <c r="MM152" s="75"/>
      <c r="MN152" s="75"/>
      <c r="MO152" s="75"/>
      <c r="MP152" s="75"/>
      <c r="MQ152" s="75"/>
      <c r="MR152" s="75"/>
      <c r="MS152" s="75"/>
      <c r="MT152" s="75"/>
      <c r="MU152" s="75"/>
      <c r="MV152" s="75"/>
      <c r="MW152" s="75"/>
      <c r="MX152" s="75"/>
      <c r="MY152" s="75"/>
      <c r="MZ152" s="75"/>
      <c r="NA152" s="75"/>
      <c r="NB152" s="75"/>
      <c r="NC152" s="75"/>
      <c r="ND152" s="75"/>
      <c r="NE152" s="75"/>
      <c r="NF152" s="75"/>
      <c r="NG152" s="75"/>
      <c r="NH152" s="75"/>
      <c r="NI152" s="75"/>
      <c r="NJ152" s="75"/>
      <c r="NK152" s="75"/>
      <c r="NL152" s="75"/>
      <c r="NM152" s="75"/>
      <c r="NN152" s="75"/>
      <c r="NO152" s="75"/>
      <c r="NP152" s="75"/>
      <c r="NQ152" s="75"/>
      <c r="NR152" s="75"/>
      <c r="NS152" s="75"/>
      <c r="NT152" s="75"/>
      <c r="NU152" s="75"/>
      <c r="NV152" s="75"/>
      <c r="NW152" s="75"/>
      <c r="NX152" s="75"/>
      <c r="NY152" s="75"/>
      <c r="NZ152" s="75"/>
      <c r="OA152" s="75"/>
      <c r="OB152" s="75"/>
      <c r="OC152" s="75"/>
      <c r="OD152" s="75"/>
      <c r="OE152" s="75"/>
      <c r="OF152" s="75"/>
      <c r="OG152" s="75"/>
      <c r="OH152" s="75"/>
      <c r="OI152" s="75"/>
      <c r="OJ152" s="75"/>
      <c r="OK152" s="75"/>
      <c r="OL152" s="75"/>
      <c r="OM152" s="75"/>
      <c r="ON152" s="75"/>
      <c r="OO152" s="75"/>
      <c r="OP152" s="75"/>
      <c r="OQ152" s="75"/>
      <c r="OR152" s="75"/>
      <c r="OS152" s="75"/>
      <c r="OT152" s="75"/>
      <c r="OU152" s="75"/>
      <c r="OV152" s="75"/>
      <c r="OW152" s="75"/>
      <c r="OX152" s="75"/>
      <c r="OY152" s="75"/>
      <c r="OZ152" s="75"/>
      <c r="PA152" s="75"/>
      <c r="PB152" s="75"/>
      <c r="PC152" s="75"/>
      <c r="PD152" s="75"/>
      <c r="PE152" s="75"/>
      <c r="PF152" s="75"/>
      <c r="PG152" s="75"/>
      <c r="PH152" s="75"/>
      <c r="PI152" s="75"/>
      <c r="PJ152" s="75"/>
      <c r="PK152" s="75"/>
      <c r="PL152" s="75"/>
      <c r="PM152" s="75"/>
      <c r="PN152" s="75"/>
      <c r="PO152" s="75"/>
      <c r="PP152" s="75"/>
      <c r="PQ152" s="75"/>
      <c r="PR152" s="75"/>
      <c r="PS152" s="75"/>
      <c r="PT152" s="75"/>
      <c r="PU152" s="75"/>
      <c r="PV152" s="75"/>
      <c r="PW152" s="75"/>
      <c r="PX152" s="75"/>
      <c r="PY152" s="75"/>
      <c r="PZ152" s="75"/>
      <c r="QA152" s="75"/>
      <c r="QB152" s="75"/>
      <c r="QC152" s="75"/>
      <c r="QD152" s="75"/>
      <c r="QE152" s="75"/>
      <c r="QF152" s="75"/>
      <c r="QG152" s="75"/>
      <c r="QH152" s="75"/>
      <c r="QI152" s="75"/>
      <c r="QJ152" s="75"/>
      <c r="QK152" s="75"/>
      <c r="QL152" s="75"/>
      <c r="QM152" s="75"/>
      <c r="QN152" s="75"/>
      <c r="QO152" s="75"/>
      <c r="QP152" s="75"/>
      <c r="QQ152" s="75"/>
      <c r="QR152" s="75"/>
      <c r="QS152" s="75"/>
      <c r="QT152" s="75"/>
      <c r="QU152" s="75"/>
      <c r="QV152" s="75"/>
      <c r="QW152" s="75"/>
      <c r="QX152" s="75"/>
      <c r="QY152" s="75"/>
      <c r="QZ152" s="75"/>
      <c r="RA152" s="75"/>
      <c r="RB152" s="75"/>
      <c r="RC152" s="75"/>
      <c r="RD152" s="75"/>
      <c r="RE152" s="75"/>
      <c r="RF152" s="75"/>
      <c r="RG152" s="75"/>
      <c r="RH152" s="75"/>
      <c r="RI152" s="75"/>
      <c r="RJ152" s="75"/>
      <c r="RK152" s="75"/>
      <c r="RL152" s="75"/>
      <c r="RM152" s="75"/>
      <c r="RN152" s="75"/>
      <c r="RO152" s="75"/>
      <c r="RP152" s="75"/>
      <c r="RQ152" s="75"/>
      <c r="RR152" s="75"/>
      <c r="RS152" s="75"/>
      <c r="RT152" s="75"/>
      <c r="RU152" s="75"/>
      <c r="RV152" s="75"/>
      <c r="RW152" s="75"/>
      <c r="RX152" s="75"/>
      <c r="RY152" s="75"/>
      <c r="RZ152" s="75"/>
      <c r="SA152" s="75"/>
      <c r="SB152" s="75"/>
      <c r="SC152" s="75"/>
      <c r="SD152" s="75"/>
      <c r="SE152" s="75"/>
      <c r="SF152" s="75"/>
      <c r="SG152" s="75"/>
      <c r="SH152" s="75"/>
      <c r="SI152" s="75"/>
      <c r="SJ152" s="75"/>
      <c r="SK152" s="75"/>
      <c r="SL152" s="75"/>
      <c r="SM152" s="75"/>
      <c r="SN152" s="75"/>
      <c r="SO152" s="75"/>
      <c r="SP152" s="75"/>
      <c r="SQ152" s="75"/>
      <c r="SR152" s="75"/>
      <c r="SS152" s="75"/>
      <c r="ST152" s="75"/>
      <c r="SU152" s="75"/>
      <c r="SV152" s="75"/>
      <c r="SW152" s="75"/>
      <c r="SX152" s="75"/>
      <c r="SY152" s="75"/>
      <c r="SZ152" s="75"/>
      <c r="TA152" s="75"/>
      <c r="TB152" s="75"/>
      <c r="TC152" s="75"/>
      <c r="TD152" s="75"/>
      <c r="TE152" s="75"/>
      <c r="TF152" s="75"/>
      <c r="TG152" s="75"/>
      <c r="TH152" s="75"/>
      <c r="TI152" s="75"/>
      <c r="TJ152" s="75"/>
      <c r="TK152" s="75"/>
      <c r="TL152" s="75"/>
      <c r="TM152" s="75"/>
      <c r="TN152" s="75"/>
      <c r="TO152" s="75"/>
      <c r="TP152" s="75"/>
      <c r="TQ152" s="75"/>
      <c r="TR152" s="75"/>
      <c r="TS152" s="75"/>
      <c r="TT152" s="75"/>
      <c r="TU152" s="75"/>
      <c r="TV152" s="75"/>
      <c r="TW152" s="75"/>
      <c r="TX152" s="75"/>
      <c r="TY152" s="75"/>
      <c r="TZ152" s="75"/>
      <c r="UA152" s="75"/>
      <c r="UB152" s="75"/>
      <c r="UC152" s="75"/>
      <c r="UD152" s="75"/>
      <c r="UE152" s="75"/>
      <c r="UF152" s="75"/>
      <c r="UG152" s="75"/>
      <c r="UH152" s="75"/>
      <c r="UI152" s="75"/>
      <c r="UJ152" s="75"/>
      <c r="UK152" s="75"/>
      <c r="UL152" s="75"/>
      <c r="UM152" s="75"/>
      <c r="UN152" s="75"/>
      <c r="UO152" s="75"/>
      <c r="UP152" s="75"/>
      <c r="UQ152" s="75"/>
      <c r="UR152" s="75"/>
      <c r="US152" s="75"/>
      <c r="UT152" s="75"/>
      <c r="UU152" s="75"/>
      <c r="UV152" s="75"/>
      <c r="UW152" s="75"/>
      <c r="UX152" s="75"/>
      <c r="UY152" s="75"/>
      <c r="UZ152" s="75"/>
      <c r="VA152" s="75"/>
      <c r="VB152" s="75"/>
      <c r="VC152" s="75"/>
      <c r="VD152" s="75"/>
      <c r="VE152" s="75"/>
      <c r="VF152" s="75"/>
      <c r="VG152" s="75"/>
      <c r="VH152" s="75"/>
      <c r="VI152" s="75"/>
      <c r="VJ152" s="75"/>
      <c r="VK152" s="75"/>
      <c r="VL152" s="75"/>
      <c r="VM152" s="75"/>
      <c r="VN152" s="75"/>
      <c r="VO152" s="75"/>
      <c r="VP152" s="75"/>
      <c r="VQ152" s="75"/>
      <c r="VR152" s="75"/>
      <c r="VS152" s="75"/>
      <c r="VT152" s="75"/>
      <c r="VU152" s="75"/>
      <c r="VV152" s="75"/>
      <c r="VW152" s="75"/>
      <c r="VX152" s="75"/>
      <c r="VY152" s="75"/>
      <c r="VZ152" s="75"/>
      <c r="WA152" s="75"/>
      <c r="WB152" s="75"/>
      <c r="WC152" s="75"/>
      <c r="WD152" s="75"/>
      <c r="WE152" s="75"/>
      <c r="WF152" s="75"/>
      <c r="WG152" s="75"/>
      <c r="WH152" s="75"/>
      <c r="WI152" s="75"/>
      <c r="WJ152" s="75"/>
      <c r="WK152" s="75"/>
      <c r="WL152" s="75"/>
      <c r="WM152" s="75"/>
      <c r="WN152" s="75"/>
      <c r="WO152" s="75"/>
      <c r="WP152" s="75"/>
      <c r="WQ152" s="75"/>
      <c r="WR152" s="75"/>
      <c r="WS152" s="75"/>
      <c r="WT152" s="75"/>
      <c r="WU152" s="75"/>
      <c r="WV152" s="75"/>
      <c r="WW152" s="75"/>
      <c r="WX152" s="75"/>
      <c r="WY152" s="75"/>
      <c r="WZ152" s="75"/>
      <c r="XA152" s="75"/>
      <c r="XB152" s="75"/>
      <c r="XC152" s="75"/>
      <c r="XD152" s="75"/>
      <c r="XE152" s="75"/>
      <c r="XF152" s="75"/>
      <c r="XG152" s="75"/>
      <c r="XH152" s="75"/>
      <c r="XI152" s="75"/>
      <c r="XJ152" s="75"/>
      <c r="XK152" s="75"/>
      <c r="XL152" s="75"/>
      <c r="XM152" s="75"/>
      <c r="XN152" s="75"/>
      <c r="XO152" s="75"/>
      <c r="XP152" s="75"/>
      <c r="XQ152" s="75"/>
      <c r="XR152" s="75"/>
      <c r="XS152" s="75"/>
      <c r="XT152" s="75"/>
      <c r="XU152" s="75"/>
      <c r="XV152" s="75"/>
      <c r="XW152" s="75"/>
      <c r="XX152" s="75"/>
      <c r="XY152" s="75"/>
      <c r="XZ152" s="75"/>
      <c r="YA152" s="75"/>
      <c r="YB152" s="75"/>
      <c r="YC152" s="75"/>
      <c r="YD152" s="75"/>
      <c r="YE152" s="75"/>
      <c r="YF152" s="75"/>
      <c r="YG152" s="75"/>
      <c r="YH152" s="75"/>
      <c r="YI152" s="75"/>
      <c r="YJ152" s="75"/>
      <c r="YK152" s="75"/>
      <c r="YL152" s="75"/>
      <c r="YM152" s="75"/>
      <c r="YN152" s="75"/>
      <c r="YO152" s="75"/>
      <c r="YP152" s="75"/>
      <c r="YQ152" s="75"/>
      <c r="YR152" s="75"/>
      <c r="YS152" s="75"/>
      <c r="YT152" s="75"/>
      <c r="YU152" s="75"/>
      <c r="YV152" s="75"/>
      <c r="YW152" s="75"/>
      <c r="YX152" s="75"/>
      <c r="YY152" s="75"/>
      <c r="YZ152" s="75"/>
      <c r="ZA152" s="75"/>
      <c r="ZB152" s="75"/>
      <c r="ZC152" s="75"/>
      <c r="ZD152" s="75"/>
      <c r="ZE152" s="75"/>
      <c r="ZF152" s="75"/>
      <c r="ZG152" s="75"/>
      <c r="ZH152" s="75"/>
      <c r="ZI152" s="75"/>
      <c r="ZJ152" s="75"/>
      <c r="ZK152" s="75"/>
      <c r="ZL152" s="75"/>
      <c r="ZM152" s="75"/>
      <c r="ZN152" s="75"/>
      <c r="ZO152" s="75"/>
      <c r="ZP152" s="75"/>
      <c r="ZQ152" s="75"/>
      <c r="ZR152" s="75"/>
      <c r="ZS152" s="75"/>
      <c r="ZT152" s="75"/>
      <c r="ZU152" s="75"/>
      <c r="ZV152" s="75"/>
      <c r="ZW152" s="75"/>
      <c r="ZX152" s="75"/>
      <c r="ZY152" s="75"/>
      <c r="ZZ152" s="75"/>
      <c r="AAA152" s="75"/>
      <c r="AAB152" s="75"/>
      <c r="AAC152" s="75"/>
      <c r="AAD152" s="75"/>
      <c r="AAE152" s="75"/>
      <c r="AAF152" s="75"/>
      <c r="AAG152" s="75"/>
      <c r="AAH152" s="75"/>
      <c r="AAI152" s="75"/>
      <c r="AAJ152" s="75"/>
      <c r="AAK152" s="75"/>
      <c r="AAL152" s="75"/>
      <c r="AAM152" s="75"/>
      <c r="AAN152" s="75"/>
      <c r="AAO152" s="75"/>
      <c r="AAP152" s="75"/>
      <c r="AAQ152" s="75"/>
      <c r="AAR152" s="75"/>
      <c r="AAS152" s="75"/>
      <c r="AAT152" s="75"/>
      <c r="AAU152" s="75"/>
      <c r="AAV152" s="75"/>
      <c r="AAW152" s="75"/>
      <c r="AAX152" s="75"/>
      <c r="AAY152" s="75"/>
      <c r="AAZ152" s="75"/>
      <c r="ABA152" s="75"/>
      <c r="ABB152" s="75"/>
      <c r="ABC152" s="75"/>
      <c r="ABD152" s="75"/>
      <c r="ABE152" s="75"/>
      <c r="ABF152" s="75"/>
      <c r="ABG152" s="75"/>
      <c r="ABH152" s="75"/>
      <c r="ABI152" s="75"/>
      <c r="ABJ152" s="75"/>
      <c r="ABK152" s="75"/>
      <c r="ABL152" s="75"/>
      <c r="ABM152" s="75"/>
      <c r="ABN152" s="75"/>
      <c r="ABO152" s="75"/>
      <c r="ABP152" s="75"/>
      <c r="ABQ152" s="75"/>
      <c r="ABR152" s="75"/>
      <c r="ABS152" s="75"/>
      <c r="ABT152" s="75"/>
      <c r="ABU152" s="75"/>
      <c r="ABV152" s="75"/>
      <c r="ABW152" s="75"/>
      <c r="ABX152" s="75"/>
      <c r="ABY152" s="75"/>
      <c r="ABZ152" s="75"/>
      <c r="ACA152" s="75"/>
      <c r="ACB152" s="75"/>
      <c r="ACC152" s="75"/>
      <c r="ACD152" s="75"/>
      <c r="ACE152" s="75"/>
      <c r="ACF152" s="75"/>
      <c r="ACG152" s="75"/>
      <c r="ACH152" s="75"/>
      <c r="ACI152" s="75"/>
      <c r="ACJ152" s="75"/>
      <c r="ACK152" s="75"/>
      <c r="ACL152" s="75"/>
      <c r="ACM152" s="75"/>
      <c r="ACN152" s="75"/>
      <c r="ACO152" s="75"/>
      <c r="ACP152" s="75"/>
      <c r="ACQ152" s="75"/>
      <c r="ACR152" s="75"/>
      <c r="ACS152" s="75"/>
      <c r="ACT152" s="75"/>
      <c r="ACU152" s="75"/>
      <c r="ACV152" s="75"/>
      <c r="ACW152" s="75"/>
      <c r="ACX152" s="75"/>
      <c r="ACY152" s="75"/>
      <c r="ACZ152" s="75"/>
      <c r="ADA152" s="75"/>
      <c r="ADB152" s="75"/>
      <c r="ADC152" s="75"/>
      <c r="ADD152" s="75"/>
      <c r="ADE152" s="75"/>
      <c r="ADF152" s="75"/>
      <c r="ADG152" s="75"/>
      <c r="ADH152" s="75"/>
      <c r="ADI152" s="75"/>
      <c r="ADJ152" s="75"/>
      <c r="ADK152" s="75"/>
      <c r="ADL152" s="75"/>
      <c r="ADM152" s="75"/>
      <c r="ADN152" s="75"/>
      <c r="ADO152" s="75"/>
      <c r="ADP152" s="75"/>
      <c r="ADQ152" s="75"/>
      <c r="ADR152" s="75"/>
      <c r="ADS152" s="75"/>
      <c r="ADT152" s="75"/>
      <c r="ADU152" s="75"/>
      <c r="ADV152" s="75"/>
      <c r="ADW152" s="75"/>
      <c r="ADX152" s="75"/>
      <c r="ADY152" s="75"/>
      <c r="ADZ152" s="75"/>
      <c r="AEA152" s="75"/>
      <c r="AEB152" s="75"/>
      <c r="AEC152" s="75"/>
      <c r="AED152" s="75"/>
      <c r="AEE152" s="75"/>
      <c r="AEF152" s="75"/>
      <c r="AEG152" s="75"/>
      <c r="AEH152" s="75"/>
      <c r="AEI152" s="75"/>
      <c r="AEJ152" s="75"/>
      <c r="AEK152" s="75"/>
      <c r="AEL152" s="75"/>
      <c r="AEM152" s="75"/>
      <c r="AEN152" s="75"/>
      <c r="AEO152" s="75"/>
      <c r="AEP152" s="75"/>
      <c r="AEQ152" s="75"/>
      <c r="AER152" s="75"/>
      <c r="AES152" s="75"/>
      <c r="AET152" s="75"/>
      <c r="AEU152" s="75"/>
      <c r="AEV152" s="75"/>
      <c r="AEW152" s="75"/>
      <c r="AEX152" s="75"/>
      <c r="AEY152" s="75"/>
      <c r="AEZ152" s="75"/>
      <c r="AFA152" s="75"/>
      <c r="AFB152" s="75"/>
      <c r="AFC152" s="75"/>
      <c r="AFD152" s="75"/>
      <c r="AFE152" s="75"/>
      <c r="AFF152" s="75"/>
      <c r="AFG152" s="75"/>
      <c r="AFH152" s="75"/>
      <c r="AFI152" s="75"/>
      <c r="AFJ152" s="75"/>
      <c r="AFK152" s="75"/>
      <c r="AFL152" s="75"/>
      <c r="AFM152" s="75"/>
      <c r="AFN152" s="75"/>
      <c r="AFO152" s="75"/>
      <c r="AFP152" s="75"/>
      <c r="AFQ152" s="75"/>
      <c r="AFR152" s="75"/>
      <c r="AFS152" s="75"/>
      <c r="AFT152" s="75"/>
      <c r="AFU152" s="75"/>
      <c r="AFV152" s="75"/>
      <c r="AFW152" s="75"/>
      <c r="AFX152" s="75"/>
      <c r="AFY152" s="75"/>
      <c r="AFZ152" s="75"/>
      <c r="AGA152" s="75"/>
      <c r="AGB152" s="75"/>
      <c r="AGC152" s="75"/>
      <c r="AGD152" s="75"/>
      <c r="AGE152" s="75"/>
      <c r="AGF152" s="75"/>
      <c r="AGG152" s="75"/>
      <c r="AGH152" s="75"/>
      <c r="AGI152" s="75"/>
      <c r="AGJ152" s="75"/>
      <c r="AGK152" s="75"/>
      <c r="AGL152" s="75"/>
      <c r="AGM152" s="75"/>
      <c r="AGN152" s="75"/>
      <c r="AGO152" s="75"/>
      <c r="AGP152" s="75"/>
      <c r="AGQ152" s="75"/>
      <c r="AGR152" s="75"/>
      <c r="AGS152" s="75"/>
      <c r="AGT152" s="75"/>
      <c r="AGU152" s="75"/>
      <c r="AGV152" s="75"/>
      <c r="AGW152" s="75"/>
      <c r="AGX152" s="75"/>
      <c r="AGY152" s="75"/>
      <c r="AGZ152" s="75"/>
      <c r="AHA152" s="75"/>
      <c r="AHB152" s="75"/>
      <c r="AHC152" s="75"/>
      <c r="AHD152" s="75"/>
      <c r="AHE152" s="75"/>
      <c r="AHF152" s="75"/>
      <c r="AHG152" s="75"/>
      <c r="AHH152" s="75"/>
      <c r="AHI152" s="75"/>
      <c r="AHJ152" s="75"/>
      <c r="AHK152" s="75"/>
      <c r="AHL152" s="75"/>
      <c r="AHM152" s="75"/>
      <c r="AHN152" s="75"/>
      <c r="AHO152" s="75"/>
      <c r="AHP152" s="75"/>
      <c r="AHQ152" s="75"/>
      <c r="AHR152" s="75"/>
      <c r="AHS152" s="75"/>
      <c r="AHT152" s="75"/>
      <c r="AHU152" s="75"/>
      <c r="AHV152" s="75"/>
      <c r="AHW152" s="75"/>
      <c r="AHX152" s="75"/>
      <c r="AHY152" s="75"/>
      <c r="AHZ152" s="75"/>
      <c r="AIA152" s="75"/>
      <c r="AIB152" s="75"/>
      <c r="AIC152" s="75"/>
      <c r="AID152" s="75"/>
      <c r="AIE152" s="75"/>
      <c r="AIF152" s="75"/>
      <c r="AIG152" s="75"/>
      <c r="AIH152" s="75"/>
      <c r="AII152" s="75"/>
      <c r="AIJ152" s="75"/>
      <c r="AIK152" s="75"/>
      <c r="AIL152" s="75"/>
      <c r="AIM152" s="75"/>
      <c r="AIN152" s="75"/>
      <c r="AIO152" s="75"/>
      <c r="AIP152" s="75"/>
      <c r="AIQ152" s="75"/>
      <c r="AIR152" s="75"/>
      <c r="AIS152" s="75"/>
      <c r="AIT152" s="75"/>
      <c r="AIU152" s="75"/>
      <c r="AIV152" s="75"/>
      <c r="AIW152" s="75"/>
      <c r="AIX152" s="75"/>
      <c r="AIY152" s="75"/>
      <c r="AIZ152" s="75"/>
      <c r="AJA152" s="75"/>
      <c r="AJB152" s="75"/>
      <c r="AJC152" s="75"/>
      <c r="AJD152" s="75"/>
      <c r="AJE152" s="75"/>
      <c r="AJF152" s="75"/>
      <c r="AJG152" s="75"/>
      <c r="AJH152" s="75"/>
      <c r="AJI152" s="75"/>
      <c r="AJJ152" s="75"/>
      <c r="AJK152" s="75"/>
      <c r="AJL152" s="75"/>
      <c r="AJM152" s="75"/>
      <c r="AJN152" s="75"/>
      <c r="AJO152" s="75"/>
      <c r="AJP152" s="75"/>
      <c r="AJQ152" s="75"/>
      <c r="AJR152" s="75"/>
      <c r="AJS152" s="75"/>
      <c r="AJT152" s="75"/>
      <c r="AJU152" s="75"/>
      <c r="AJV152" s="75"/>
      <c r="AJW152" s="75"/>
      <c r="AJX152" s="75"/>
      <c r="AJY152" s="75"/>
      <c r="AJZ152" s="75"/>
      <c r="AKA152" s="75"/>
      <c r="AKB152" s="75"/>
      <c r="AKC152" s="75"/>
      <c r="AKD152" s="75"/>
      <c r="AKE152" s="75"/>
      <c r="AKF152" s="75"/>
      <c r="AKG152" s="75"/>
      <c r="AKH152" s="75"/>
      <c r="AKI152" s="75"/>
      <c r="AKJ152" s="75"/>
      <c r="AKK152" s="75"/>
      <c r="AKL152" s="75"/>
      <c r="AKM152" s="75"/>
      <c r="AKN152" s="75"/>
      <c r="AKO152" s="75"/>
      <c r="AKP152" s="75"/>
      <c r="AKQ152" s="75"/>
      <c r="AKR152" s="75"/>
      <c r="AKS152" s="75"/>
      <c r="AKT152" s="75"/>
      <c r="AKU152" s="75"/>
      <c r="AKV152" s="75"/>
      <c r="AKW152" s="75"/>
      <c r="AKX152" s="75"/>
      <c r="AKY152" s="75"/>
      <c r="AKZ152" s="75"/>
      <c r="ALA152" s="75"/>
      <c r="ALB152" s="75"/>
      <c r="ALC152" s="75"/>
      <c r="ALD152" s="75"/>
      <c r="ALE152" s="75"/>
      <c r="ALF152" s="75"/>
      <c r="ALG152" s="75"/>
      <c r="ALH152" s="75"/>
      <c r="ALI152" s="75"/>
      <c r="ALJ152" s="75"/>
      <c r="ALK152" s="75"/>
      <c r="ALL152" s="75"/>
      <c r="ALM152" s="75"/>
      <c r="ALN152" s="75"/>
      <c r="ALO152" s="75"/>
      <c r="ALP152" s="75"/>
      <c r="ALQ152" s="75"/>
      <c r="ALR152" s="75"/>
      <c r="ALS152" s="75"/>
      <c r="ALT152" s="75"/>
      <c r="ALU152" s="75"/>
      <c r="ALV152" s="75"/>
      <c r="ALW152" s="75"/>
      <c r="ALX152" s="75"/>
      <c r="ALY152" s="75"/>
      <c r="ALZ152" s="75"/>
      <c r="AMA152" s="75"/>
      <c r="AMB152" s="75"/>
      <c r="AMC152" s="75"/>
      <c r="AMD152" s="75"/>
      <c r="AME152" s="75"/>
      <c r="AMF152" s="75"/>
      <c r="AMG152" s="75"/>
      <c r="AMH152" s="75"/>
      <c r="AMI152" s="75"/>
      <c r="AMJ152" s="75"/>
      <c r="AMK152" s="75"/>
      <c r="AML152" s="75"/>
      <c r="AMM152" s="75"/>
      <c r="AMN152" s="75"/>
      <c r="AMO152" s="75"/>
      <c r="AMP152" s="75"/>
      <c r="AMQ152" s="75"/>
      <c r="AMR152" s="75"/>
      <c r="AMS152" s="75"/>
      <c r="AMT152" s="75"/>
      <c r="AMU152" s="75"/>
      <c r="AMV152" s="75"/>
      <c r="AMW152" s="75"/>
    </row>
    <row r="153" spans="1:1038" s="58" customFormat="1" ht="14.25" outlineLevel="1">
      <c r="A153" s="3"/>
      <c r="B153" s="3"/>
      <c r="C153" s="58" t="s">
        <v>254</v>
      </c>
      <c r="D153" s="3"/>
      <c r="G153" s="101"/>
      <c r="H153" s="76">
        <f>+F158</f>
        <v>0</v>
      </c>
      <c r="I153" s="76">
        <f>+H157</f>
        <v>0</v>
      </c>
      <c r="J153" s="76">
        <f t="shared" ref="J153:S153" si="192">+I157</f>
        <v>3647661.0249247104</v>
      </c>
      <c r="K153" s="76">
        <f t="shared" si="192"/>
        <v>3501754.5839277222</v>
      </c>
      <c r="L153" s="76">
        <f t="shared" si="192"/>
        <v>3355848.142930734</v>
      </c>
      <c r="M153" s="76">
        <f t="shared" si="192"/>
        <v>3209941.7019337458</v>
      </c>
      <c r="N153" s="76">
        <f t="shared" si="192"/>
        <v>3064035.2609367575</v>
      </c>
      <c r="O153" s="76">
        <f t="shared" si="192"/>
        <v>2918128.8199397693</v>
      </c>
      <c r="P153" s="76">
        <f t="shared" si="192"/>
        <v>2772222.3789427811</v>
      </c>
      <c r="Q153" s="76">
        <f t="shared" si="192"/>
        <v>2626315.9379457929</v>
      </c>
      <c r="R153" s="76">
        <f t="shared" si="192"/>
        <v>2480409.4969488047</v>
      </c>
      <c r="S153" s="76">
        <f t="shared" si="192"/>
        <v>2334503.0559518165</v>
      </c>
      <c r="T153" s="76">
        <f t="shared" ref="T153" si="193">+S157</f>
        <v>2188596.6149548283</v>
      </c>
      <c r="U153" s="76">
        <f t="shared" ref="U153" si="194">+T157</f>
        <v>2042690.1739578398</v>
      </c>
      <c r="V153" s="76">
        <f t="shared" ref="V153" si="195">+U157</f>
        <v>1896783.7329608514</v>
      </c>
      <c r="W153" s="76">
        <f t="shared" ref="W153" si="196">+V157</f>
        <v>1750877.291963863</v>
      </c>
      <c r="X153" s="76">
        <f t="shared" ref="X153" si="197">+W157</f>
        <v>1604970.8509668745</v>
      </c>
      <c r="Y153" s="76">
        <f t="shared" ref="Y153" si="198">+X157</f>
        <v>1459064.4099698861</v>
      </c>
      <c r="Z153" s="76">
        <f t="shared" ref="Z153" si="199">+Y157</f>
        <v>1313157.9689728976</v>
      </c>
      <c r="AA153" s="76">
        <f t="shared" ref="AA153" si="200">+Z157</f>
        <v>1167251.5279759092</v>
      </c>
      <c r="AB153" s="76">
        <f t="shared" ref="AB153" si="201">+AA157</f>
        <v>1021345.0869789207</v>
      </c>
      <c r="AC153" s="76">
        <f t="shared" ref="AC153" si="202">+AB157</f>
        <v>875438.64598193229</v>
      </c>
      <c r="AD153" s="76">
        <f t="shared" ref="AD153" si="203">+AC157</f>
        <v>729532.20498494385</v>
      </c>
      <c r="AE153" s="76">
        <f t="shared" ref="AE153" si="204">+AD157</f>
        <v>583625.7639879554</v>
      </c>
      <c r="AF153" s="76">
        <f t="shared" ref="AF153" si="205">+AE157</f>
        <v>437719.32299096696</v>
      </c>
      <c r="AG153" s="76">
        <f t="shared" ref="AG153" si="206">+AF157</f>
        <v>291812.88199397852</v>
      </c>
      <c r="AH153" s="76">
        <f t="shared" ref="AH153" si="207">+AG157</f>
        <v>145906.4409969901</v>
      </c>
      <c r="AI153" s="4"/>
      <c r="AJ153" s="4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  <c r="HW153" s="75"/>
      <c r="HX153" s="75"/>
      <c r="HY153" s="75"/>
      <c r="HZ153" s="75"/>
      <c r="IA153" s="75"/>
      <c r="IB153" s="75"/>
      <c r="IC153" s="75"/>
      <c r="ID153" s="75"/>
      <c r="IE153" s="75"/>
      <c r="IF153" s="75"/>
      <c r="IG153" s="75"/>
      <c r="IH153" s="75"/>
      <c r="II153" s="75"/>
      <c r="IJ153" s="75"/>
      <c r="IK153" s="75"/>
      <c r="IL153" s="75"/>
      <c r="IM153" s="75"/>
      <c r="IN153" s="75"/>
      <c r="IO153" s="75"/>
      <c r="IP153" s="75"/>
      <c r="IQ153" s="75"/>
      <c r="IR153" s="75"/>
      <c r="IS153" s="75"/>
      <c r="IT153" s="75"/>
      <c r="IU153" s="75"/>
      <c r="IV153" s="75"/>
      <c r="IW153" s="75"/>
      <c r="IX153" s="75"/>
      <c r="IY153" s="75"/>
      <c r="IZ153" s="75"/>
      <c r="JA153" s="75"/>
      <c r="JB153" s="75"/>
      <c r="JC153" s="75"/>
      <c r="JD153" s="75"/>
      <c r="JE153" s="75"/>
      <c r="JF153" s="75"/>
      <c r="JG153" s="75"/>
      <c r="JH153" s="75"/>
      <c r="JI153" s="75"/>
      <c r="JJ153" s="75"/>
      <c r="JK153" s="75"/>
      <c r="JL153" s="75"/>
      <c r="JM153" s="75"/>
      <c r="JN153" s="75"/>
      <c r="JO153" s="75"/>
      <c r="JP153" s="75"/>
      <c r="JQ153" s="75"/>
      <c r="JR153" s="75"/>
      <c r="JS153" s="75"/>
      <c r="JT153" s="75"/>
      <c r="JU153" s="75"/>
      <c r="JV153" s="75"/>
      <c r="JW153" s="75"/>
      <c r="JX153" s="75"/>
      <c r="JY153" s="75"/>
      <c r="JZ153" s="75"/>
      <c r="KA153" s="75"/>
      <c r="KB153" s="75"/>
      <c r="KC153" s="75"/>
      <c r="KD153" s="75"/>
      <c r="KE153" s="75"/>
      <c r="KF153" s="75"/>
      <c r="KG153" s="75"/>
      <c r="KH153" s="75"/>
      <c r="KI153" s="75"/>
      <c r="KJ153" s="75"/>
      <c r="KK153" s="75"/>
      <c r="KL153" s="75"/>
      <c r="KM153" s="75"/>
      <c r="KN153" s="75"/>
      <c r="KO153" s="75"/>
      <c r="KP153" s="75"/>
      <c r="KQ153" s="75"/>
      <c r="KR153" s="75"/>
      <c r="KS153" s="75"/>
      <c r="KT153" s="75"/>
      <c r="KU153" s="75"/>
      <c r="KV153" s="75"/>
      <c r="KW153" s="75"/>
      <c r="KX153" s="75"/>
      <c r="KY153" s="75"/>
      <c r="KZ153" s="75"/>
      <c r="LA153" s="75"/>
      <c r="LB153" s="75"/>
      <c r="LC153" s="75"/>
      <c r="LD153" s="75"/>
      <c r="LE153" s="75"/>
      <c r="LF153" s="75"/>
      <c r="LG153" s="75"/>
      <c r="LH153" s="75"/>
      <c r="LI153" s="75"/>
      <c r="LJ153" s="75"/>
      <c r="LK153" s="75"/>
      <c r="LL153" s="75"/>
      <c r="LM153" s="75"/>
      <c r="LN153" s="75"/>
      <c r="LO153" s="75"/>
      <c r="LP153" s="75"/>
      <c r="LQ153" s="75"/>
      <c r="LR153" s="75"/>
      <c r="LS153" s="75"/>
      <c r="LT153" s="75"/>
      <c r="LU153" s="75"/>
      <c r="LV153" s="75"/>
      <c r="LW153" s="75"/>
      <c r="LX153" s="75"/>
      <c r="LY153" s="75"/>
      <c r="LZ153" s="75"/>
      <c r="MA153" s="75"/>
      <c r="MB153" s="75"/>
      <c r="MC153" s="75"/>
      <c r="MD153" s="75"/>
      <c r="ME153" s="75"/>
      <c r="MF153" s="75"/>
      <c r="MG153" s="75"/>
      <c r="MH153" s="75"/>
      <c r="MI153" s="75"/>
      <c r="MJ153" s="75"/>
      <c r="MK153" s="75"/>
      <c r="ML153" s="75"/>
      <c r="MM153" s="75"/>
      <c r="MN153" s="75"/>
      <c r="MO153" s="75"/>
      <c r="MP153" s="75"/>
      <c r="MQ153" s="75"/>
      <c r="MR153" s="75"/>
      <c r="MS153" s="75"/>
      <c r="MT153" s="75"/>
      <c r="MU153" s="75"/>
      <c r="MV153" s="75"/>
      <c r="MW153" s="75"/>
      <c r="MX153" s="75"/>
      <c r="MY153" s="75"/>
      <c r="MZ153" s="75"/>
      <c r="NA153" s="75"/>
      <c r="NB153" s="75"/>
      <c r="NC153" s="75"/>
      <c r="ND153" s="75"/>
      <c r="NE153" s="75"/>
      <c r="NF153" s="75"/>
      <c r="NG153" s="75"/>
      <c r="NH153" s="75"/>
      <c r="NI153" s="75"/>
      <c r="NJ153" s="75"/>
      <c r="NK153" s="75"/>
      <c r="NL153" s="75"/>
      <c r="NM153" s="75"/>
      <c r="NN153" s="75"/>
      <c r="NO153" s="75"/>
      <c r="NP153" s="75"/>
      <c r="NQ153" s="75"/>
      <c r="NR153" s="75"/>
      <c r="NS153" s="75"/>
      <c r="NT153" s="75"/>
      <c r="NU153" s="75"/>
      <c r="NV153" s="75"/>
      <c r="NW153" s="75"/>
      <c r="NX153" s="75"/>
      <c r="NY153" s="75"/>
      <c r="NZ153" s="75"/>
      <c r="OA153" s="75"/>
      <c r="OB153" s="75"/>
      <c r="OC153" s="75"/>
      <c r="OD153" s="75"/>
      <c r="OE153" s="75"/>
      <c r="OF153" s="75"/>
      <c r="OG153" s="75"/>
      <c r="OH153" s="75"/>
      <c r="OI153" s="75"/>
      <c r="OJ153" s="75"/>
      <c r="OK153" s="75"/>
      <c r="OL153" s="75"/>
      <c r="OM153" s="75"/>
      <c r="ON153" s="75"/>
      <c r="OO153" s="75"/>
      <c r="OP153" s="75"/>
      <c r="OQ153" s="75"/>
      <c r="OR153" s="75"/>
      <c r="OS153" s="75"/>
      <c r="OT153" s="75"/>
      <c r="OU153" s="75"/>
      <c r="OV153" s="75"/>
      <c r="OW153" s="75"/>
      <c r="OX153" s="75"/>
      <c r="OY153" s="75"/>
      <c r="OZ153" s="75"/>
      <c r="PA153" s="75"/>
      <c r="PB153" s="75"/>
      <c r="PC153" s="75"/>
      <c r="PD153" s="75"/>
      <c r="PE153" s="75"/>
      <c r="PF153" s="75"/>
      <c r="PG153" s="75"/>
      <c r="PH153" s="75"/>
      <c r="PI153" s="75"/>
      <c r="PJ153" s="75"/>
      <c r="PK153" s="75"/>
      <c r="PL153" s="75"/>
      <c r="PM153" s="75"/>
      <c r="PN153" s="75"/>
      <c r="PO153" s="75"/>
      <c r="PP153" s="75"/>
      <c r="PQ153" s="75"/>
      <c r="PR153" s="75"/>
      <c r="PS153" s="75"/>
      <c r="PT153" s="75"/>
      <c r="PU153" s="75"/>
      <c r="PV153" s="75"/>
      <c r="PW153" s="75"/>
      <c r="PX153" s="75"/>
      <c r="PY153" s="75"/>
      <c r="PZ153" s="75"/>
      <c r="QA153" s="75"/>
      <c r="QB153" s="75"/>
      <c r="QC153" s="75"/>
      <c r="QD153" s="75"/>
      <c r="QE153" s="75"/>
      <c r="QF153" s="75"/>
      <c r="QG153" s="75"/>
      <c r="QH153" s="75"/>
      <c r="QI153" s="75"/>
      <c r="QJ153" s="75"/>
      <c r="QK153" s="75"/>
      <c r="QL153" s="75"/>
      <c r="QM153" s="75"/>
      <c r="QN153" s="75"/>
      <c r="QO153" s="75"/>
      <c r="QP153" s="75"/>
      <c r="QQ153" s="75"/>
      <c r="QR153" s="75"/>
      <c r="QS153" s="75"/>
      <c r="QT153" s="75"/>
      <c r="QU153" s="75"/>
      <c r="QV153" s="75"/>
      <c r="QW153" s="75"/>
      <c r="QX153" s="75"/>
      <c r="QY153" s="75"/>
      <c r="QZ153" s="75"/>
      <c r="RA153" s="75"/>
      <c r="RB153" s="75"/>
      <c r="RC153" s="75"/>
      <c r="RD153" s="75"/>
      <c r="RE153" s="75"/>
      <c r="RF153" s="75"/>
      <c r="RG153" s="75"/>
      <c r="RH153" s="75"/>
      <c r="RI153" s="75"/>
      <c r="RJ153" s="75"/>
      <c r="RK153" s="75"/>
      <c r="RL153" s="75"/>
      <c r="RM153" s="75"/>
      <c r="RN153" s="75"/>
      <c r="RO153" s="75"/>
      <c r="RP153" s="75"/>
      <c r="RQ153" s="75"/>
      <c r="RR153" s="75"/>
      <c r="RS153" s="75"/>
      <c r="RT153" s="75"/>
      <c r="RU153" s="75"/>
      <c r="RV153" s="75"/>
      <c r="RW153" s="75"/>
      <c r="RX153" s="75"/>
      <c r="RY153" s="75"/>
      <c r="RZ153" s="75"/>
      <c r="SA153" s="75"/>
      <c r="SB153" s="75"/>
      <c r="SC153" s="75"/>
      <c r="SD153" s="75"/>
      <c r="SE153" s="75"/>
      <c r="SF153" s="75"/>
      <c r="SG153" s="75"/>
      <c r="SH153" s="75"/>
      <c r="SI153" s="75"/>
      <c r="SJ153" s="75"/>
      <c r="SK153" s="75"/>
      <c r="SL153" s="75"/>
      <c r="SM153" s="75"/>
      <c r="SN153" s="75"/>
      <c r="SO153" s="75"/>
      <c r="SP153" s="75"/>
      <c r="SQ153" s="75"/>
      <c r="SR153" s="75"/>
      <c r="SS153" s="75"/>
      <c r="ST153" s="75"/>
      <c r="SU153" s="75"/>
      <c r="SV153" s="75"/>
      <c r="SW153" s="75"/>
      <c r="SX153" s="75"/>
      <c r="SY153" s="75"/>
      <c r="SZ153" s="75"/>
      <c r="TA153" s="75"/>
      <c r="TB153" s="75"/>
      <c r="TC153" s="75"/>
      <c r="TD153" s="75"/>
      <c r="TE153" s="75"/>
      <c r="TF153" s="75"/>
      <c r="TG153" s="75"/>
      <c r="TH153" s="75"/>
      <c r="TI153" s="75"/>
      <c r="TJ153" s="75"/>
      <c r="TK153" s="75"/>
      <c r="TL153" s="75"/>
      <c r="TM153" s="75"/>
      <c r="TN153" s="75"/>
      <c r="TO153" s="75"/>
      <c r="TP153" s="75"/>
      <c r="TQ153" s="75"/>
      <c r="TR153" s="75"/>
      <c r="TS153" s="75"/>
      <c r="TT153" s="75"/>
      <c r="TU153" s="75"/>
      <c r="TV153" s="75"/>
      <c r="TW153" s="75"/>
      <c r="TX153" s="75"/>
      <c r="TY153" s="75"/>
      <c r="TZ153" s="75"/>
      <c r="UA153" s="75"/>
      <c r="UB153" s="75"/>
      <c r="UC153" s="75"/>
      <c r="UD153" s="75"/>
      <c r="UE153" s="75"/>
      <c r="UF153" s="75"/>
      <c r="UG153" s="75"/>
      <c r="UH153" s="75"/>
      <c r="UI153" s="75"/>
      <c r="UJ153" s="75"/>
      <c r="UK153" s="75"/>
      <c r="UL153" s="75"/>
      <c r="UM153" s="75"/>
      <c r="UN153" s="75"/>
      <c r="UO153" s="75"/>
      <c r="UP153" s="75"/>
      <c r="UQ153" s="75"/>
      <c r="UR153" s="75"/>
      <c r="US153" s="75"/>
      <c r="UT153" s="75"/>
      <c r="UU153" s="75"/>
      <c r="UV153" s="75"/>
      <c r="UW153" s="75"/>
      <c r="UX153" s="75"/>
      <c r="UY153" s="75"/>
      <c r="UZ153" s="75"/>
      <c r="VA153" s="75"/>
      <c r="VB153" s="75"/>
      <c r="VC153" s="75"/>
      <c r="VD153" s="75"/>
      <c r="VE153" s="75"/>
      <c r="VF153" s="75"/>
      <c r="VG153" s="75"/>
      <c r="VH153" s="75"/>
      <c r="VI153" s="75"/>
      <c r="VJ153" s="75"/>
      <c r="VK153" s="75"/>
      <c r="VL153" s="75"/>
      <c r="VM153" s="75"/>
      <c r="VN153" s="75"/>
      <c r="VO153" s="75"/>
      <c r="VP153" s="75"/>
      <c r="VQ153" s="75"/>
      <c r="VR153" s="75"/>
      <c r="VS153" s="75"/>
      <c r="VT153" s="75"/>
      <c r="VU153" s="75"/>
      <c r="VV153" s="75"/>
      <c r="VW153" s="75"/>
      <c r="VX153" s="75"/>
      <c r="VY153" s="75"/>
      <c r="VZ153" s="75"/>
      <c r="WA153" s="75"/>
      <c r="WB153" s="75"/>
      <c r="WC153" s="75"/>
      <c r="WD153" s="75"/>
      <c r="WE153" s="75"/>
      <c r="WF153" s="75"/>
      <c r="WG153" s="75"/>
      <c r="WH153" s="75"/>
      <c r="WI153" s="75"/>
      <c r="WJ153" s="75"/>
      <c r="WK153" s="75"/>
      <c r="WL153" s="75"/>
      <c r="WM153" s="75"/>
      <c r="WN153" s="75"/>
      <c r="WO153" s="75"/>
      <c r="WP153" s="75"/>
      <c r="WQ153" s="75"/>
      <c r="WR153" s="75"/>
      <c r="WS153" s="75"/>
      <c r="WT153" s="75"/>
      <c r="WU153" s="75"/>
      <c r="WV153" s="75"/>
      <c r="WW153" s="75"/>
      <c r="WX153" s="75"/>
      <c r="WY153" s="75"/>
      <c r="WZ153" s="75"/>
      <c r="XA153" s="75"/>
      <c r="XB153" s="75"/>
      <c r="XC153" s="75"/>
      <c r="XD153" s="75"/>
      <c r="XE153" s="75"/>
      <c r="XF153" s="75"/>
      <c r="XG153" s="75"/>
      <c r="XH153" s="75"/>
      <c r="XI153" s="75"/>
      <c r="XJ153" s="75"/>
      <c r="XK153" s="75"/>
      <c r="XL153" s="75"/>
      <c r="XM153" s="75"/>
      <c r="XN153" s="75"/>
      <c r="XO153" s="75"/>
      <c r="XP153" s="75"/>
      <c r="XQ153" s="75"/>
      <c r="XR153" s="75"/>
      <c r="XS153" s="75"/>
      <c r="XT153" s="75"/>
      <c r="XU153" s="75"/>
      <c r="XV153" s="75"/>
      <c r="XW153" s="75"/>
      <c r="XX153" s="75"/>
      <c r="XY153" s="75"/>
      <c r="XZ153" s="75"/>
      <c r="YA153" s="75"/>
      <c r="YB153" s="75"/>
      <c r="YC153" s="75"/>
      <c r="YD153" s="75"/>
      <c r="YE153" s="75"/>
      <c r="YF153" s="75"/>
      <c r="YG153" s="75"/>
      <c r="YH153" s="75"/>
      <c r="YI153" s="75"/>
      <c r="YJ153" s="75"/>
      <c r="YK153" s="75"/>
      <c r="YL153" s="75"/>
      <c r="YM153" s="75"/>
      <c r="YN153" s="75"/>
      <c r="YO153" s="75"/>
      <c r="YP153" s="75"/>
      <c r="YQ153" s="75"/>
      <c r="YR153" s="75"/>
      <c r="YS153" s="75"/>
      <c r="YT153" s="75"/>
      <c r="YU153" s="75"/>
      <c r="YV153" s="75"/>
      <c r="YW153" s="75"/>
      <c r="YX153" s="75"/>
      <c r="YY153" s="75"/>
      <c r="YZ153" s="75"/>
      <c r="ZA153" s="75"/>
      <c r="ZB153" s="75"/>
      <c r="ZC153" s="75"/>
      <c r="ZD153" s="75"/>
      <c r="ZE153" s="75"/>
      <c r="ZF153" s="75"/>
      <c r="ZG153" s="75"/>
      <c r="ZH153" s="75"/>
      <c r="ZI153" s="75"/>
      <c r="ZJ153" s="75"/>
      <c r="ZK153" s="75"/>
      <c r="ZL153" s="75"/>
      <c r="ZM153" s="75"/>
      <c r="ZN153" s="75"/>
      <c r="ZO153" s="75"/>
      <c r="ZP153" s="75"/>
      <c r="ZQ153" s="75"/>
      <c r="ZR153" s="75"/>
      <c r="ZS153" s="75"/>
      <c r="ZT153" s="75"/>
      <c r="ZU153" s="75"/>
      <c r="ZV153" s="75"/>
      <c r="ZW153" s="75"/>
      <c r="ZX153" s="75"/>
      <c r="ZY153" s="75"/>
      <c r="ZZ153" s="75"/>
      <c r="AAA153" s="75"/>
      <c r="AAB153" s="75"/>
      <c r="AAC153" s="75"/>
      <c r="AAD153" s="75"/>
      <c r="AAE153" s="75"/>
      <c r="AAF153" s="75"/>
      <c r="AAG153" s="75"/>
      <c r="AAH153" s="75"/>
      <c r="AAI153" s="75"/>
      <c r="AAJ153" s="75"/>
      <c r="AAK153" s="75"/>
      <c r="AAL153" s="75"/>
      <c r="AAM153" s="75"/>
      <c r="AAN153" s="75"/>
      <c r="AAO153" s="75"/>
      <c r="AAP153" s="75"/>
      <c r="AAQ153" s="75"/>
      <c r="AAR153" s="75"/>
      <c r="AAS153" s="75"/>
      <c r="AAT153" s="75"/>
      <c r="AAU153" s="75"/>
      <c r="AAV153" s="75"/>
      <c r="AAW153" s="75"/>
      <c r="AAX153" s="75"/>
      <c r="AAY153" s="75"/>
      <c r="AAZ153" s="75"/>
      <c r="ABA153" s="75"/>
      <c r="ABB153" s="75"/>
      <c r="ABC153" s="75"/>
      <c r="ABD153" s="75"/>
      <c r="ABE153" s="75"/>
      <c r="ABF153" s="75"/>
      <c r="ABG153" s="75"/>
      <c r="ABH153" s="75"/>
      <c r="ABI153" s="75"/>
      <c r="ABJ153" s="75"/>
      <c r="ABK153" s="75"/>
      <c r="ABL153" s="75"/>
      <c r="ABM153" s="75"/>
      <c r="ABN153" s="75"/>
      <c r="ABO153" s="75"/>
      <c r="ABP153" s="75"/>
      <c r="ABQ153" s="75"/>
      <c r="ABR153" s="75"/>
      <c r="ABS153" s="75"/>
      <c r="ABT153" s="75"/>
      <c r="ABU153" s="75"/>
      <c r="ABV153" s="75"/>
      <c r="ABW153" s="75"/>
      <c r="ABX153" s="75"/>
      <c r="ABY153" s="75"/>
      <c r="ABZ153" s="75"/>
      <c r="ACA153" s="75"/>
      <c r="ACB153" s="75"/>
      <c r="ACC153" s="75"/>
      <c r="ACD153" s="75"/>
      <c r="ACE153" s="75"/>
      <c r="ACF153" s="75"/>
      <c r="ACG153" s="75"/>
      <c r="ACH153" s="75"/>
      <c r="ACI153" s="75"/>
      <c r="ACJ153" s="75"/>
      <c r="ACK153" s="75"/>
      <c r="ACL153" s="75"/>
      <c r="ACM153" s="75"/>
      <c r="ACN153" s="75"/>
      <c r="ACO153" s="75"/>
      <c r="ACP153" s="75"/>
      <c r="ACQ153" s="75"/>
      <c r="ACR153" s="75"/>
      <c r="ACS153" s="75"/>
      <c r="ACT153" s="75"/>
      <c r="ACU153" s="75"/>
      <c r="ACV153" s="75"/>
      <c r="ACW153" s="75"/>
      <c r="ACX153" s="75"/>
      <c r="ACY153" s="75"/>
      <c r="ACZ153" s="75"/>
      <c r="ADA153" s="75"/>
      <c r="ADB153" s="75"/>
      <c r="ADC153" s="75"/>
      <c r="ADD153" s="75"/>
      <c r="ADE153" s="75"/>
      <c r="ADF153" s="75"/>
      <c r="ADG153" s="75"/>
      <c r="ADH153" s="75"/>
      <c r="ADI153" s="75"/>
      <c r="ADJ153" s="75"/>
      <c r="ADK153" s="75"/>
      <c r="ADL153" s="75"/>
      <c r="ADM153" s="75"/>
      <c r="ADN153" s="75"/>
      <c r="ADO153" s="75"/>
      <c r="ADP153" s="75"/>
      <c r="ADQ153" s="75"/>
      <c r="ADR153" s="75"/>
      <c r="ADS153" s="75"/>
      <c r="ADT153" s="75"/>
      <c r="ADU153" s="75"/>
      <c r="ADV153" s="75"/>
      <c r="ADW153" s="75"/>
      <c r="ADX153" s="75"/>
      <c r="ADY153" s="75"/>
      <c r="ADZ153" s="75"/>
      <c r="AEA153" s="75"/>
      <c r="AEB153" s="75"/>
      <c r="AEC153" s="75"/>
      <c r="AED153" s="75"/>
      <c r="AEE153" s="75"/>
      <c r="AEF153" s="75"/>
      <c r="AEG153" s="75"/>
      <c r="AEH153" s="75"/>
      <c r="AEI153" s="75"/>
      <c r="AEJ153" s="75"/>
      <c r="AEK153" s="75"/>
      <c r="AEL153" s="75"/>
      <c r="AEM153" s="75"/>
      <c r="AEN153" s="75"/>
      <c r="AEO153" s="75"/>
      <c r="AEP153" s="75"/>
      <c r="AEQ153" s="75"/>
      <c r="AER153" s="75"/>
      <c r="AES153" s="75"/>
      <c r="AET153" s="75"/>
      <c r="AEU153" s="75"/>
      <c r="AEV153" s="75"/>
      <c r="AEW153" s="75"/>
      <c r="AEX153" s="75"/>
      <c r="AEY153" s="75"/>
      <c r="AEZ153" s="75"/>
      <c r="AFA153" s="75"/>
      <c r="AFB153" s="75"/>
      <c r="AFC153" s="75"/>
      <c r="AFD153" s="75"/>
      <c r="AFE153" s="75"/>
      <c r="AFF153" s="75"/>
      <c r="AFG153" s="75"/>
      <c r="AFH153" s="75"/>
      <c r="AFI153" s="75"/>
      <c r="AFJ153" s="75"/>
      <c r="AFK153" s="75"/>
      <c r="AFL153" s="75"/>
      <c r="AFM153" s="75"/>
      <c r="AFN153" s="75"/>
      <c r="AFO153" s="75"/>
      <c r="AFP153" s="75"/>
      <c r="AFQ153" s="75"/>
      <c r="AFR153" s="75"/>
      <c r="AFS153" s="75"/>
      <c r="AFT153" s="75"/>
      <c r="AFU153" s="75"/>
      <c r="AFV153" s="75"/>
      <c r="AFW153" s="75"/>
      <c r="AFX153" s="75"/>
      <c r="AFY153" s="75"/>
      <c r="AFZ153" s="75"/>
      <c r="AGA153" s="75"/>
      <c r="AGB153" s="75"/>
      <c r="AGC153" s="75"/>
      <c r="AGD153" s="75"/>
      <c r="AGE153" s="75"/>
      <c r="AGF153" s="75"/>
      <c r="AGG153" s="75"/>
      <c r="AGH153" s="75"/>
      <c r="AGI153" s="75"/>
      <c r="AGJ153" s="75"/>
      <c r="AGK153" s="75"/>
      <c r="AGL153" s="75"/>
      <c r="AGM153" s="75"/>
      <c r="AGN153" s="75"/>
      <c r="AGO153" s="75"/>
      <c r="AGP153" s="75"/>
      <c r="AGQ153" s="75"/>
      <c r="AGR153" s="75"/>
      <c r="AGS153" s="75"/>
      <c r="AGT153" s="75"/>
      <c r="AGU153" s="75"/>
      <c r="AGV153" s="75"/>
      <c r="AGW153" s="75"/>
      <c r="AGX153" s="75"/>
      <c r="AGY153" s="75"/>
      <c r="AGZ153" s="75"/>
      <c r="AHA153" s="75"/>
      <c r="AHB153" s="75"/>
      <c r="AHC153" s="75"/>
      <c r="AHD153" s="75"/>
      <c r="AHE153" s="75"/>
      <c r="AHF153" s="75"/>
      <c r="AHG153" s="75"/>
      <c r="AHH153" s="75"/>
      <c r="AHI153" s="75"/>
      <c r="AHJ153" s="75"/>
      <c r="AHK153" s="75"/>
      <c r="AHL153" s="75"/>
      <c r="AHM153" s="75"/>
      <c r="AHN153" s="75"/>
      <c r="AHO153" s="75"/>
      <c r="AHP153" s="75"/>
      <c r="AHQ153" s="75"/>
      <c r="AHR153" s="75"/>
      <c r="AHS153" s="75"/>
      <c r="AHT153" s="75"/>
      <c r="AHU153" s="75"/>
      <c r="AHV153" s="75"/>
      <c r="AHW153" s="75"/>
      <c r="AHX153" s="75"/>
      <c r="AHY153" s="75"/>
      <c r="AHZ153" s="75"/>
      <c r="AIA153" s="75"/>
      <c r="AIB153" s="75"/>
      <c r="AIC153" s="75"/>
      <c r="AID153" s="75"/>
      <c r="AIE153" s="75"/>
      <c r="AIF153" s="75"/>
      <c r="AIG153" s="75"/>
      <c r="AIH153" s="75"/>
      <c r="AII153" s="75"/>
      <c r="AIJ153" s="75"/>
      <c r="AIK153" s="75"/>
      <c r="AIL153" s="75"/>
      <c r="AIM153" s="75"/>
      <c r="AIN153" s="75"/>
      <c r="AIO153" s="75"/>
      <c r="AIP153" s="75"/>
      <c r="AIQ153" s="75"/>
      <c r="AIR153" s="75"/>
      <c r="AIS153" s="75"/>
      <c r="AIT153" s="75"/>
      <c r="AIU153" s="75"/>
      <c r="AIV153" s="75"/>
      <c r="AIW153" s="75"/>
      <c r="AIX153" s="75"/>
      <c r="AIY153" s="75"/>
      <c r="AIZ153" s="75"/>
      <c r="AJA153" s="75"/>
      <c r="AJB153" s="75"/>
      <c r="AJC153" s="75"/>
      <c r="AJD153" s="75"/>
      <c r="AJE153" s="75"/>
      <c r="AJF153" s="75"/>
      <c r="AJG153" s="75"/>
      <c r="AJH153" s="75"/>
      <c r="AJI153" s="75"/>
      <c r="AJJ153" s="75"/>
      <c r="AJK153" s="75"/>
      <c r="AJL153" s="75"/>
      <c r="AJM153" s="75"/>
      <c r="AJN153" s="75"/>
      <c r="AJO153" s="75"/>
      <c r="AJP153" s="75"/>
      <c r="AJQ153" s="75"/>
      <c r="AJR153" s="75"/>
      <c r="AJS153" s="75"/>
      <c r="AJT153" s="75"/>
      <c r="AJU153" s="75"/>
      <c r="AJV153" s="75"/>
      <c r="AJW153" s="75"/>
      <c r="AJX153" s="75"/>
      <c r="AJY153" s="75"/>
      <c r="AJZ153" s="75"/>
      <c r="AKA153" s="75"/>
      <c r="AKB153" s="75"/>
      <c r="AKC153" s="75"/>
      <c r="AKD153" s="75"/>
      <c r="AKE153" s="75"/>
      <c r="AKF153" s="75"/>
      <c r="AKG153" s="75"/>
      <c r="AKH153" s="75"/>
      <c r="AKI153" s="75"/>
      <c r="AKJ153" s="75"/>
      <c r="AKK153" s="75"/>
      <c r="AKL153" s="75"/>
      <c r="AKM153" s="75"/>
      <c r="AKN153" s="75"/>
      <c r="AKO153" s="75"/>
      <c r="AKP153" s="75"/>
      <c r="AKQ153" s="75"/>
      <c r="AKR153" s="75"/>
      <c r="AKS153" s="75"/>
      <c r="AKT153" s="75"/>
      <c r="AKU153" s="75"/>
      <c r="AKV153" s="75"/>
      <c r="AKW153" s="75"/>
      <c r="AKX153" s="75"/>
      <c r="AKY153" s="75"/>
      <c r="AKZ153" s="75"/>
      <c r="ALA153" s="75"/>
      <c r="ALB153" s="75"/>
      <c r="ALC153" s="75"/>
      <c r="ALD153" s="75"/>
      <c r="ALE153" s="75"/>
      <c r="ALF153" s="75"/>
      <c r="ALG153" s="75"/>
      <c r="ALH153" s="75"/>
      <c r="ALI153" s="75"/>
      <c r="ALJ153" s="75"/>
      <c r="ALK153" s="75"/>
      <c r="ALL153" s="75"/>
      <c r="ALM153" s="75"/>
      <c r="ALN153" s="75"/>
      <c r="ALO153" s="75"/>
      <c r="ALP153" s="75"/>
      <c r="ALQ153" s="75"/>
      <c r="ALR153" s="75"/>
      <c r="ALS153" s="75"/>
      <c r="ALT153" s="75"/>
      <c r="ALU153" s="75"/>
      <c r="ALV153" s="75"/>
      <c r="ALW153" s="75"/>
      <c r="ALX153" s="75"/>
      <c r="ALY153" s="75"/>
      <c r="ALZ153" s="75"/>
      <c r="AMA153" s="75"/>
      <c r="AMB153" s="75"/>
      <c r="AMC153" s="75"/>
      <c r="AMD153" s="75"/>
      <c r="AME153" s="75"/>
      <c r="AMF153" s="75"/>
      <c r="AMG153" s="75"/>
      <c r="AMH153" s="75"/>
      <c r="AMI153" s="75"/>
      <c r="AMJ153" s="75"/>
      <c r="AMK153" s="75"/>
      <c r="AML153" s="75"/>
      <c r="AMM153" s="75"/>
      <c r="AMN153" s="75"/>
      <c r="AMO153" s="75"/>
      <c r="AMP153" s="75"/>
      <c r="AMQ153" s="75"/>
      <c r="AMR153" s="75"/>
      <c r="AMS153" s="75"/>
      <c r="AMT153" s="75"/>
      <c r="AMU153" s="75"/>
      <c r="AMV153" s="75"/>
      <c r="AMW153" s="75"/>
    </row>
    <row r="154" spans="1:1038" s="58" customFormat="1" ht="14.25" outlineLevel="1">
      <c r="A154" s="3"/>
      <c r="B154" s="3"/>
      <c r="C154" s="37" t="s">
        <v>255</v>
      </c>
      <c r="D154" s="3"/>
      <c r="E154" s="124">
        <f>+costi!I19</f>
        <v>12938619.399397703</v>
      </c>
      <c r="G154" s="101"/>
      <c r="H154" s="14">
        <f>+$E$154*H150</f>
        <v>0</v>
      </c>
      <c r="I154" s="14">
        <f t="shared" ref="I154:S154" si="208">+$E$154*I150</f>
        <v>12938619.399397703</v>
      </c>
      <c r="J154" s="14">
        <f t="shared" si="208"/>
        <v>0</v>
      </c>
      <c r="K154" s="14">
        <f t="shared" si="208"/>
        <v>0</v>
      </c>
      <c r="L154" s="14">
        <f t="shared" si="208"/>
        <v>0</v>
      </c>
      <c r="M154" s="14">
        <f t="shared" si="208"/>
        <v>0</v>
      </c>
      <c r="N154" s="14">
        <f t="shared" si="208"/>
        <v>0</v>
      </c>
      <c r="O154" s="14">
        <f t="shared" si="208"/>
        <v>0</v>
      </c>
      <c r="P154" s="14">
        <f t="shared" si="208"/>
        <v>0</v>
      </c>
      <c r="Q154" s="14">
        <f t="shared" si="208"/>
        <v>0</v>
      </c>
      <c r="R154" s="14">
        <f t="shared" si="208"/>
        <v>0</v>
      </c>
      <c r="S154" s="14">
        <f t="shared" si="208"/>
        <v>0</v>
      </c>
      <c r="T154" s="14">
        <f t="shared" ref="T154:AA154" si="209">+$E$154*T150</f>
        <v>0</v>
      </c>
      <c r="U154" s="14">
        <f t="shared" si="209"/>
        <v>0</v>
      </c>
      <c r="V154" s="14">
        <f t="shared" si="209"/>
        <v>0</v>
      </c>
      <c r="W154" s="14">
        <f t="shared" si="209"/>
        <v>0</v>
      </c>
      <c r="X154" s="14">
        <f t="shared" si="209"/>
        <v>0</v>
      </c>
      <c r="Y154" s="14">
        <f t="shared" si="209"/>
        <v>0</v>
      </c>
      <c r="Z154" s="14">
        <f t="shared" si="209"/>
        <v>0</v>
      </c>
      <c r="AA154" s="14">
        <f t="shared" si="209"/>
        <v>0</v>
      </c>
      <c r="AB154" s="14">
        <f t="shared" ref="AB154:AH154" si="210">+$E$154*AB150</f>
        <v>0</v>
      </c>
      <c r="AC154" s="14">
        <f t="shared" si="210"/>
        <v>0</v>
      </c>
      <c r="AD154" s="14">
        <f t="shared" si="210"/>
        <v>0</v>
      </c>
      <c r="AE154" s="14">
        <f t="shared" si="210"/>
        <v>0</v>
      </c>
      <c r="AF154" s="14">
        <f t="shared" si="210"/>
        <v>0</v>
      </c>
      <c r="AG154" s="14">
        <f t="shared" si="210"/>
        <v>0</v>
      </c>
      <c r="AH154" s="14">
        <f t="shared" si="210"/>
        <v>0</v>
      </c>
      <c r="AI154" s="4"/>
      <c r="AJ154" s="4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  <c r="HW154" s="75"/>
      <c r="HX154" s="75"/>
      <c r="HY154" s="75"/>
      <c r="HZ154" s="75"/>
      <c r="IA154" s="75"/>
      <c r="IB154" s="75"/>
      <c r="IC154" s="75"/>
      <c r="ID154" s="75"/>
      <c r="IE154" s="75"/>
      <c r="IF154" s="75"/>
      <c r="IG154" s="75"/>
      <c r="IH154" s="75"/>
      <c r="II154" s="75"/>
      <c r="IJ154" s="75"/>
      <c r="IK154" s="75"/>
      <c r="IL154" s="75"/>
      <c r="IM154" s="75"/>
      <c r="IN154" s="75"/>
      <c r="IO154" s="75"/>
      <c r="IP154" s="75"/>
      <c r="IQ154" s="75"/>
      <c r="IR154" s="75"/>
      <c r="IS154" s="75"/>
      <c r="IT154" s="75"/>
      <c r="IU154" s="75"/>
      <c r="IV154" s="75"/>
      <c r="IW154" s="75"/>
      <c r="IX154" s="75"/>
      <c r="IY154" s="75"/>
      <c r="IZ154" s="75"/>
      <c r="JA154" s="75"/>
      <c r="JB154" s="75"/>
      <c r="JC154" s="75"/>
      <c r="JD154" s="75"/>
      <c r="JE154" s="75"/>
      <c r="JF154" s="75"/>
      <c r="JG154" s="75"/>
      <c r="JH154" s="75"/>
      <c r="JI154" s="75"/>
      <c r="JJ154" s="75"/>
      <c r="JK154" s="75"/>
      <c r="JL154" s="75"/>
      <c r="JM154" s="75"/>
      <c r="JN154" s="75"/>
      <c r="JO154" s="75"/>
      <c r="JP154" s="75"/>
      <c r="JQ154" s="75"/>
      <c r="JR154" s="75"/>
      <c r="JS154" s="75"/>
      <c r="JT154" s="75"/>
      <c r="JU154" s="75"/>
      <c r="JV154" s="75"/>
      <c r="JW154" s="75"/>
      <c r="JX154" s="75"/>
      <c r="JY154" s="75"/>
      <c r="JZ154" s="75"/>
      <c r="KA154" s="75"/>
      <c r="KB154" s="75"/>
      <c r="KC154" s="75"/>
      <c r="KD154" s="75"/>
      <c r="KE154" s="75"/>
      <c r="KF154" s="75"/>
      <c r="KG154" s="75"/>
      <c r="KH154" s="75"/>
      <c r="KI154" s="75"/>
      <c r="KJ154" s="75"/>
      <c r="KK154" s="75"/>
      <c r="KL154" s="75"/>
      <c r="KM154" s="75"/>
      <c r="KN154" s="75"/>
      <c r="KO154" s="75"/>
      <c r="KP154" s="75"/>
      <c r="KQ154" s="75"/>
      <c r="KR154" s="75"/>
      <c r="KS154" s="75"/>
      <c r="KT154" s="75"/>
      <c r="KU154" s="75"/>
      <c r="KV154" s="75"/>
      <c r="KW154" s="75"/>
      <c r="KX154" s="75"/>
      <c r="KY154" s="75"/>
      <c r="KZ154" s="75"/>
      <c r="LA154" s="75"/>
      <c r="LB154" s="75"/>
      <c r="LC154" s="75"/>
      <c r="LD154" s="75"/>
      <c r="LE154" s="75"/>
      <c r="LF154" s="75"/>
      <c r="LG154" s="75"/>
      <c r="LH154" s="75"/>
      <c r="LI154" s="75"/>
      <c r="LJ154" s="75"/>
      <c r="LK154" s="75"/>
      <c r="LL154" s="75"/>
      <c r="LM154" s="75"/>
      <c r="LN154" s="75"/>
      <c r="LO154" s="75"/>
      <c r="LP154" s="75"/>
      <c r="LQ154" s="75"/>
      <c r="LR154" s="75"/>
      <c r="LS154" s="75"/>
      <c r="LT154" s="75"/>
      <c r="LU154" s="75"/>
      <c r="LV154" s="75"/>
      <c r="LW154" s="75"/>
      <c r="LX154" s="75"/>
      <c r="LY154" s="75"/>
      <c r="LZ154" s="75"/>
      <c r="MA154" s="75"/>
      <c r="MB154" s="75"/>
      <c r="MC154" s="75"/>
      <c r="MD154" s="75"/>
      <c r="ME154" s="75"/>
      <c r="MF154" s="75"/>
      <c r="MG154" s="75"/>
      <c r="MH154" s="75"/>
      <c r="MI154" s="75"/>
      <c r="MJ154" s="75"/>
      <c r="MK154" s="75"/>
      <c r="ML154" s="75"/>
      <c r="MM154" s="75"/>
      <c r="MN154" s="75"/>
      <c r="MO154" s="75"/>
      <c r="MP154" s="75"/>
      <c r="MQ154" s="75"/>
      <c r="MR154" s="75"/>
      <c r="MS154" s="75"/>
      <c r="MT154" s="75"/>
      <c r="MU154" s="75"/>
      <c r="MV154" s="75"/>
      <c r="MW154" s="75"/>
      <c r="MX154" s="75"/>
      <c r="MY154" s="75"/>
      <c r="MZ154" s="75"/>
      <c r="NA154" s="75"/>
      <c r="NB154" s="75"/>
      <c r="NC154" s="75"/>
      <c r="ND154" s="75"/>
      <c r="NE154" s="75"/>
      <c r="NF154" s="75"/>
      <c r="NG154" s="75"/>
      <c r="NH154" s="75"/>
      <c r="NI154" s="75"/>
      <c r="NJ154" s="75"/>
      <c r="NK154" s="75"/>
      <c r="NL154" s="75"/>
      <c r="NM154" s="75"/>
      <c r="NN154" s="75"/>
      <c r="NO154" s="75"/>
      <c r="NP154" s="75"/>
      <c r="NQ154" s="75"/>
      <c r="NR154" s="75"/>
      <c r="NS154" s="75"/>
      <c r="NT154" s="75"/>
      <c r="NU154" s="75"/>
      <c r="NV154" s="75"/>
      <c r="NW154" s="75"/>
      <c r="NX154" s="75"/>
      <c r="NY154" s="75"/>
      <c r="NZ154" s="75"/>
      <c r="OA154" s="75"/>
      <c r="OB154" s="75"/>
      <c r="OC154" s="75"/>
      <c r="OD154" s="75"/>
      <c r="OE154" s="75"/>
      <c r="OF154" s="75"/>
      <c r="OG154" s="75"/>
      <c r="OH154" s="75"/>
      <c r="OI154" s="75"/>
      <c r="OJ154" s="75"/>
      <c r="OK154" s="75"/>
      <c r="OL154" s="75"/>
      <c r="OM154" s="75"/>
      <c r="ON154" s="75"/>
      <c r="OO154" s="75"/>
      <c r="OP154" s="75"/>
      <c r="OQ154" s="75"/>
      <c r="OR154" s="75"/>
      <c r="OS154" s="75"/>
      <c r="OT154" s="75"/>
      <c r="OU154" s="75"/>
      <c r="OV154" s="75"/>
      <c r="OW154" s="75"/>
      <c r="OX154" s="75"/>
      <c r="OY154" s="75"/>
      <c r="OZ154" s="75"/>
      <c r="PA154" s="75"/>
      <c r="PB154" s="75"/>
      <c r="PC154" s="75"/>
      <c r="PD154" s="75"/>
      <c r="PE154" s="75"/>
      <c r="PF154" s="75"/>
      <c r="PG154" s="75"/>
      <c r="PH154" s="75"/>
      <c r="PI154" s="75"/>
      <c r="PJ154" s="75"/>
      <c r="PK154" s="75"/>
      <c r="PL154" s="75"/>
      <c r="PM154" s="75"/>
      <c r="PN154" s="75"/>
      <c r="PO154" s="75"/>
      <c r="PP154" s="75"/>
      <c r="PQ154" s="75"/>
      <c r="PR154" s="75"/>
      <c r="PS154" s="75"/>
      <c r="PT154" s="75"/>
      <c r="PU154" s="75"/>
      <c r="PV154" s="75"/>
      <c r="PW154" s="75"/>
      <c r="PX154" s="75"/>
      <c r="PY154" s="75"/>
      <c r="PZ154" s="75"/>
      <c r="QA154" s="75"/>
      <c r="QB154" s="75"/>
      <c r="QC154" s="75"/>
      <c r="QD154" s="75"/>
      <c r="QE154" s="75"/>
      <c r="QF154" s="75"/>
      <c r="QG154" s="75"/>
      <c r="QH154" s="75"/>
      <c r="QI154" s="75"/>
      <c r="QJ154" s="75"/>
      <c r="QK154" s="75"/>
      <c r="QL154" s="75"/>
      <c r="QM154" s="75"/>
      <c r="QN154" s="75"/>
      <c r="QO154" s="75"/>
      <c r="QP154" s="75"/>
      <c r="QQ154" s="75"/>
      <c r="QR154" s="75"/>
      <c r="QS154" s="75"/>
      <c r="QT154" s="75"/>
      <c r="QU154" s="75"/>
      <c r="QV154" s="75"/>
      <c r="QW154" s="75"/>
      <c r="QX154" s="75"/>
      <c r="QY154" s="75"/>
      <c r="QZ154" s="75"/>
      <c r="RA154" s="75"/>
      <c r="RB154" s="75"/>
      <c r="RC154" s="75"/>
      <c r="RD154" s="75"/>
      <c r="RE154" s="75"/>
      <c r="RF154" s="75"/>
      <c r="RG154" s="75"/>
      <c r="RH154" s="75"/>
      <c r="RI154" s="75"/>
      <c r="RJ154" s="75"/>
      <c r="RK154" s="75"/>
      <c r="RL154" s="75"/>
      <c r="RM154" s="75"/>
      <c r="RN154" s="75"/>
      <c r="RO154" s="75"/>
      <c r="RP154" s="75"/>
      <c r="RQ154" s="75"/>
      <c r="RR154" s="75"/>
      <c r="RS154" s="75"/>
      <c r="RT154" s="75"/>
      <c r="RU154" s="75"/>
      <c r="RV154" s="75"/>
      <c r="RW154" s="75"/>
      <c r="RX154" s="75"/>
      <c r="RY154" s="75"/>
      <c r="RZ154" s="75"/>
      <c r="SA154" s="75"/>
      <c r="SB154" s="75"/>
      <c r="SC154" s="75"/>
      <c r="SD154" s="75"/>
      <c r="SE154" s="75"/>
      <c r="SF154" s="75"/>
      <c r="SG154" s="75"/>
      <c r="SH154" s="75"/>
      <c r="SI154" s="75"/>
      <c r="SJ154" s="75"/>
      <c r="SK154" s="75"/>
      <c r="SL154" s="75"/>
      <c r="SM154" s="75"/>
      <c r="SN154" s="75"/>
      <c r="SO154" s="75"/>
      <c r="SP154" s="75"/>
      <c r="SQ154" s="75"/>
      <c r="SR154" s="75"/>
      <c r="SS154" s="75"/>
      <c r="ST154" s="75"/>
      <c r="SU154" s="75"/>
      <c r="SV154" s="75"/>
      <c r="SW154" s="75"/>
      <c r="SX154" s="75"/>
      <c r="SY154" s="75"/>
      <c r="SZ154" s="75"/>
      <c r="TA154" s="75"/>
      <c r="TB154" s="75"/>
      <c r="TC154" s="75"/>
      <c r="TD154" s="75"/>
      <c r="TE154" s="75"/>
      <c r="TF154" s="75"/>
      <c r="TG154" s="75"/>
      <c r="TH154" s="75"/>
      <c r="TI154" s="75"/>
      <c r="TJ154" s="75"/>
      <c r="TK154" s="75"/>
      <c r="TL154" s="75"/>
      <c r="TM154" s="75"/>
      <c r="TN154" s="75"/>
      <c r="TO154" s="75"/>
      <c r="TP154" s="75"/>
      <c r="TQ154" s="75"/>
      <c r="TR154" s="75"/>
      <c r="TS154" s="75"/>
      <c r="TT154" s="75"/>
      <c r="TU154" s="75"/>
      <c r="TV154" s="75"/>
      <c r="TW154" s="75"/>
      <c r="TX154" s="75"/>
      <c r="TY154" s="75"/>
      <c r="TZ154" s="75"/>
      <c r="UA154" s="75"/>
      <c r="UB154" s="75"/>
      <c r="UC154" s="75"/>
      <c r="UD154" s="75"/>
      <c r="UE154" s="75"/>
      <c r="UF154" s="75"/>
      <c r="UG154" s="75"/>
      <c r="UH154" s="75"/>
      <c r="UI154" s="75"/>
      <c r="UJ154" s="75"/>
      <c r="UK154" s="75"/>
      <c r="UL154" s="75"/>
      <c r="UM154" s="75"/>
      <c r="UN154" s="75"/>
      <c r="UO154" s="75"/>
      <c r="UP154" s="75"/>
      <c r="UQ154" s="75"/>
      <c r="UR154" s="75"/>
      <c r="US154" s="75"/>
      <c r="UT154" s="75"/>
      <c r="UU154" s="75"/>
      <c r="UV154" s="75"/>
      <c r="UW154" s="75"/>
      <c r="UX154" s="75"/>
      <c r="UY154" s="75"/>
      <c r="UZ154" s="75"/>
      <c r="VA154" s="75"/>
      <c r="VB154" s="75"/>
      <c r="VC154" s="75"/>
      <c r="VD154" s="75"/>
      <c r="VE154" s="75"/>
      <c r="VF154" s="75"/>
      <c r="VG154" s="75"/>
      <c r="VH154" s="75"/>
      <c r="VI154" s="75"/>
      <c r="VJ154" s="75"/>
      <c r="VK154" s="75"/>
      <c r="VL154" s="75"/>
      <c r="VM154" s="75"/>
      <c r="VN154" s="75"/>
      <c r="VO154" s="75"/>
      <c r="VP154" s="75"/>
      <c r="VQ154" s="75"/>
      <c r="VR154" s="75"/>
      <c r="VS154" s="75"/>
      <c r="VT154" s="75"/>
      <c r="VU154" s="75"/>
      <c r="VV154" s="75"/>
      <c r="VW154" s="75"/>
      <c r="VX154" s="75"/>
      <c r="VY154" s="75"/>
      <c r="VZ154" s="75"/>
      <c r="WA154" s="75"/>
      <c r="WB154" s="75"/>
      <c r="WC154" s="75"/>
      <c r="WD154" s="75"/>
      <c r="WE154" s="75"/>
      <c r="WF154" s="75"/>
      <c r="WG154" s="75"/>
      <c r="WH154" s="75"/>
      <c r="WI154" s="75"/>
      <c r="WJ154" s="75"/>
      <c r="WK154" s="75"/>
      <c r="WL154" s="75"/>
      <c r="WM154" s="75"/>
      <c r="WN154" s="75"/>
      <c r="WO154" s="75"/>
      <c r="WP154" s="75"/>
      <c r="WQ154" s="75"/>
      <c r="WR154" s="75"/>
      <c r="WS154" s="75"/>
      <c r="WT154" s="75"/>
      <c r="WU154" s="75"/>
      <c r="WV154" s="75"/>
      <c r="WW154" s="75"/>
      <c r="WX154" s="75"/>
      <c r="WY154" s="75"/>
      <c r="WZ154" s="75"/>
      <c r="XA154" s="75"/>
      <c r="XB154" s="75"/>
      <c r="XC154" s="75"/>
      <c r="XD154" s="75"/>
      <c r="XE154" s="75"/>
      <c r="XF154" s="75"/>
      <c r="XG154" s="75"/>
      <c r="XH154" s="75"/>
      <c r="XI154" s="75"/>
      <c r="XJ154" s="75"/>
      <c r="XK154" s="75"/>
      <c r="XL154" s="75"/>
      <c r="XM154" s="75"/>
      <c r="XN154" s="75"/>
      <c r="XO154" s="75"/>
      <c r="XP154" s="75"/>
      <c r="XQ154" s="75"/>
      <c r="XR154" s="75"/>
      <c r="XS154" s="75"/>
      <c r="XT154" s="75"/>
      <c r="XU154" s="75"/>
      <c r="XV154" s="75"/>
      <c r="XW154" s="75"/>
      <c r="XX154" s="75"/>
      <c r="XY154" s="75"/>
      <c r="XZ154" s="75"/>
      <c r="YA154" s="75"/>
      <c r="YB154" s="75"/>
      <c r="YC154" s="75"/>
      <c r="YD154" s="75"/>
      <c r="YE154" s="75"/>
      <c r="YF154" s="75"/>
      <c r="YG154" s="75"/>
      <c r="YH154" s="75"/>
      <c r="YI154" s="75"/>
      <c r="YJ154" s="75"/>
      <c r="YK154" s="75"/>
      <c r="YL154" s="75"/>
      <c r="YM154" s="75"/>
      <c r="YN154" s="75"/>
      <c r="YO154" s="75"/>
      <c r="YP154" s="75"/>
      <c r="YQ154" s="75"/>
      <c r="YR154" s="75"/>
      <c r="YS154" s="75"/>
      <c r="YT154" s="75"/>
      <c r="YU154" s="75"/>
      <c r="YV154" s="75"/>
      <c r="YW154" s="75"/>
      <c r="YX154" s="75"/>
      <c r="YY154" s="75"/>
      <c r="YZ154" s="75"/>
      <c r="ZA154" s="75"/>
      <c r="ZB154" s="75"/>
      <c r="ZC154" s="75"/>
      <c r="ZD154" s="75"/>
      <c r="ZE154" s="75"/>
      <c r="ZF154" s="75"/>
      <c r="ZG154" s="75"/>
      <c r="ZH154" s="75"/>
      <c r="ZI154" s="75"/>
      <c r="ZJ154" s="75"/>
      <c r="ZK154" s="75"/>
      <c r="ZL154" s="75"/>
      <c r="ZM154" s="75"/>
      <c r="ZN154" s="75"/>
      <c r="ZO154" s="75"/>
      <c r="ZP154" s="75"/>
      <c r="ZQ154" s="75"/>
      <c r="ZR154" s="75"/>
      <c r="ZS154" s="75"/>
      <c r="ZT154" s="75"/>
      <c r="ZU154" s="75"/>
      <c r="ZV154" s="75"/>
      <c r="ZW154" s="75"/>
      <c r="ZX154" s="75"/>
      <c r="ZY154" s="75"/>
      <c r="ZZ154" s="75"/>
      <c r="AAA154" s="75"/>
      <c r="AAB154" s="75"/>
      <c r="AAC154" s="75"/>
      <c r="AAD154" s="75"/>
      <c r="AAE154" s="75"/>
      <c r="AAF154" s="75"/>
      <c r="AAG154" s="75"/>
      <c r="AAH154" s="75"/>
      <c r="AAI154" s="75"/>
      <c r="AAJ154" s="75"/>
      <c r="AAK154" s="75"/>
      <c r="AAL154" s="75"/>
      <c r="AAM154" s="75"/>
      <c r="AAN154" s="75"/>
      <c r="AAO154" s="75"/>
      <c r="AAP154" s="75"/>
      <c r="AAQ154" s="75"/>
      <c r="AAR154" s="75"/>
      <c r="AAS154" s="75"/>
      <c r="AAT154" s="75"/>
      <c r="AAU154" s="75"/>
      <c r="AAV154" s="75"/>
      <c r="AAW154" s="75"/>
      <c r="AAX154" s="75"/>
      <c r="AAY154" s="75"/>
      <c r="AAZ154" s="75"/>
      <c r="ABA154" s="75"/>
      <c r="ABB154" s="75"/>
      <c r="ABC154" s="75"/>
      <c r="ABD154" s="75"/>
      <c r="ABE154" s="75"/>
      <c r="ABF154" s="75"/>
      <c r="ABG154" s="75"/>
      <c r="ABH154" s="75"/>
      <c r="ABI154" s="75"/>
      <c r="ABJ154" s="75"/>
      <c r="ABK154" s="75"/>
      <c r="ABL154" s="75"/>
      <c r="ABM154" s="75"/>
      <c r="ABN154" s="75"/>
      <c r="ABO154" s="75"/>
      <c r="ABP154" s="75"/>
      <c r="ABQ154" s="75"/>
      <c r="ABR154" s="75"/>
      <c r="ABS154" s="75"/>
      <c r="ABT154" s="75"/>
      <c r="ABU154" s="75"/>
      <c r="ABV154" s="75"/>
      <c r="ABW154" s="75"/>
      <c r="ABX154" s="75"/>
      <c r="ABY154" s="75"/>
      <c r="ABZ154" s="75"/>
      <c r="ACA154" s="75"/>
      <c r="ACB154" s="75"/>
      <c r="ACC154" s="75"/>
      <c r="ACD154" s="75"/>
      <c r="ACE154" s="75"/>
      <c r="ACF154" s="75"/>
      <c r="ACG154" s="75"/>
      <c r="ACH154" s="75"/>
      <c r="ACI154" s="75"/>
      <c r="ACJ154" s="75"/>
      <c r="ACK154" s="75"/>
      <c r="ACL154" s="75"/>
      <c r="ACM154" s="75"/>
      <c r="ACN154" s="75"/>
      <c r="ACO154" s="75"/>
      <c r="ACP154" s="75"/>
      <c r="ACQ154" s="75"/>
      <c r="ACR154" s="75"/>
      <c r="ACS154" s="75"/>
      <c r="ACT154" s="75"/>
      <c r="ACU154" s="75"/>
      <c r="ACV154" s="75"/>
      <c r="ACW154" s="75"/>
      <c r="ACX154" s="75"/>
      <c r="ACY154" s="75"/>
      <c r="ACZ154" s="75"/>
      <c r="ADA154" s="75"/>
      <c r="ADB154" s="75"/>
      <c r="ADC154" s="75"/>
      <c r="ADD154" s="75"/>
      <c r="ADE154" s="75"/>
      <c r="ADF154" s="75"/>
      <c r="ADG154" s="75"/>
      <c r="ADH154" s="75"/>
      <c r="ADI154" s="75"/>
      <c r="ADJ154" s="75"/>
      <c r="ADK154" s="75"/>
      <c r="ADL154" s="75"/>
      <c r="ADM154" s="75"/>
      <c r="ADN154" s="75"/>
      <c r="ADO154" s="75"/>
      <c r="ADP154" s="75"/>
      <c r="ADQ154" s="75"/>
      <c r="ADR154" s="75"/>
      <c r="ADS154" s="75"/>
      <c r="ADT154" s="75"/>
      <c r="ADU154" s="75"/>
      <c r="ADV154" s="75"/>
      <c r="ADW154" s="75"/>
      <c r="ADX154" s="75"/>
      <c r="ADY154" s="75"/>
      <c r="ADZ154" s="75"/>
      <c r="AEA154" s="75"/>
      <c r="AEB154" s="75"/>
      <c r="AEC154" s="75"/>
      <c r="AED154" s="75"/>
      <c r="AEE154" s="75"/>
      <c r="AEF154" s="75"/>
      <c r="AEG154" s="75"/>
      <c r="AEH154" s="75"/>
      <c r="AEI154" s="75"/>
      <c r="AEJ154" s="75"/>
      <c r="AEK154" s="75"/>
      <c r="AEL154" s="75"/>
      <c r="AEM154" s="75"/>
      <c r="AEN154" s="75"/>
      <c r="AEO154" s="75"/>
      <c r="AEP154" s="75"/>
      <c r="AEQ154" s="75"/>
      <c r="AER154" s="75"/>
      <c r="AES154" s="75"/>
      <c r="AET154" s="75"/>
      <c r="AEU154" s="75"/>
      <c r="AEV154" s="75"/>
      <c r="AEW154" s="75"/>
      <c r="AEX154" s="75"/>
      <c r="AEY154" s="75"/>
      <c r="AEZ154" s="75"/>
      <c r="AFA154" s="75"/>
      <c r="AFB154" s="75"/>
      <c r="AFC154" s="75"/>
      <c r="AFD154" s="75"/>
      <c r="AFE154" s="75"/>
      <c r="AFF154" s="75"/>
      <c r="AFG154" s="75"/>
      <c r="AFH154" s="75"/>
      <c r="AFI154" s="75"/>
      <c r="AFJ154" s="75"/>
      <c r="AFK154" s="75"/>
      <c r="AFL154" s="75"/>
      <c r="AFM154" s="75"/>
      <c r="AFN154" s="75"/>
      <c r="AFO154" s="75"/>
      <c r="AFP154" s="75"/>
      <c r="AFQ154" s="75"/>
      <c r="AFR154" s="75"/>
      <c r="AFS154" s="75"/>
      <c r="AFT154" s="75"/>
      <c r="AFU154" s="75"/>
      <c r="AFV154" s="75"/>
      <c r="AFW154" s="75"/>
      <c r="AFX154" s="75"/>
      <c r="AFY154" s="75"/>
      <c r="AFZ154" s="75"/>
      <c r="AGA154" s="75"/>
      <c r="AGB154" s="75"/>
      <c r="AGC154" s="75"/>
      <c r="AGD154" s="75"/>
      <c r="AGE154" s="75"/>
      <c r="AGF154" s="75"/>
      <c r="AGG154" s="75"/>
      <c r="AGH154" s="75"/>
      <c r="AGI154" s="75"/>
      <c r="AGJ154" s="75"/>
      <c r="AGK154" s="75"/>
      <c r="AGL154" s="75"/>
      <c r="AGM154" s="75"/>
      <c r="AGN154" s="75"/>
      <c r="AGO154" s="75"/>
      <c r="AGP154" s="75"/>
      <c r="AGQ154" s="75"/>
      <c r="AGR154" s="75"/>
      <c r="AGS154" s="75"/>
      <c r="AGT154" s="75"/>
      <c r="AGU154" s="75"/>
      <c r="AGV154" s="75"/>
      <c r="AGW154" s="75"/>
      <c r="AGX154" s="75"/>
      <c r="AGY154" s="75"/>
      <c r="AGZ154" s="75"/>
      <c r="AHA154" s="75"/>
      <c r="AHB154" s="75"/>
      <c r="AHC154" s="75"/>
      <c r="AHD154" s="75"/>
      <c r="AHE154" s="75"/>
      <c r="AHF154" s="75"/>
      <c r="AHG154" s="75"/>
      <c r="AHH154" s="75"/>
      <c r="AHI154" s="75"/>
      <c r="AHJ154" s="75"/>
      <c r="AHK154" s="75"/>
      <c r="AHL154" s="75"/>
      <c r="AHM154" s="75"/>
      <c r="AHN154" s="75"/>
      <c r="AHO154" s="75"/>
      <c r="AHP154" s="75"/>
      <c r="AHQ154" s="75"/>
      <c r="AHR154" s="75"/>
      <c r="AHS154" s="75"/>
      <c r="AHT154" s="75"/>
      <c r="AHU154" s="75"/>
      <c r="AHV154" s="75"/>
      <c r="AHW154" s="75"/>
      <c r="AHX154" s="75"/>
      <c r="AHY154" s="75"/>
      <c r="AHZ154" s="75"/>
      <c r="AIA154" s="75"/>
      <c r="AIB154" s="75"/>
      <c r="AIC154" s="75"/>
      <c r="AID154" s="75"/>
      <c r="AIE154" s="75"/>
      <c r="AIF154" s="75"/>
      <c r="AIG154" s="75"/>
      <c r="AIH154" s="75"/>
      <c r="AII154" s="75"/>
      <c r="AIJ154" s="75"/>
      <c r="AIK154" s="75"/>
      <c r="AIL154" s="75"/>
      <c r="AIM154" s="75"/>
      <c r="AIN154" s="75"/>
      <c r="AIO154" s="75"/>
      <c r="AIP154" s="75"/>
      <c r="AIQ154" s="75"/>
      <c r="AIR154" s="75"/>
      <c r="AIS154" s="75"/>
      <c r="AIT154" s="75"/>
      <c r="AIU154" s="75"/>
      <c r="AIV154" s="75"/>
      <c r="AIW154" s="75"/>
      <c r="AIX154" s="75"/>
      <c r="AIY154" s="75"/>
      <c r="AIZ154" s="75"/>
      <c r="AJA154" s="75"/>
      <c r="AJB154" s="75"/>
      <c r="AJC154" s="75"/>
      <c r="AJD154" s="75"/>
      <c r="AJE154" s="75"/>
      <c r="AJF154" s="75"/>
      <c r="AJG154" s="75"/>
      <c r="AJH154" s="75"/>
      <c r="AJI154" s="75"/>
      <c r="AJJ154" s="75"/>
      <c r="AJK154" s="75"/>
      <c r="AJL154" s="75"/>
      <c r="AJM154" s="75"/>
      <c r="AJN154" s="75"/>
      <c r="AJO154" s="75"/>
      <c r="AJP154" s="75"/>
      <c r="AJQ154" s="75"/>
      <c r="AJR154" s="75"/>
      <c r="AJS154" s="75"/>
      <c r="AJT154" s="75"/>
      <c r="AJU154" s="75"/>
      <c r="AJV154" s="75"/>
      <c r="AJW154" s="75"/>
      <c r="AJX154" s="75"/>
      <c r="AJY154" s="75"/>
      <c r="AJZ154" s="75"/>
      <c r="AKA154" s="75"/>
      <c r="AKB154" s="75"/>
      <c r="AKC154" s="75"/>
      <c r="AKD154" s="75"/>
      <c r="AKE154" s="75"/>
      <c r="AKF154" s="75"/>
      <c r="AKG154" s="75"/>
      <c r="AKH154" s="75"/>
      <c r="AKI154" s="75"/>
      <c r="AKJ154" s="75"/>
      <c r="AKK154" s="75"/>
      <c r="AKL154" s="75"/>
      <c r="AKM154" s="75"/>
      <c r="AKN154" s="75"/>
      <c r="AKO154" s="75"/>
      <c r="AKP154" s="75"/>
      <c r="AKQ154" s="75"/>
      <c r="AKR154" s="75"/>
      <c r="AKS154" s="75"/>
      <c r="AKT154" s="75"/>
      <c r="AKU154" s="75"/>
      <c r="AKV154" s="75"/>
      <c r="AKW154" s="75"/>
      <c r="AKX154" s="75"/>
      <c r="AKY154" s="75"/>
      <c r="AKZ154" s="75"/>
      <c r="ALA154" s="75"/>
      <c r="ALB154" s="75"/>
      <c r="ALC154" s="75"/>
      <c r="ALD154" s="75"/>
      <c r="ALE154" s="75"/>
      <c r="ALF154" s="75"/>
      <c r="ALG154" s="75"/>
      <c r="ALH154" s="75"/>
      <c r="ALI154" s="75"/>
      <c r="ALJ154" s="75"/>
      <c r="ALK154" s="75"/>
      <c r="ALL154" s="75"/>
      <c r="ALM154" s="75"/>
      <c r="ALN154" s="75"/>
      <c r="ALO154" s="75"/>
      <c r="ALP154" s="75"/>
      <c r="ALQ154" s="75"/>
      <c r="ALR154" s="75"/>
      <c r="ALS154" s="75"/>
      <c r="ALT154" s="75"/>
      <c r="ALU154" s="75"/>
      <c r="ALV154" s="75"/>
      <c r="ALW154" s="75"/>
      <c r="ALX154" s="75"/>
      <c r="ALY154" s="75"/>
      <c r="ALZ154" s="75"/>
      <c r="AMA154" s="75"/>
      <c r="AMB154" s="75"/>
      <c r="AMC154" s="75"/>
      <c r="AMD154" s="75"/>
      <c r="AME154" s="75"/>
      <c r="AMF154" s="75"/>
      <c r="AMG154" s="75"/>
      <c r="AMH154" s="75"/>
      <c r="AMI154" s="75"/>
      <c r="AMJ154" s="75"/>
      <c r="AMK154" s="75"/>
      <c r="AML154" s="75"/>
      <c r="AMM154" s="75"/>
      <c r="AMN154" s="75"/>
      <c r="AMO154" s="75"/>
      <c r="AMP154" s="75"/>
      <c r="AMQ154" s="75"/>
      <c r="AMR154" s="75"/>
      <c r="AMS154" s="75"/>
      <c r="AMT154" s="75"/>
      <c r="AMU154" s="75"/>
      <c r="AMV154" s="75"/>
      <c r="AMW154" s="75"/>
    </row>
    <row r="155" spans="1:1038" s="58" customFormat="1" ht="14.25" outlineLevel="1">
      <c r="A155" s="3"/>
      <c r="B155" s="3"/>
      <c r="C155" s="37" t="s">
        <v>256</v>
      </c>
      <c r="D155" s="299"/>
      <c r="E155" s="284">
        <f>SUM(H155:AH155)</f>
        <v>-9290958.3744729925</v>
      </c>
      <c r="G155" s="101"/>
      <c r="H155" s="14">
        <f>-H189*50%</f>
        <v>0</v>
      </c>
      <c r="I155" s="14">
        <f t="shared" ref="I155:AH155" si="211">-I189*50%</f>
        <v>-9290958.3744729925</v>
      </c>
      <c r="J155" s="14">
        <f t="shared" si="211"/>
        <v>0</v>
      </c>
      <c r="K155" s="14">
        <f t="shared" si="211"/>
        <v>0</v>
      </c>
      <c r="L155" s="14">
        <f t="shared" si="211"/>
        <v>0</v>
      </c>
      <c r="M155" s="14">
        <f t="shared" si="211"/>
        <v>0</v>
      </c>
      <c r="N155" s="14">
        <f t="shared" si="211"/>
        <v>0</v>
      </c>
      <c r="O155" s="14">
        <f t="shared" si="211"/>
        <v>0</v>
      </c>
      <c r="P155" s="14">
        <f t="shared" si="211"/>
        <v>0</v>
      </c>
      <c r="Q155" s="14">
        <f t="shared" si="211"/>
        <v>0</v>
      </c>
      <c r="R155" s="14">
        <f t="shared" si="211"/>
        <v>0</v>
      </c>
      <c r="S155" s="14">
        <f t="shared" si="211"/>
        <v>0</v>
      </c>
      <c r="T155" s="14">
        <f t="shared" si="211"/>
        <v>0</v>
      </c>
      <c r="U155" s="14">
        <f t="shared" si="211"/>
        <v>0</v>
      </c>
      <c r="V155" s="14">
        <f t="shared" si="211"/>
        <v>0</v>
      </c>
      <c r="W155" s="14">
        <f t="shared" si="211"/>
        <v>0</v>
      </c>
      <c r="X155" s="14">
        <f t="shared" si="211"/>
        <v>0</v>
      </c>
      <c r="Y155" s="14">
        <f t="shared" si="211"/>
        <v>0</v>
      </c>
      <c r="Z155" s="14">
        <f t="shared" si="211"/>
        <v>0</v>
      </c>
      <c r="AA155" s="14">
        <f t="shared" si="211"/>
        <v>0</v>
      </c>
      <c r="AB155" s="14">
        <f t="shared" si="211"/>
        <v>0</v>
      </c>
      <c r="AC155" s="14">
        <f t="shared" si="211"/>
        <v>0</v>
      </c>
      <c r="AD155" s="14">
        <f t="shared" si="211"/>
        <v>0</v>
      </c>
      <c r="AE155" s="14">
        <f t="shared" si="211"/>
        <v>0</v>
      </c>
      <c r="AF155" s="14">
        <f t="shared" si="211"/>
        <v>0</v>
      </c>
      <c r="AG155" s="14">
        <f t="shared" si="211"/>
        <v>0</v>
      </c>
      <c r="AH155" s="14">
        <f t="shared" si="211"/>
        <v>0</v>
      </c>
      <c r="AI155" s="4"/>
      <c r="AJ155" s="4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  <c r="HW155" s="75"/>
      <c r="HX155" s="75"/>
      <c r="HY155" s="75"/>
      <c r="HZ155" s="75"/>
      <c r="IA155" s="75"/>
      <c r="IB155" s="75"/>
      <c r="IC155" s="75"/>
      <c r="ID155" s="75"/>
      <c r="IE155" s="75"/>
      <c r="IF155" s="75"/>
      <c r="IG155" s="75"/>
      <c r="IH155" s="75"/>
      <c r="II155" s="75"/>
      <c r="IJ155" s="75"/>
      <c r="IK155" s="75"/>
      <c r="IL155" s="75"/>
      <c r="IM155" s="75"/>
      <c r="IN155" s="75"/>
      <c r="IO155" s="75"/>
      <c r="IP155" s="75"/>
      <c r="IQ155" s="75"/>
      <c r="IR155" s="75"/>
      <c r="IS155" s="75"/>
      <c r="IT155" s="75"/>
      <c r="IU155" s="75"/>
      <c r="IV155" s="75"/>
      <c r="IW155" s="75"/>
      <c r="IX155" s="75"/>
      <c r="IY155" s="75"/>
      <c r="IZ155" s="75"/>
      <c r="JA155" s="75"/>
      <c r="JB155" s="75"/>
      <c r="JC155" s="75"/>
      <c r="JD155" s="75"/>
      <c r="JE155" s="75"/>
      <c r="JF155" s="75"/>
      <c r="JG155" s="75"/>
      <c r="JH155" s="75"/>
      <c r="JI155" s="75"/>
      <c r="JJ155" s="75"/>
      <c r="JK155" s="75"/>
      <c r="JL155" s="75"/>
      <c r="JM155" s="75"/>
      <c r="JN155" s="75"/>
      <c r="JO155" s="75"/>
      <c r="JP155" s="75"/>
      <c r="JQ155" s="75"/>
      <c r="JR155" s="75"/>
      <c r="JS155" s="75"/>
      <c r="JT155" s="75"/>
      <c r="JU155" s="75"/>
      <c r="JV155" s="75"/>
      <c r="JW155" s="75"/>
      <c r="JX155" s="75"/>
      <c r="JY155" s="75"/>
      <c r="JZ155" s="75"/>
      <c r="KA155" s="75"/>
      <c r="KB155" s="75"/>
      <c r="KC155" s="75"/>
      <c r="KD155" s="75"/>
      <c r="KE155" s="75"/>
      <c r="KF155" s="75"/>
      <c r="KG155" s="75"/>
      <c r="KH155" s="75"/>
      <c r="KI155" s="75"/>
      <c r="KJ155" s="75"/>
      <c r="KK155" s="75"/>
      <c r="KL155" s="75"/>
      <c r="KM155" s="75"/>
      <c r="KN155" s="75"/>
      <c r="KO155" s="75"/>
      <c r="KP155" s="75"/>
      <c r="KQ155" s="75"/>
      <c r="KR155" s="75"/>
      <c r="KS155" s="75"/>
      <c r="KT155" s="75"/>
      <c r="KU155" s="75"/>
      <c r="KV155" s="75"/>
      <c r="KW155" s="75"/>
      <c r="KX155" s="75"/>
      <c r="KY155" s="75"/>
      <c r="KZ155" s="75"/>
      <c r="LA155" s="75"/>
      <c r="LB155" s="75"/>
      <c r="LC155" s="75"/>
      <c r="LD155" s="75"/>
      <c r="LE155" s="75"/>
      <c r="LF155" s="75"/>
      <c r="LG155" s="75"/>
      <c r="LH155" s="75"/>
      <c r="LI155" s="75"/>
      <c r="LJ155" s="75"/>
      <c r="LK155" s="75"/>
      <c r="LL155" s="75"/>
      <c r="LM155" s="75"/>
      <c r="LN155" s="75"/>
      <c r="LO155" s="75"/>
      <c r="LP155" s="75"/>
      <c r="LQ155" s="75"/>
      <c r="LR155" s="75"/>
      <c r="LS155" s="75"/>
      <c r="LT155" s="75"/>
      <c r="LU155" s="75"/>
      <c r="LV155" s="75"/>
      <c r="LW155" s="75"/>
      <c r="LX155" s="75"/>
      <c r="LY155" s="75"/>
      <c r="LZ155" s="75"/>
      <c r="MA155" s="75"/>
      <c r="MB155" s="75"/>
      <c r="MC155" s="75"/>
      <c r="MD155" s="75"/>
      <c r="ME155" s="75"/>
      <c r="MF155" s="75"/>
      <c r="MG155" s="75"/>
      <c r="MH155" s="75"/>
      <c r="MI155" s="75"/>
      <c r="MJ155" s="75"/>
      <c r="MK155" s="75"/>
      <c r="ML155" s="75"/>
      <c r="MM155" s="75"/>
      <c r="MN155" s="75"/>
      <c r="MO155" s="75"/>
      <c r="MP155" s="75"/>
      <c r="MQ155" s="75"/>
      <c r="MR155" s="75"/>
      <c r="MS155" s="75"/>
      <c r="MT155" s="75"/>
      <c r="MU155" s="75"/>
      <c r="MV155" s="75"/>
      <c r="MW155" s="75"/>
      <c r="MX155" s="75"/>
      <c r="MY155" s="75"/>
      <c r="MZ155" s="75"/>
      <c r="NA155" s="75"/>
      <c r="NB155" s="75"/>
      <c r="NC155" s="75"/>
      <c r="ND155" s="75"/>
      <c r="NE155" s="75"/>
      <c r="NF155" s="75"/>
      <c r="NG155" s="75"/>
      <c r="NH155" s="75"/>
      <c r="NI155" s="75"/>
      <c r="NJ155" s="75"/>
      <c r="NK155" s="75"/>
      <c r="NL155" s="75"/>
      <c r="NM155" s="75"/>
      <c r="NN155" s="75"/>
      <c r="NO155" s="75"/>
      <c r="NP155" s="75"/>
      <c r="NQ155" s="75"/>
      <c r="NR155" s="75"/>
      <c r="NS155" s="75"/>
      <c r="NT155" s="75"/>
      <c r="NU155" s="75"/>
      <c r="NV155" s="75"/>
      <c r="NW155" s="75"/>
      <c r="NX155" s="75"/>
      <c r="NY155" s="75"/>
      <c r="NZ155" s="75"/>
      <c r="OA155" s="75"/>
      <c r="OB155" s="75"/>
      <c r="OC155" s="75"/>
      <c r="OD155" s="75"/>
      <c r="OE155" s="75"/>
      <c r="OF155" s="75"/>
      <c r="OG155" s="75"/>
      <c r="OH155" s="75"/>
      <c r="OI155" s="75"/>
      <c r="OJ155" s="75"/>
      <c r="OK155" s="75"/>
      <c r="OL155" s="75"/>
      <c r="OM155" s="75"/>
      <c r="ON155" s="75"/>
      <c r="OO155" s="75"/>
      <c r="OP155" s="75"/>
      <c r="OQ155" s="75"/>
      <c r="OR155" s="75"/>
      <c r="OS155" s="75"/>
      <c r="OT155" s="75"/>
      <c r="OU155" s="75"/>
      <c r="OV155" s="75"/>
      <c r="OW155" s="75"/>
      <c r="OX155" s="75"/>
      <c r="OY155" s="75"/>
      <c r="OZ155" s="75"/>
      <c r="PA155" s="75"/>
      <c r="PB155" s="75"/>
      <c r="PC155" s="75"/>
      <c r="PD155" s="75"/>
      <c r="PE155" s="75"/>
      <c r="PF155" s="75"/>
      <c r="PG155" s="75"/>
      <c r="PH155" s="75"/>
      <c r="PI155" s="75"/>
      <c r="PJ155" s="75"/>
      <c r="PK155" s="75"/>
      <c r="PL155" s="75"/>
      <c r="PM155" s="75"/>
      <c r="PN155" s="75"/>
      <c r="PO155" s="75"/>
      <c r="PP155" s="75"/>
      <c r="PQ155" s="75"/>
      <c r="PR155" s="75"/>
      <c r="PS155" s="75"/>
      <c r="PT155" s="75"/>
      <c r="PU155" s="75"/>
      <c r="PV155" s="75"/>
      <c r="PW155" s="75"/>
      <c r="PX155" s="75"/>
      <c r="PY155" s="75"/>
      <c r="PZ155" s="75"/>
      <c r="QA155" s="75"/>
      <c r="QB155" s="75"/>
      <c r="QC155" s="75"/>
      <c r="QD155" s="75"/>
      <c r="QE155" s="75"/>
      <c r="QF155" s="75"/>
      <c r="QG155" s="75"/>
      <c r="QH155" s="75"/>
      <c r="QI155" s="75"/>
      <c r="QJ155" s="75"/>
      <c r="QK155" s="75"/>
      <c r="QL155" s="75"/>
      <c r="QM155" s="75"/>
      <c r="QN155" s="75"/>
      <c r="QO155" s="75"/>
      <c r="QP155" s="75"/>
      <c r="QQ155" s="75"/>
      <c r="QR155" s="75"/>
      <c r="QS155" s="75"/>
      <c r="QT155" s="75"/>
      <c r="QU155" s="75"/>
      <c r="QV155" s="75"/>
      <c r="QW155" s="75"/>
      <c r="QX155" s="75"/>
      <c r="QY155" s="75"/>
      <c r="QZ155" s="75"/>
      <c r="RA155" s="75"/>
      <c r="RB155" s="75"/>
      <c r="RC155" s="75"/>
      <c r="RD155" s="75"/>
      <c r="RE155" s="75"/>
      <c r="RF155" s="75"/>
      <c r="RG155" s="75"/>
      <c r="RH155" s="75"/>
      <c r="RI155" s="75"/>
      <c r="RJ155" s="75"/>
      <c r="RK155" s="75"/>
      <c r="RL155" s="75"/>
      <c r="RM155" s="75"/>
      <c r="RN155" s="75"/>
      <c r="RO155" s="75"/>
      <c r="RP155" s="75"/>
      <c r="RQ155" s="75"/>
      <c r="RR155" s="75"/>
      <c r="RS155" s="75"/>
      <c r="RT155" s="75"/>
      <c r="RU155" s="75"/>
      <c r="RV155" s="75"/>
      <c r="RW155" s="75"/>
      <c r="RX155" s="75"/>
      <c r="RY155" s="75"/>
      <c r="RZ155" s="75"/>
      <c r="SA155" s="75"/>
      <c r="SB155" s="75"/>
      <c r="SC155" s="75"/>
      <c r="SD155" s="75"/>
      <c r="SE155" s="75"/>
      <c r="SF155" s="75"/>
      <c r="SG155" s="75"/>
      <c r="SH155" s="75"/>
      <c r="SI155" s="75"/>
      <c r="SJ155" s="75"/>
      <c r="SK155" s="75"/>
      <c r="SL155" s="75"/>
      <c r="SM155" s="75"/>
      <c r="SN155" s="75"/>
      <c r="SO155" s="75"/>
      <c r="SP155" s="75"/>
      <c r="SQ155" s="75"/>
      <c r="SR155" s="75"/>
      <c r="SS155" s="75"/>
      <c r="ST155" s="75"/>
      <c r="SU155" s="75"/>
      <c r="SV155" s="75"/>
      <c r="SW155" s="75"/>
      <c r="SX155" s="75"/>
      <c r="SY155" s="75"/>
      <c r="SZ155" s="75"/>
      <c r="TA155" s="75"/>
      <c r="TB155" s="75"/>
      <c r="TC155" s="75"/>
      <c r="TD155" s="75"/>
      <c r="TE155" s="75"/>
      <c r="TF155" s="75"/>
      <c r="TG155" s="75"/>
      <c r="TH155" s="75"/>
      <c r="TI155" s="75"/>
      <c r="TJ155" s="75"/>
      <c r="TK155" s="75"/>
      <c r="TL155" s="75"/>
      <c r="TM155" s="75"/>
      <c r="TN155" s="75"/>
      <c r="TO155" s="75"/>
      <c r="TP155" s="75"/>
      <c r="TQ155" s="75"/>
      <c r="TR155" s="75"/>
      <c r="TS155" s="75"/>
      <c r="TT155" s="75"/>
      <c r="TU155" s="75"/>
      <c r="TV155" s="75"/>
      <c r="TW155" s="75"/>
      <c r="TX155" s="75"/>
      <c r="TY155" s="75"/>
      <c r="TZ155" s="75"/>
      <c r="UA155" s="75"/>
      <c r="UB155" s="75"/>
      <c r="UC155" s="75"/>
      <c r="UD155" s="75"/>
      <c r="UE155" s="75"/>
      <c r="UF155" s="75"/>
      <c r="UG155" s="75"/>
      <c r="UH155" s="75"/>
      <c r="UI155" s="75"/>
      <c r="UJ155" s="75"/>
      <c r="UK155" s="75"/>
      <c r="UL155" s="75"/>
      <c r="UM155" s="75"/>
      <c r="UN155" s="75"/>
      <c r="UO155" s="75"/>
      <c r="UP155" s="75"/>
      <c r="UQ155" s="75"/>
      <c r="UR155" s="75"/>
      <c r="US155" s="75"/>
      <c r="UT155" s="75"/>
      <c r="UU155" s="75"/>
      <c r="UV155" s="75"/>
      <c r="UW155" s="75"/>
      <c r="UX155" s="75"/>
      <c r="UY155" s="75"/>
      <c r="UZ155" s="75"/>
      <c r="VA155" s="75"/>
      <c r="VB155" s="75"/>
      <c r="VC155" s="75"/>
      <c r="VD155" s="75"/>
      <c r="VE155" s="75"/>
      <c r="VF155" s="75"/>
      <c r="VG155" s="75"/>
      <c r="VH155" s="75"/>
      <c r="VI155" s="75"/>
      <c r="VJ155" s="75"/>
      <c r="VK155" s="75"/>
      <c r="VL155" s="75"/>
      <c r="VM155" s="75"/>
      <c r="VN155" s="75"/>
      <c r="VO155" s="75"/>
      <c r="VP155" s="75"/>
      <c r="VQ155" s="75"/>
      <c r="VR155" s="75"/>
      <c r="VS155" s="75"/>
      <c r="VT155" s="75"/>
      <c r="VU155" s="75"/>
      <c r="VV155" s="75"/>
      <c r="VW155" s="75"/>
      <c r="VX155" s="75"/>
      <c r="VY155" s="75"/>
      <c r="VZ155" s="75"/>
      <c r="WA155" s="75"/>
      <c r="WB155" s="75"/>
      <c r="WC155" s="75"/>
      <c r="WD155" s="75"/>
      <c r="WE155" s="75"/>
      <c r="WF155" s="75"/>
      <c r="WG155" s="75"/>
      <c r="WH155" s="75"/>
      <c r="WI155" s="75"/>
      <c r="WJ155" s="75"/>
      <c r="WK155" s="75"/>
      <c r="WL155" s="75"/>
      <c r="WM155" s="75"/>
      <c r="WN155" s="75"/>
      <c r="WO155" s="75"/>
      <c r="WP155" s="75"/>
      <c r="WQ155" s="75"/>
      <c r="WR155" s="75"/>
      <c r="WS155" s="75"/>
      <c r="WT155" s="75"/>
      <c r="WU155" s="75"/>
      <c r="WV155" s="75"/>
      <c r="WW155" s="75"/>
      <c r="WX155" s="75"/>
      <c r="WY155" s="75"/>
      <c r="WZ155" s="75"/>
      <c r="XA155" s="75"/>
      <c r="XB155" s="75"/>
      <c r="XC155" s="75"/>
      <c r="XD155" s="75"/>
      <c r="XE155" s="75"/>
      <c r="XF155" s="75"/>
      <c r="XG155" s="75"/>
      <c r="XH155" s="75"/>
      <c r="XI155" s="75"/>
      <c r="XJ155" s="75"/>
      <c r="XK155" s="75"/>
      <c r="XL155" s="75"/>
      <c r="XM155" s="75"/>
      <c r="XN155" s="75"/>
      <c r="XO155" s="75"/>
      <c r="XP155" s="75"/>
      <c r="XQ155" s="75"/>
      <c r="XR155" s="75"/>
      <c r="XS155" s="75"/>
      <c r="XT155" s="75"/>
      <c r="XU155" s="75"/>
      <c r="XV155" s="75"/>
      <c r="XW155" s="75"/>
      <c r="XX155" s="75"/>
      <c r="XY155" s="75"/>
      <c r="XZ155" s="75"/>
      <c r="YA155" s="75"/>
      <c r="YB155" s="75"/>
      <c r="YC155" s="75"/>
      <c r="YD155" s="75"/>
      <c r="YE155" s="75"/>
      <c r="YF155" s="75"/>
      <c r="YG155" s="75"/>
      <c r="YH155" s="75"/>
      <c r="YI155" s="75"/>
      <c r="YJ155" s="75"/>
      <c r="YK155" s="75"/>
      <c r="YL155" s="75"/>
      <c r="YM155" s="75"/>
      <c r="YN155" s="75"/>
      <c r="YO155" s="75"/>
      <c r="YP155" s="75"/>
      <c r="YQ155" s="75"/>
      <c r="YR155" s="75"/>
      <c r="YS155" s="75"/>
      <c r="YT155" s="75"/>
      <c r="YU155" s="75"/>
      <c r="YV155" s="75"/>
      <c r="YW155" s="75"/>
      <c r="YX155" s="75"/>
      <c r="YY155" s="75"/>
      <c r="YZ155" s="75"/>
      <c r="ZA155" s="75"/>
      <c r="ZB155" s="75"/>
      <c r="ZC155" s="75"/>
      <c r="ZD155" s="75"/>
      <c r="ZE155" s="75"/>
      <c r="ZF155" s="75"/>
      <c r="ZG155" s="75"/>
      <c r="ZH155" s="75"/>
      <c r="ZI155" s="75"/>
      <c r="ZJ155" s="75"/>
      <c r="ZK155" s="75"/>
      <c r="ZL155" s="75"/>
      <c r="ZM155" s="75"/>
      <c r="ZN155" s="75"/>
      <c r="ZO155" s="75"/>
      <c r="ZP155" s="75"/>
      <c r="ZQ155" s="75"/>
      <c r="ZR155" s="75"/>
      <c r="ZS155" s="75"/>
      <c r="ZT155" s="75"/>
      <c r="ZU155" s="75"/>
      <c r="ZV155" s="75"/>
      <c r="ZW155" s="75"/>
      <c r="ZX155" s="75"/>
      <c r="ZY155" s="75"/>
      <c r="ZZ155" s="75"/>
      <c r="AAA155" s="75"/>
      <c r="AAB155" s="75"/>
      <c r="AAC155" s="75"/>
      <c r="AAD155" s="75"/>
      <c r="AAE155" s="75"/>
      <c r="AAF155" s="75"/>
      <c r="AAG155" s="75"/>
      <c r="AAH155" s="75"/>
      <c r="AAI155" s="75"/>
      <c r="AAJ155" s="75"/>
      <c r="AAK155" s="75"/>
      <c r="AAL155" s="75"/>
      <c r="AAM155" s="75"/>
      <c r="AAN155" s="75"/>
      <c r="AAO155" s="75"/>
      <c r="AAP155" s="75"/>
      <c r="AAQ155" s="75"/>
      <c r="AAR155" s="75"/>
      <c r="AAS155" s="75"/>
      <c r="AAT155" s="75"/>
      <c r="AAU155" s="75"/>
      <c r="AAV155" s="75"/>
      <c r="AAW155" s="75"/>
      <c r="AAX155" s="75"/>
      <c r="AAY155" s="75"/>
      <c r="AAZ155" s="75"/>
      <c r="ABA155" s="75"/>
      <c r="ABB155" s="75"/>
      <c r="ABC155" s="75"/>
      <c r="ABD155" s="75"/>
      <c r="ABE155" s="75"/>
      <c r="ABF155" s="75"/>
      <c r="ABG155" s="75"/>
      <c r="ABH155" s="75"/>
      <c r="ABI155" s="75"/>
      <c r="ABJ155" s="75"/>
      <c r="ABK155" s="75"/>
      <c r="ABL155" s="75"/>
      <c r="ABM155" s="75"/>
      <c r="ABN155" s="75"/>
      <c r="ABO155" s="75"/>
      <c r="ABP155" s="75"/>
      <c r="ABQ155" s="75"/>
      <c r="ABR155" s="75"/>
      <c r="ABS155" s="75"/>
      <c r="ABT155" s="75"/>
      <c r="ABU155" s="75"/>
      <c r="ABV155" s="75"/>
      <c r="ABW155" s="75"/>
      <c r="ABX155" s="75"/>
      <c r="ABY155" s="75"/>
      <c r="ABZ155" s="75"/>
      <c r="ACA155" s="75"/>
      <c r="ACB155" s="75"/>
      <c r="ACC155" s="75"/>
      <c r="ACD155" s="75"/>
      <c r="ACE155" s="75"/>
      <c r="ACF155" s="75"/>
      <c r="ACG155" s="75"/>
      <c r="ACH155" s="75"/>
      <c r="ACI155" s="75"/>
      <c r="ACJ155" s="75"/>
      <c r="ACK155" s="75"/>
      <c r="ACL155" s="75"/>
      <c r="ACM155" s="75"/>
      <c r="ACN155" s="75"/>
      <c r="ACO155" s="75"/>
      <c r="ACP155" s="75"/>
      <c r="ACQ155" s="75"/>
      <c r="ACR155" s="75"/>
      <c r="ACS155" s="75"/>
      <c r="ACT155" s="75"/>
      <c r="ACU155" s="75"/>
      <c r="ACV155" s="75"/>
      <c r="ACW155" s="75"/>
      <c r="ACX155" s="75"/>
      <c r="ACY155" s="75"/>
      <c r="ACZ155" s="75"/>
      <c r="ADA155" s="75"/>
      <c r="ADB155" s="75"/>
      <c r="ADC155" s="75"/>
      <c r="ADD155" s="75"/>
      <c r="ADE155" s="75"/>
      <c r="ADF155" s="75"/>
      <c r="ADG155" s="75"/>
      <c r="ADH155" s="75"/>
      <c r="ADI155" s="75"/>
      <c r="ADJ155" s="75"/>
      <c r="ADK155" s="75"/>
      <c r="ADL155" s="75"/>
      <c r="ADM155" s="75"/>
      <c r="ADN155" s="75"/>
      <c r="ADO155" s="75"/>
      <c r="ADP155" s="75"/>
      <c r="ADQ155" s="75"/>
      <c r="ADR155" s="75"/>
      <c r="ADS155" s="75"/>
      <c r="ADT155" s="75"/>
      <c r="ADU155" s="75"/>
      <c r="ADV155" s="75"/>
      <c r="ADW155" s="75"/>
      <c r="ADX155" s="75"/>
      <c r="ADY155" s="75"/>
      <c r="ADZ155" s="75"/>
      <c r="AEA155" s="75"/>
      <c r="AEB155" s="75"/>
      <c r="AEC155" s="75"/>
      <c r="AED155" s="75"/>
      <c r="AEE155" s="75"/>
      <c r="AEF155" s="75"/>
      <c r="AEG155" s="75"/>
      <c r="AEH155" s="75"/>
      <c r="AEI155" s="75"/>
      <c r="AEJ155" s="75"/>
      <c r="AEK155" s="75"/>
      <c r="AEL155" s="75"/>
      <c r="AEM155" s="75"/>
      <c r="AEN155" s="75"/>
      <c r="AEO155" s="75"/>
      <c r="AEP155" s="75"/>
      <c r="AEQ155" s="75"/>
      <c r="AER155" s="75"/>
      <c r="AES155" s="75"/>
      <c r="AET155" s="75"/>
      <c r="AEU155" s="75"/>
      <c r="AEV155" s="75"/>
      <c r="AEW155" s="75"/>
      <c r="AEX155" s="75"/>
      <c r="AEY155" s="75"/>
      <c r="AEZ155" s="75"/>
      <c r="AFA155" s="75"/>
      <c r="AFB155" s="75"/>
      <c r="AFC155" s="75"/>
      <c r="AFD155" s="75"/>
      <c r="AFE155" s="75"/>
      <c r="AFF155" s="75"/>
      <c r="AFG155" s="75"/>
      <c r="AFH155" s="75"/>
      <c r="AFI155" s="75"/>
      <c r="AFJ155" s="75"/>
      <c r="AFK155" s="75"/>
      <c r="AFL155" s="75"/>
      <c r="AFM155" s="75"/>
      <c r="AFN155" s="75"/>
      <c r="AFO155" s="75"/>
      <c r="AFP155" s="75"/>
      <c r="AFQ155" s="75"/>
      <c r="AFR155" s="75"/>
      <c r="AFS155" s="75"/>
      <c r="AFT155" s="75"/>
      <c r="AFU155" s="75"/>
      <c r="AFV155" s="75"/>
      <c r="AFW155" s="75"/>
      <c r="AFX155" s="75"/>
      <c r="AFY155" s="75"/>
      <c r="AFZ155" s="75"/>
      <c r="AGA155" s="75"/>
      <c r="AGB155" s="75"/>
      <c r="AGC155" s="75"/>
      <c r="AGD155" s="75"/>
      <c r="AGE155" s="75"/>
      <c r="AGF155" s="75"/>
      <c r="AGG155" s="75"/>
      <c r="AGH155" s="75"/>
      <c r="AGI155" s="75"/>
      <c r="AGJ155" s="75"/>
      <c r="AGK155" s="75"/>
      <c r="AGL155" s="75"/>
      <c r="AGM155" s="75"/>
      <c r="AGN155" s="75"/>
      <c r="AGO155" s="75"/>
      <c r="AGP155" s="75"/>
      <c r="AGQ155" s="75"/>
      <c r="AGR155" s="75"/>
      <c r="AGS155" s="75"/>
      <c r="AGT155" s="75"/>
      <c r="AGU155" s="75"/>
      <c r="AGV155" s="75"/>
      <c r="AGW155" s="75"/>
      <c r="AGX155" s="75"/>
      <c r="AGY155" s="75"/>
      <c r="AGZ155" s="75"/>
      <c r="AHA155" s="75"/>
      <c r="AHB155" s="75"/>
      <c r="AHC155" s="75"/>
      <c r="AHD155" s="75"/>
      <c r="AHE155" s="75"/>
      <c r="AHF155" s="75"/>
      <c r="AHG155" s="75"/>
      <c r="AHH155" s="75"/>
      <c r="AHI155" s="75"/>
      <c r="AHJ155" s="75"/>
      <c r="AHK155" s="75"/>
      <c r="AHL155" s="75"/>
      <c r="AHM155" s="75"/>
      <c r="AHN155" s="75"/>
      <c r="AHO155" s="75"/>
      <c r="AHP155" s="75"/>
      <c r="AHQ155" s="75"/>
      <c r="AHR155" s="75"/>
      <c r="AHS155" s="75"/>
      <c r="AHT155" s="75"/>
      <c r="AHU155" s="75"/>
      <c r="AHV155" s="75"/>
      <c r="AHW155" s="75"/>
      <c r="AHX155" s="75"/>
      <c r="AHY155" s="75"/>
      <c r="AHZ155" s="75"/>
      <c r="AIA155" s="75"/>
      <c r="AIB155" s="75"/>
      <c r="AIC155" s="75"/>
      <c r="AID155" s="75"/>
      <c r="AIE155" s="75"/>
      <c r="AIF155" s="75"/>
      <c r="AIG155" s="75"/>
      <c r="AIH155" s="75"/>
      <c r="AII155" s="75"/>
      <c r="AIJ155" s="75"/>
      <c r="AIK155" s="75"/>
      <c r="AIL155" s="75"/>
      <c r="AIM155" s="75"/>
      <c r="AIN155" s="75"/>
      <c r="AIO155" s="75"/>
      <c r="AIP155" s="75"/>
      <c r="AIQ155" s="75"/>
      <c r="AIR155" s="75"/>
      <c r="AIS155" s="75"/>
      <c r="AIT155" s="75"/>
      <c r="AIU155" s="75"/>
      <c r="AIV155" s="75"/>
      <c r="AIW155" s="75"/>
      <c r="AIX155" s="75"/>
      <c r="AIY155" s="75"/>
      <c r="AIZ155" s="75"/>
      <c r="AJA155" s="75"/>
      <c r="AJB155" s="75"/>
      <c r="AJC155" s="75"/>
      <c r="AJD155" s="75"/>
      <c r="AJE155" s="75"/>
      <c r="AJF155" s="75"/>
      <c r="AJG155" s="75"/>
      <c r="AJH155" s="75"/>
      <c r="AJI155" s="75"/>
      <c r="AJJ155" s="75"/>
      <c r="AJK155" s="75"/>
      <c r="AJL155" s="75"/>
      <c r="AJM155" s="75"/>
      <c r="AJN155" s="75"/>
      <c r="AJO155" s="75"/>
      <c r="AJP155" s="75"/>
      <c r="AJQ155" s="75"/>
      <c r="AJR155" s="75"/>
      <c r="AJS155" s="75"/>
      <c r="AJT155" s="75"/>
      <c r="AJU155" s="75"/>
      <c r="AJV155" s="75"/>
      <c r="AJW155" s="75"/>
      <c r="AJX155" s="75"/>
      <c r="AJY155" s="75"/>
      <c r="AJZ155" s="75"/>
      <c r="AKA155" s="75"/>
      <c r="AKB155" s="75"/>
      <c r="AKC155" s="75"/>
      <c r="AKD155" s="75"/>
      <c r="AKE155" s="75"/>
      <c r="AKF155" s="75"/>
      <c r="AKG155" s="75"/>
      <c r="AKH155" s="75"/>
      <c r="AKI155" s="75"/>
      <c r="AKJ155" s="75"/>
      <c r="AKK155" s="75"/>
      <c r="AKL155" s="75"/>
      <c r="AKM155" s="75"/>
      <c r="AKN155" s="75"/>
      <c r="AKO155" s="75"/>
      <c r="AKP155" s="75"/>
      <c r="AKQ155" s="75"/>
      <c r="AKR155" s="75"/>
      <c r="AKS155" s="75"/>
      <c r="AKT155" s="75"/>
      <c r="AKU155" s="75"/>
      <c r="AKV155" s="75"/>
      <c r="AKW155" s="75"/>
      <c r="AKX155" s="75"/>
      <c r="AKY155" s="75"/>
      <c r="AKZ155" s="75"/>
      <c r="ALA155" s="75"/>
      <c r="ALB155" s="75"/>
      <c r="ALC155" s="75"/>
      <c r="ALD155" s="75"/>
      <c r="ALE155" s="75"/>
      <c r="ALF155" s="75"/>
      <c r="ALG155" s="75"/>
      <c r="ALH155" s="75"/>
      <c r="ALI155" s="75"/>
      <c r="ALJ155" s="75"/>
      <c r="ALK155" s="75"/>
      <c r="ALL155" s="75"/>
      <c r="ALM155" s="75"/>
      <c r="ALN155" s="75"/>
      <c r="ALO155" s="75"/>
      <c r="ALP155" s="75"/>
      <c r="ALQ155" s="75"/>
      <c r="ALR155" s="75"/>
      <c r="ALS155" s="75"/>
      <c r="ALT155" s="75"/>
      <c r="ALU155" s="75"/>
      <c r="ALV155" s="75"/>
      <c r="ALW155" s="75"/>
      <c r="ALX155" s="75"/>
      <c r="ALY155" s="75"/>
      <c r="ALZ155" s="75"/>
      <c r="AMA155" s="75"/>
      <c r="AMB155" s="75"/>
      <c r="AMC155" s="75"/>
      <c r="AMD155" s="75"/>
      <c r="AME155" s="75"/>
      <c r="AMF155" s="75"/>
      <c r="AMG155" s="75"/>
      <c r="AMH155" s="75"/>
      <c r="AMI155" s="75"/>
      <c r="AMJ155" s="75"/>
      <c r="AMK155" s="75"/>
      <c r="AML155" s="75"/>
      <c r="AMM155" s="75"/>
      <c r="AMN155" s="75"/>
      <c r="AMO155" s="75"/>
      <c r="AMP155" s="75"/>
      <c r="AMQ155" s="75"/>
      <c r="AMR155" s="75"/>
      <c r="AMS155" s="75"/>
      <c r="AMT155" s="75"/>
      <c r="AMU155" s="75"/>
      <c r="AMV155" s="75"/>
      <c r="AMW155" s="75"/>
    </row>
    <row r="156" spans="1:1038" s="58" customFormat="1" ht="14.25" outlineLevel="1">
      <c r="A156" s="3"/>
      <c r="B156" s="3"/>
      <c r="C156" s="37" t="s">
        <v>257</v>
      </c>
      <c r="D156" s="3"/>
      <c r="E156" s="25">
        <f>-(E154+E155)*E166</f>
        <v>-145906.44099698841</v>
      </c>
      <c r="G156" s="101"/>
      <c r="H156" s="14"/>
      <c r="I156" s="14"/>
      <c r="J156" s="14">
        <f>IF(-J153&lt;(+$E$156),(+$E$156),-J153)*(J150=0)</f>
        <v>-145906.44099698841</v>
      </c>
      <c r="K156" s="14">
        <f t="shared" ref="K156:S156" si="212">IF(-K153&lt;(+$E$156),(+$E$156),-K153)*(K150=0)</f>
        <v>-145906.44099698841</v>
      </c>
      <c r="L156" s="14">
        <f t="shared" si="212"/>
        <v>-145906.44099698841</v>
      </c>
      <c r="M156" s="14">
        <f t="shared" si="212"/>
        <v>-145906.44099698841</v>
      </c>
      <c r="N156" s="14">
        <f t="shared" si="212"/>
        <v>-145906.44099698841</v>
      </c>
      <c r="O156" s="14">
        <f t="shared" si="212"/>
        <v>-145906.44099698841</v>
      </c>
      <c r="P156" s="14">
        <f t="shared" si="212"/>
        <v>-145906.44099698841</v>
      </c>
      <c r="Q156" s="14">
        <f t="shared" si="212"/>
        <v>-145906.44099698841</v>
      </c>
      <c r="R156" s="14">
        <f t="shared" si="212"/>
        <v>-145906.44099698841</v>
      </c>
      <c r="S156" s="14">
        <f t="shared" si="212"/>
        <v>-145906.44099698841</v>
      </c>
      <c r="T156" s="14">
        <f t="shared" ref="T156:AA156" si="213">IF(-T153&lt;(+$E$156),(+$E$156),-T153)*(T150=0)</f>
        <v>-145906.44099698841</v>
      </c>
      <c r="U156" s="14">
        <f t="shared" si="213"/>
        <v>-145906.44099698841</v>
      </c>
      <c r="V156" s="14">
        <f t="shared" si="213"/>
        <v>-145906.44099698841</v>
      </c>
      <c r="W156" s="14">
        <f t="shared" si="213"/>
        <v>-145906.44099698841</v>
      </c>
      <c r="X156" s="14">
        <f t="shared" si="213"/>
        <v>-145906.44099698841</v>
      </c>
      <c r="Y156" s="14">
        <f t="shared" si="213"/>
        <v>-145906.44099698841</v>
      </c>
      <c r="Z156" s="14">
        <f t="shared" si="213"/>
        <v>-145906.44099698841</v>
      </c>
      <c r="AA156" s="14">
        <f t="shared" si="213"/>
        <v>-145906.44099698841</v>
      </c>
      <c r="AB156" s="14">
        <f t="shared" ref="AB156:AH156" si="214">IF(-AB153&lt;(+$E$156),(+$E$156),-AB153)*(AB150=0)</f>
        <v>-145906.44099698841</v>
      </c>
      <c r="AC156" s="14">
        <f t="shared" si="214"/>
        <v>-145906.44099698841</v>
      </c>
      <c r="AD156" s="14">
        <f t="shared" si="214"/>
        <v>-145906.44099698841</v>
      </c>
      <c r="AE156" s="14">
        <f t="shared" si="214"/>
        <v>-145906.44099698841</v>
      </c>
      <c r="AF156" s="14">
        <f t="shared" si="214"/>
        <v>-145906.44099698841</v>
      </c>
      <c r="AG156" s="14">
        <f t="shared" si="214"/>
        <v>-145906.44099698841</v>
      </c>
      <c r="AH156" s="14">
        <f t="shared" si="214"/>
        <v>-145906.44099698841</v>
      </c>
      <c r="AI156" s="4"/>
      <c r="AJ156" s="4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  <c r="IU156" s="75"/>
      <c r="IV156" s="75"/>
      <c r="IW156" s="75"/>
      <c r="IX156" s="75"/>
      <c r="IY156" s="75"/>
      <c r="IZ156" s="75"/>
      <c r="JA156" s="75"/>
      <c r="JB156" s="75"/>
      <c r="JC156" s="75"/>
      <c r="JD156" s="75"/>
      <c r="JE156" s="75"/>
      <c r="JF156" s="75"/>
      <c r="JG156" s="75"/>
      <c r="JH156" s="75"/>
      <c r="JI156" s="75"/>
      <c r="JJ156" s="75"/>
      <c r="JK156" s="75"/>
      <c r="JL156" s="75"/>
      <c r="JM156" s="75"/>
      <c r="JN156" s="75"/>
      <c r="JO156" s="75"/>
      <c r="JP156" s="75"/>
      <c r="JQ156" s="75"/>
      <c r="JR156" s="75"/>
      <c r="JS156" s="75"/>
      <c r="JT156" s="75"/>
      <c r="JU156" s="75"/>
      <c r="JV156" s="75"/>
      <c r="JW156" s="75"/>
      <c r="JX156" s="75"/>
      <c r="JY156" s="75"/>
      <c r="JZ156" s="75"/>
      <c r="KA156" s="75"/>
      <c r="KB156" s="75"/>
      <c r="KC156" s="75"/>
      <c r="KD156" s="75"/>
      <c r="KE156" s="75"/>
      <c r="KF156" s="75"/>
      <c r="KG156" s="75"/>
      <c r="KH156" s="75"/>
      <c r="KI156" s="75"/>
      <c r="KJ156" s="75"/>
      <c r="KK156" s="75"/>
      <c r="KL156" s="75"/>
      <c r="KM156" s="75"/>
      <c r="KN156" s="75"/>
      <c r="KO156" s="75"/>
      <c r="KP156" s="75"/>
      <c r="KQ156" s="75"/>
      <c r="KR156" s="75"/>
      <c r="KS156" s="75"/>
      <c r="KT156" s="75"/>
      <c r="KU156" s="75"/>
      <c r="KV156" s="75"/>
      <c r="KW156" s="75"/>
      <c r="KX156" s="75"/>
      <c r="KY156" s="75"/>
      <c r="KZ156" s="75"/>
      <c r="LA156" s="75"/>
      <c r="LB156" s="75"/>
      <c r="LC156" s="75"/>
      <c r="LD156" s="75"/>
      <c r="LE156" s="75"/>
      <c r="LF156" s="75"/>
      <c r="LG156" s="75"/>
      <c r="LH156" s="75"/>
      <c r="LI156" s="75"/>
      <c r="LJ156" s="75"/>
      <c r="LK156" s="75"/>
      <c r="LL156" s="75"/>
      <c r="LM156" s="75"/>
      <c r="LN156" s="75"/>
      <c r="LO156" s="75"/>
      <c r="LP156" s="75"/>
      <c r="LQ156" s="75"/>
      <c r="LR156" s="75"/>
      <c r="LS156" s="75"/>
      <c r="LT156" s="75"/>
      <c r="LU156" s="75"/>
      <c r="LV156" s="75"/>
      <c r="LW156" s="75"/>
      <c r="LX156" s="75"/>
      <c r="LY156" s="75"/>
      <c r="LZ156" s="75"/>
      <c r="MA156" s="75"/>
      <c r="MB156" s="75"/>
      <c r="MC156" s="75"/>
      <c r="MD156" s="75"/>
      <c r="ME156" s="75"/>
      <c r="MF156" s="75"/>
      <c r="MG156" s="75"/>
      <c r="MH156" s="75"/>
      <c r="MI156" s="75"/>
      <c r="MJ156" s="75"/>
      <c r="MK156" s="75"/>
      <c r="ML156" s="75"/>
      <c r="MM156" s="75"/>
      <c r="MN156" s="75"/>
      <c r="MO156" s="75"/>
      <c r="MP156" s="75"/>
      <c r="MQ156" s="75"/>
      <c r="MR156" s="75"/>
      <c r="MS156" s="75"/>
      <c r="MT156" s="75"/>
      <c r="MU156" s="75"/>
      <c r="MV156" s="75"/>
      <c r="MW156" s="75"/>
      <c r="MX156" s="75"/>
      <c r="MY156" s="75"/>
      <c r="MZ156" s="75"/>
      <c r="NA156" s="75"/>
      <c r="NB156" s="75"/>
      <c r="NC156" s="75"/>
      <c r="ND156" s="75"/>
      <c r="NE156" s="75"/>
      <c r="NF156" s="75"/>
      <c r="NG156" s="75"/>
      <c r="NH156" s="75"/>
      <c r="NI156" s="75"/>
      <c r="NJ156" s="75"/>
      <c r="NK156" s="75"/>
      <c r="NL156" s="75"/>
      <c r="NM156" s="75"/>
      <c r="NN156" s="75"/>
      <c r="NO156" s="75"/>
      <c r="NP156" s="75"/>
      <c r="NQ156" s="75"/>
      <c r="NR156" s="75"/>
      <c r="NS156" s="75"/>
      <c r="NT156" s="75"/>
      <c r="NU156" s="75"/>
      <c r="NV156" s="75"/>
      <c r="NW156" s="75"/>
      <c r="NX156" s="75"/>
      <c r="NY156" s="75"/>
      <c r="NZ156" s="75"/>
      <c r="OA156" s="75"/>
      <c r="OB156" s="75"/>
      <c r="OC156" s="75"/>
      <c r="OD156" s="75"/>
      <c r="OE156" s="75"/>
      <c r="OF156" s="75"/>
      <c r="OG156" s="75"/>
      <c r="OH156" s="75"/>
      <c r="OI156" s="75"/>
      <c r="OJ156" s="75"/>
      <c r="OK156" s="75"/>
      <c r="OL156" s="75"/>
      <c r="OM156" s="75"/>
      <c r="ON156" s="75"/>
      <c r="OO156" s="75"/>
      <c r="OP156" s="75"/>
      <c r="OQ156" s="75"/>
      <c r="OR156" s="75"/>
      <c r="OS156" s="75"/>
      <c r="OT156" s="75"/>
      <c r="OU156" s="75"/>
      <c r="OV156" s="75"/>
      <c r="OW156" s="75"/>
      <c r="OX156" s="75"/>
      <c r="OY156" s="75"/>
      <c r="OZ156" s="75"/>
      <c r="PA156" s="75"/>
      <c r="PB156" s="75"/>
      <c r="PC156" s="75"/>
      <c r="PD156" s="75"/>
      <c r="PE156" s="75"/>
      <c r="PF156" s="75"/>
      <c r="PG156" s="75"/>
      <c r="PH156" s="75"/>
      <c r="PI156" s="75"/>
      <c r="PJ156" s="75"/>
      <c r="PK156" s="75"/>
      <c r="PL156" s="75"/>
      <c r="PM156" s="75"/>
      <c r="PN156" s="75"/>
      <c r="PO156" s="75"/>
      <c r="PP156" s="75"/>
      <c r="PQ156" s="75"/>
      <c r="PR156" s="75"/>
      <c r="PS156" s="75"/>
      <c r="PT156" s="75"/>
      <c r="PU156" s="75"/>
      <c r="PV156" s="75"/>
      <c r="PW156" s="75"/>
      <c r="PX156" s="75"/>
      <c r="PY156" s="75"/>
      <c r="PZ156" s="75"/>
      <c r="QA156" s="75"/>
      <c r="QB156" s="75"/>
      <c r="QC156" s="75"/>
      <c r="QD156" s="75"/>
      <c r="QE156" s="75"/>
      <c r="QF156" s="75"/>
      <c r="QG156" s="75"/>
      <c r="QH156" s="75"/>
      <c r="QI156" s="75"/>
      <c r="QJ156" s="75"/>
      <c r="QK156" s="75"/>
      <c r="QL156" s="75"/>
      <c r="QM156" s="75"/>
      <c r="QN156" s="75"/>
      <c r="QO156" s="75"/>
      <c r="QP156" s="75"/>
      <c r="QQ156" s="75"/>
      <c r="QR156" s="75"/>
      <c r="QS156" s="75"/>
      <c r="QT156" s="75"/>
      <c r="QU156" s="75"/>
      <c r="QV156" s="75"/>
      <c r="QW156" s="75"/>
      <c r="QX156" s="75"/>
      <c r="QY156" s="75"/>
      <c r="QZ156" s="75"/>
      <c r="RA156" s="75"/>
      <c r="RB156" s="75"/>
      <c r="RC156" s="75"/>
      <c r="RD156" s="75"/>
      <c r="RE156" s="75"/>
      <c r="RF156" s="75"/>
      <c r="RG156" s="75"/>
      <c r="RH156" s="75"/>
      <c r="RI156" s="75"/>
      <c r="RJ156" s="75"/>
      <c r="RK156" s="75"/>
      <c r="RL156" s="75"/>
      <c r="RM156" s="75"/>
      <c r="RN156" s="75"/>
      <c r="RO156" s="75"/>
      <c r="RP156" s="75"/>
      <c r="RQ156" s="75"/>
      <c r="RR156" s="75"/>
      <c r="RS156" s="75"/>
      <c r="RT156" s="75"/>
      <c r="RU156" s="75"/>
      <c r="RV156" s="75"/>
      <c r="RW156" s="75"/>
      <c r="RX156" s="75"/>
      <c r="RY156" s="75"/>
      <c r="RZ156" s="75"/>
      <c r="SA156" s="75"/>
      <c r="SB156" s="75"/>
      <c r="SC156" s="75"/>
      <c r="SD156" s="75"/>
      <c r="SE156" s="75"/>
      <c r="SF156" s="75"/>
      <c r="SG156" s="75"/>
      <c r="SH156" s="75"/>
      <c r="SI156" s="75"/>
      <c r="SJ156" s="75"/>
      <c r="SK156" s="75"/>
      <c r="SL156" s="75"/>
      <c r="SM156" s="75"/>
      <c r="SN156" s="75"/>
      <c r="SO156" s="75"/>
      <c r="SP156" s="75"/>
      <c r="SQ156" s="75"/>
      <c r="SR156" s="75"/>
      <c r="SS156" s="75"/>
      <c r="ST156" s="75"/>
      <c r="SU156" s="75"/>
      <c r="SV156" s="75"/>
      <c r="SW156" s="75"/>
      <c r="SX156" s="75"/>
      <c r="SY156" s="75"/>
      <c r="SZ156" s="75"/>
      <c r="TA156" s="75"/>
      <c r="TB156" s="75"/>
      <c r="TC156" s="75"/>
      <c r="TD156" s="75"/>
      <c r="TE156" s="75"/>
      <c r="TF156" s="75"/>
      <c r="TG156" s="75"/>
      <c r="TH156" s="75"/>
      <c r="TI156" s="75"/>
      <c r="TJ156" s="75"/>
      <c r="TK156" s="75"/>
      <c r="TL156" s="75"/>
      <c r="TM156" s="75"/>
      <c r="TN156" s="75"/>
      <c r="TO156" s="75"/>
      <c r="TP156" s="75"/>
      <c r="TQ156" s="75"/>
      <c r="TR156" s="75"/>
      <c r="TS156" s="75"/>
      <c r="TT156" s="75"/>
      <c r="TU156" s="75"/>
      <c r="TV156" s="75"/>
      <c r="TW156" s="75"/>
      <c r="TX156" s="75"/>
      <c r="TY156" s="75"/>
      <c r="TZ156" s="75"/>
      <c r="UA156" s="75"/>
      <c r="UB156" s="75"/>
      <c r="UC156" s="75"/>
      <c r="UD156" s="75"/>
      <c r="UE156" s="75"/>
      <c r="UF156" s="75"/>
      <c r="UG156" s="75"/>
      <c r="UH156" s="75"/>
      <c r="UI156" s="75"/>
      <c r="UJ156" s="75"/>
      <c r="UK156" s="75"/>
      <c r="UL156" s="75"/>
      <c r="UM156" s="75"/>
      <c r="UN156" s="75"/>
      <c r="UO156" s="75"/>
      <c r="UP156" s="75"/>
      <c r="UQ156" s="75"/>
      <c r="UR156" s="75"/>
      <c r="US156" s="75"/>
      <c r="UT156" s="75"/>
      <c r="UU156" s="75"/>
      <c r="UV156" s="75"/>
      <c r="UW156" s="75"/>
      <c r="UX156" s="75"/>
      <c r="UY156" s="75"/>
      <c r="UZ156" s="75"/>
      <c r="VA156" s="75"/>
      <c r="VB156" s="75"/>
      <c r="VC156" s="75"/>
      <c r="VD156" s="75"/>
      <c r="VE156" s="75"/>
      <c r="VF156" s="75"/>
      <c r="VG156" s="75"/>
      <c r="VH156" s="75"/>
      <c r="VI156" s="75"/>
      <c r="VJ156" s="75"/>
      <c r="VK156" s="75"/>
      <c r="VL156" s="75"/>
      <c r="VM156" s="75"/>
      <c r="VN156" s="75"/>
      <c r="VO156" s="75"/>
      <c r="VP156" s="75"/>
      <c r="VQ156" s="75"/>
      <c r="VR156" s="75"/>
      <c r="VS156" s="75"/>
      <c r="VT156" s="75"/>
      <c r="VU156" s="75"/>
      <c r="VV156" s="75"/>
      <c r="VW156" s="75"/>
      <c r="VX156" s="75"/>
      <c r="VY156" s="75"/>
      <c r="VZ156" s="75"/>
      <c r="WA156" s="75"/>
      <c r="WB156" s="75"/>
      <c r="WC156" s="75"/>
      <c r="WD156" s="75"/>
      <c r="WE156" s="75"/>
      <c r="WF156" s="75"/>
      <c r="WG156" s="75"/>
      <c r="WH156" s="75"/>
      <c r="WI156" s="75"/>
      <c r="WJ156" s="75"/>
      <c r="WK156" s="75"/>
      <c r="WL156" s="75"/>
      <c r="WM156" s="75"/>
      <c r="WN156" s="75"/>
      <c r="WO156" s="75"/>
      <c r="WP156" s="75"/>
      <c r="WQ156" s="75"/>
      <c r="WR156" s="75"/>
      <c r="WS156" s="75"/>
      <c r="WT156" s="75"/>
      <c r="WU156" s="75"/>
      <c r="WV156" s="75"/>
      <c r="WW156" s="75"/>
      <c r="WX156" s="75"/>
      <c r="WY156" s="75"/>
      <c r="WZ156" s="75"/>
      <c r="XA156" s="75"/>
      <c r="XB156" s="75"/>
      <c r="XC156" s="75"/>
      <c r="XD156" s="75"/>
      <c r="XE156" s="75"/>
      <c r="XF156" s="75"/>
      <c r="XG156" s="75"/>
      <c r="XH156" s="75"/>
      <c r="XI156" s="75"/>
      <c r="XJ156" s="75"/>
      <c r="XK156" s="75"/>
      <c r="XL156" s="75"/>
      <c r="XM156" s="75"/>
      <c r="XN156" s="75"/>
      <c r="XO156" s="75"/>
      <c r="XP156" s="75"/>
      <c r="XQ156" s="75"/>
      <c r="XR156" s="75"/>
      <c r="XS156" s="75"/>
      <c r="XT156" s="75"/>
      <c r="XU156" s="75"/>
      <c r="XV156" s="75"/>
      <c r="XW156" s="75"/>
      <c r="XX156" s="75"/>
      <c r="XY156" s="75"/>
      <c r="XZ156" s="75"/>
      <c r="YA156" s="75"/>
      <c r="YB156" s="75"/>
      <c r="YC156" s="75"/>
      <c r="YD156" s="75"/>
      <c r="YE156" s="75"/>
      <c r="YF156" s="75"/>
      <c r="YG156" s="75"/>
      <c r="YH156" s="75"/>
      <c r="YI156" s="75"/>
      <c r="YJ156" s="75"/>
      <c r="YK156" s="75"/>
      <c r="YL156" s="75"/>
      <c r="YM156" s="75"/>
      <c r="YN156" s="75"/>
      <c r="YO156" s="75"/>
      <c r="YP156" s="75"/>
      <c r="YQ156" s="75"/>
      <c r="YR156" s="75"/>
      <c r="YS156" s="75"/>
      <c r="YT156" s="75"/>
      <c r="YU156" s="75"/>
      <c r="YV156" s="75"/>
      <c r="YW156" s="75"/>
      <c r="YX156" s="75"/>
      <c r="YY156" s="75"/>
      <c r="YZ156" s="75"/>
      <c r="ZA156" s="75"/>
      <c r="ZB156" s="75"/>
      <c r="ZC156" s="75"/>
      <c r="ZD156" s="75"/>
      <c r="ZE156" s="75"/>
      <c r="ZF156" s="75"/>
      <c r="ZG156" s="75"/>
      <c r="ZH156" s="75"/>
      <c r="ZI156" s="75"/>
      <c r="ZJ156" s="75"/>
      <c r="ZK156" s="75"/>
      <c r="ZL156" s="75"/>
      <c r="ZM156" s="75"/>
      <c r="ZN156" s="75"/>
      <c r="ZO156" s="75"/>
      <c r="ZP156" s="75"/>
      <c r="ZQ156" s="75"/>
      <c r="ZR156" s="75"/>
      <c r="ZS156" s="75"/>
      <c r="ZT156" s="75"/>
      <c r="ZU156" s="75"/>
      <c r="ZV156" s="75"/>
      <c r="ZW156" s="75"/>
      <c r="ZX156" s="75"/>
      <c r="ZY156" s="75"/>
      <c r="ZZ156" s="75"/>
      <c r="AAA156" s="75"/>
      <c r="AAB156" s="75"/>
      <c r="AAC156" s="75"/>
      <c r="AAD156" s="75"/>
      <c r="AAE156" s="75"/>
      <c r="AAF156" s="75"/>
      <c r="AAG156" s="75"/>
      <c r="AAH156" s="75"/>
      <c r="AAI156" s="75"/>
      <c r="AAJ156" s="75"/>
      <c r="AAK156" s="75"/>
      <c r="AAL156" s="75"/>
      <c r="AAM156" s="75"/>
      <c r="AAN156" s="75"/>
      <c r="AAO156" s="75"/>
      <c r="AAP156" s="75"/>
      <c r="AAQ156" s="75"/>
      <c r="AAR156" s="75"/>
      <c r="AAS156" s="75"/>
      <c r="AAT156" s="75"/>
      <c r="AAU156" s="75"/>
      <c r="AAV156" s="75"/>
      <c r="AAW156" s="75"/>
      <c r="AAX156" s="75"/>
      <c r="AAY156" s="75"/>
      <c r="AAZ156" s="75"/>
      <c r="ABA156" s="75"/>
      <c r="ABB156" s="75"/>
      <c r="ABC156" s="75"/>
      <c r="ABD156" s="75"/>
      <c r="ABE156" s="75"/>
      <c r="ABF156" s="75"/>
      <c r="ABG156" s="75"/>
      <c r="ABH156" s="75"/>
      <c r="ABI156" s="75"/>
      <c r="ABJ156" s="75"/>
      <c r="ABK156" s="75"/>
      <c r="ABL156" s="75"/>
      <c r="ABM156" s="75"/>
      <c r="ABN156" s="75"/>
      <c r="ABO156" s="75"/>
      <c r="ABP156" s="75"/>
      <c r="ABQ156" s="75"/>
      <c r="ABR156" s="75"/>
      <c r="ABS156" s="75"/>
      <c r="ABT156" s="75"/>
      <c r="ABU156" s="75"/>
      <c r="ABV156" s="75"/>
      <c r="ABW156" s="75"/>
      <c r="ABX156" s="75"/>
      <c r="ABY156" s="75"/>
      <c r="ABZ156" s="75"/>
      <c r="ACA156" s="75"/>
      <c r="ACB156" s="75"/>
      <c r="ACC156" s="75"/>
      <c r="ACD156" s="75"/>
      <c r="ACE156" s="75"/>
      <c r="ACF156" s="75"/>
      <c r="ACG156" s="75"/>
      <c r="ACH156" s="75"/>
      <c r="ACI156" s="75"/>
      <c r="ACJ156" s="75"/>
      <c r="ACK156" s="75"/>
      <c r="ACL156" s="75"/>
      <c r="ACM156" s="75"/>
      <c r="ACN156" s="75"/>
      <c r="ACO156" s="75"/>
      <c r="ACP156" s="75"/>
      <c r="ACQ156" s="75"/>
      <c r="ACR156" s="75"/>
      <c r="ACS156" s="75"/>
      <c r="ACT156" s="75"/>
      <c r="ACU156" s="75"/>
      <c r="ACV156" s="75"/>
      <c r="ACW156" s="75"/>
      <c r="ACX156" s="75"/>
      <c r="ACY156" s="75"/>
      <c r="ACZ156" s="75"/>
      <c r="ADA156" s="75"/>
      <c r="ADB156" s="75"/>
      <c r="ADC156" s="75"/>
      <c r="ADD156" s="75"/>
      <c r="ADE156" s="75"/>
      <c r="ADF156" s="75"/>
      <c r="ADG156" s="75"/>
      <c r="ADH156" s="75"/>
      <c r="ADI156" s="75"/>
      <c r="ADJ156" s="75"/>
      <c r="ADK156" s="75"/>
      <c r="ADL156" s="75"/>
      <c r="ADM156" s="75"/>
      <c r="ADN156" s="75"/>
      <c r="ADO156" s="75"/>
      <c r="ADP156" s="75"/>
      <c r="ADQ156" s="75"/>
      <c r="ADR156" s="75"/>
      <c r="ADS156" s="75"/>
      <c r="ADT156" s="75"/>
      <c r="ADU156" s="75"/>
      <c r="ADV156" s="75"/>
      <c r="ADW156" s="75"/>
      <c r="ADX156" s="75"/>
      <c r="ADY156" s="75"/>
      <c r="ADZ156" s="75"/>
      <c r="AEA156" s="75"/>
      <c r="AEB156" s="75"/>
      <c r="AEC156" s="75"/>
      <c r="AED156" s="75"/>
      <c r="AEE156" s="75"/>
      <c r="AEF156" s="75"/>
      <c r="AEG156" s="75"/>
      <c r="AEH156" s="75"/>
      <c r="AEI156" s="75"/>
      <c r="AEJ156" s="75"/>
      <c r="AEK156" s="75"/>
      <c r="AEL156" s="75"/>
      <c r="AEM156" s="75"/>
      <c r="AEN156" s="75"/>
      <c r="AEO156" s="75"/>
      <c r="AEP156" s="75"/>
      <c r="AEQ156" s="75"/>
      <c r="AER156" s="75"/>
      <c r="AES156" s="75"/>
      <c r="AET156" s="75"/>
      <c r="AEU156" s="75"/>
      <c r="AEV156" s="75"/>
      <c r="AEW156" s="75"/>
      <c r="AEX156" s="75"/>
      <c r="AEY156" s="75"/>
      <c r="AEZ156" s="75"/>
      <c r="AFA156" s="75"/>
      <c r="AFB156" s="75"/>
      <c r="AFC156" s="75"/>
      <c r="AFD156" s="75"/>
      <c r="AFE156" s="75"/>
      <c r="AFF156" s="75"/>
      <c r="AFG156" s="75"/>
      <c r="AFH156" s="75"/>
      <c r="AFI156" s="75"/>
      <c r="AFJ156" s="75"/>
      <c r="AFK156" s="75"/>
      <c r="AFL156" s="75"/>
      <c r="AFM156" s="75"/>
      <c r="AFN156" s="75"/>
      <c r="AFO156" s="75"/>
      <c r="AFP156" s="75"/>
      <c r="AFQ156" s="75"/>
      <c r="AFR156" s="75"/>
      <c r="AFS156" s="75"/>
      <c r="AFT156" s="75"/>
      <c r="AFU156" s="75"/>
      <c r="AFV156" s="75"/>
      <c r="AFW156" s="75"/>
      <c r="AFX156" s="75"/>
      <c r="AFY156" s="75"/>
      <c r="AFZ156" s="75"/>
      <c r="AGA156" s="75"/>
      <c r="AGB156" s="75"/>
      <c r="AGC156" s="75"/>
      <c r="AGD156" s="75"/>
      <c r="AGE156" s="75"/>
      <c r="AGF156" s="75"/>
      <c r="AGG156" s="75"/>
      <c r="AGH156" s="75"/>
      <c r="AGI156" s="75"/>
      <c r="AGJ156" s="75"/>
      <c r="AGK156" s="75"/>
      <c r="AGL156" s="75"/>
      <c r="AGM156" s="75"/>
      <c r="AGN156" s="75"/>
      <c r="AGO156" s="75"/>
      <c r="AGP156" s="75"/>
      <c r="AGQ156" s="75"/>
      <c r="AGR156" s="75"/>
      <c r="AGS156" s="75"/>
      <c r="AGT156" s="75"/>
      <c r="AGU156" s="75"/>
      <c r="AGV156" s="75"/>
      <c r="AGW156" s="75"/>
      <c r="AGX156" s="75"/>
      <c r="AGY156" s="75"/>
      <c r="AGZ156" s="75"/>
      <c r="AHA156" s="75"/>
      <c r="AHB156" s="75"/>
      <c r="AHC156" s="75"/>
      <c r="AHD156" s="75"/>
      <c r="AHE156" s="75"/>
      <c r="AHF156" s="75"/>
      <c r="AHG156" s="75"/>
      <c r="AHH156" s="75"/>
      <c r="AHI156" s="75"/>
      <c r="AHJ156" s="75"/>
      <c r="AHK156" s="75"/>
      <c r="AHL156" s="75"/>
      <c r="AHM156" s="75"/>
      <c r="AHN156" s="75"/>
      <c r="AHO156" s="75"/>
      <c r="AHP156" s="75"/>
      <c r="AHQ156" s="75"/>
      <c r="AHR156" s="75"/>
      <c r="AHS156" s="75"/>
      <c r="AHT156" s="75"/>
      <c r="AHU156" s="75"/>
      <c r="AHV156" s="75"/>
      <c r="AHW156" s="75"/>
      <c r="AHX156" s="75"/>
      <c r="AHY156" s="75"/>
      <c r="AHZ156" s="75"/>
      <c r="AIA156" s="75"/>
      <c r="AIB156" s="75"/>
      <c r="AIC156" s="75"/>
      <c r="AID156" s="75"/>
      <c r="AIE156" s="75"/>
      <c r="AIF156" s="75"/>
      <c r="AIG156" s="75"/>
      <c r="AIH156" s="75"/>
      <c r="AII156" s="75"/>
      <c r="AIJ156" s="75"/>
      <c r="AIK156" s="75"/>
      <c r="AIL156" s="75"/>
      <c r="AIM156" s="75"/>
      <c r="AIN156" s="75"/>
      <c r="AIO156" s="75"/>
      <c r="AIP156" s="75"/>
      <c r="AIQ156" s="75"/>
      <c r="AIR156" s="75"/>
      <c r="AIS156" s="75"/>
      <c r="AIT156" s="75"/>
      <c r="AIU156" s="75"/>
      <c r="AIV156" s="75"/>
      <c r="AIW156" s="75"/>
      <c r="AIX156" s="75"/>
      <c r="AIY156" s="75"/>
      <c r="AIZ156" s="75"/>
      <c r="AJA156" s="75"/>
      <c r="AJB156" s="75"/>
      <c r="AJC156" s="75"/>
      <c r="AJD156" s="75"/>
      <c r="AJE156" s="75"/>
      <c r="AJF156" s="75"/>
      <c r="AJG156" s="75"/>
      <c r="AJH156" s="75"/>
      <c r="AJI156" s="75"/>
      <c r="AJJ156" s="75"/>
      <c r="AJK156" s="75"/>
      <c r="AJL156" s="75"/>
      <c r="AJM156" s="75"/>
      <c r="AJN156" s="75"/>
      <c r="AJO156" s="75"/>
      <c r="AJP156" s="75"/>
      <c r="AJQ156" s="75"/>
      <c r="AJR156" s="75"/>
      <c r="AJS156" s="75"/>
      <c r="AJT156" s="75"/>
      <c r="AJU156" s="75"/>
      <c r="AJV156" s="75"/>
      <c r="AJW156" s="75"/>
      <c r="AJX156" s="75"/>
      <c r="AJY156" s="75"/>
      <c r="AJZ156" s="75"/>
      <c r="AKA156" s="75"/>
      <c r="AKB156" s="75"/>
      <c r="AKC156" s="75"/>
      <c r="AKD156" s="75"/>
      <c r="AKE156" s="75"/>
      <c r="AKF156" s="75"/>
      <c r="AKG156" s="75"/>
      <c r="AKH156" s="75"/>
      <c r="AKI156" s="75"/>
      <c r="AKJ156" s="75"/>
      <c r="AKK156" s="75"/>
      <c r="AKL156" s="75"/>
      <c r="AKM156" s="75"/>
      <c r="AKN156" s="75"/>
      <c r="AKO156" s="75"/>
      <c r="AKP156" s="75"/>
      <c r="AKQ156" s="75"/>
      <c r="AKR156" s="75"/>
      <c r="AKS156" s="75"/>
      <c r="AKT156" s="75"/>
      <c r="AKU156" s="75"/>
      <c r="AKV156" s="75"/>
      <c r="AKW156" s="75"/>
      <c r="AKX156" s="75"/>
      <c r="AKY156" s="75"/>
      <c r="AKZ156" s="75"/>
      <c r="ALA156" s="75"/>
      <c r="ALB156" s="75"/>
      <c r="ALC156" s="75"/>
      <c r="ALD156" s="75"/>
      <c r="ALE156" s="75"/>
      <c r="ALF156" s="75"/>
      <c r="ALG156" s="75"/>
      <c r="ALH156" s="75"/>
      <c r="ALI156" s="75"/>
      <c r="ALJ156" s="75"/>
      <c r="ALK156" s="75"/>
      <c r="ALL156" s="75"/>
      <c r="ALM156" s="75"/>
      <c r="ALN156" s="75"/>
      <c r="ALO156" s="75"/>
      <c r="ALP156" s="75"/>
      <c r="ALQ156" s="75"/>
      <c r="ALR156" s="75"/>
      <c r="ALS156" s="75"/>
      <c r="ALT156" s="75"/>
      <c r="ALU156" s="75"/>
      <c r="ALV156" s="75"/>
      <c r="ALW156" s="75"/>
      <c r="ALX156" s="75"/>
      <c r="ALY156" s="75"/>
      <c r="ALZ156" s="75"/>
      <c r="AMA156" s="75"/>
      <c r="AMB156" s="75"/>
      <c r="AMC156" s="75"/>
      <c r="AMD156" s="75"/>
      <c r="AME156" s="75"/>
      <c r="AMF156" s="75"/>
      <c r="AMG156" s="75"/>
      <c r="AMH156" s="75"/>
      <c r="AMI156" s="75"/>
      <c r="AMJ156" s="75"/>
      <c r="AMK156" s="75"/>
      <c r="AML156" s="75"/>
      <c r="AMM156" s="75"/>
      <c r="AMN156" s="75"/>
      <c r="AMO156" s="75"/>
      <c r="AMP156" s="75"/>
      <c r="AMQ156" s="75"/>
      <c r="AMR156" s="75"/>
      <c r="AMS156" s="75"/>
      <c r="AMT156" s="75"/>
      <c r="AMU156" s="75"/>
      <c r="AMV156" s="75"/>
      <c r="AMW156" s="75"/>
    </row>
    <row r="157" spans="1:1038" s="58" customFormat="1" ht="14.25" outlineLevel="1">
      <c r="A157" s="3"/>
      <c r="B157" s="3"/>
      <c r="C157" s="58" t="s">
        <v>258</v>
      </c>
      <c r="D157" s="3"/>
      <c r="G157" s="101"/>
      <c r="H157" s="76">
        <f>SUM(H153:H156)</f>
        <v>0</v>
      </c>
      <c r="I157" s="76">
        <f t="shared" ref="I157:S157" si="215">SUM(I153:I156)</f>
        <v>3647661.0249247104</v>
      </c>
      <c r="J157" s="76">
        <f t="shared" si="215"/>
        <v>3501754.5839277222</v>
      </c>
      <c r="K157" s="76">
        <f t="shared" si="215"/>
        <v>3355848.142930734</v>
      </c>
      <c r="L157" s="76">
        <f t="shared" si="215"/>
        <v>3209941.7019337458</v>
      </c>
      <c r="M157" s="76">
        <f t="shared" si="215"/>
        <v>3064035.2609367575</v>
      </c>
      <c r="N157" s="76">
        <f t="shared" si="215"/>
        <v>2918128.8199397693</v>
      </c>
      <c r="O157" s="76">
        <f t="shared" si="215"/>
        <v>2772222.3789427811</v>
      </c>
      <c r="P157" s="76">
        <f t="shared" si="215"/>
        <v>2626315.9379457929</v>
      </c>
      <c r="Q157" s="76">
        <f t="shared" si="215"/>
        <v>2480409.4969488047</v>
      </c>
      <c r="R157" s="76">
        <f t="shared" si="215"/>
        <v>2334503.0559518165</v>
      </c>
      <c r="S157" s="76">
        <f t="shared" si="215"/>
        <v>2188596.6149548283</v>
      </c>
      <c r="T157" s="76">
        <f t="shared" ref="T157:AA157" si="216">SUM(T153:T156)</f>
        <v>2042690.1739578398</v>
      </c>
      <c r="U157" s="76">
        <f t="shared" si="216"/>
        <v>1896783.7329608514</v>
      </c>
      <c r="V157" s="76">
        <f t="shared" si="216"/>
        <v>1750877.291963863</v>
      </c>
      <c r="W157" s="76">
        <f t="shared" si="216"/>
        <v>1604970.8509668745</v>
      </c>
      <c r="X157" s="76">
        <f t="shared" si="216"/>
        <v>1459064.4099698861</v>
      </c>
      <c r="Y157" s="76">
        <f t="shared" si="216"/>
        <v>1313157.9689728976</v>
      </c>
      <c r="Z157" s="76">
        <f t="shared" si="216"/>
        <v>1167251.5279759092</v>
      </c>
      <c r="AA157" s="76">
        <f t="shared" si="216"/>
        <v>1021345.0869789207</v>
      </c>
      <c r="AB157" s="76">
        <f t="shared" ref="AB157:AH157" si="217">SUM(AB153:AB156)</f>
        <v>875438.64598193229</v>
      </c>
      <c r="AC157" s="76">
        <f t="shared" si="217"/>
        <v>729532.20498494385</v>
      </c>
      <c r="AD157" s="76">
        <f t="shared" si="217"/>
        <v>583625.7639879554</v>
      </c>
      <c r="AE157" s="76">
        <f t="shared" si="217"/>
        <v>437719.32299096696</v>
      </c>
      <c r="AF157" s="76">
        <f t="shared" si="217"/>
        <v>291812.88199397852</v>
      </c>
      <c r="AG157" s="76">
        <f t="shared" si="217"/>
        <v>145906.4409969901</v>
      </c>
      <c r="AH157" s="76">
        <f t="shared" si="217"/>
        <v>1.6880221664905548E-9</v>
      </c>
      <c r="AI157" s="4"/>
      <c r="AJ157" s="4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  <c r="IJ157" s="75"/>
      <c r="IK157" s="75"/>
      <c r="IL157" s="75"/>
      <c r="IM157" s="75"/>
      <c r="IN157" s="75"/>
      <c r="IO157" s="75"/>
      <c r="IP157" s="75"/>
      <c r="IQ157" s="75"/>
      <c r="IR157" s="75"/>
      <c r="IS157" s="75"/>
      <c r="IT157" s="75"/>
      <c r="IU157" s="75"/>
      <c r="IV157" s="75"/>
      <c r="IW157" s="75"/>
      <c r="IX157" s="75"/>
      <c r="IY157" s="75"/>
      <c r="IZ157" s="75"/>
      <c r="JA157" s="75"/>
      <c r="JB157" s="75"/>
      <c r="JC157" s="75"/>
      <c r="JD157" s="75"/>
      <c r="JE157" s="75"/>
      <c r="JF157" s="75"/>
      <c r="JG157" s="75"/>
      <c r="JH157" s="75"/>
      <c r="JI157" s="75"/>
      <c r="JJ157" s="75"/>
      <c r="JK157" s="75"/>
      <c r="JL157" s="75"/>
      <c r="JM157" s="75"/>
      <c r="JN157" s="75"/>
      <c r="JO157" s="75"/>
      <c r="JP157" s="75"/>
      <c r="JQ157" s="75"/>
      <c r="JR157" s="75"/>
      <c r="JS157" s="75"/>
      <c r="JT157" s="75"/>
      <c r="JU157" s="75"/>
      <c r="JV157" s="75"/>
      <c r="JW157" s="75"/>
      <c r="JX157" s="75"/>
      <c r="JY157" s="75"/>
      <c r="JZ157" s="75"/>
      <c r="KA157" s="75"/>
      <c r="KB157" s="75"/>
      <c r="KC157" s="75"/>
      <c r="KD157" s="75"/>
      <c r="KE157" s="75"/>
      <c r="KF157" s="75"/>
      <c r="KG157" s="75"/>
      <c r="KH157" s="75"/>
      <c r="KI157" s="75"/>
      <c r="KJ157" s="75"/>
      <c r="KK157" s="75"/>
      <c r="KL157" s="75"/>
      <c r="KM157" s="75"/>
      <c r="KN157" s="75"/>
      <c r="KO157" s="75"/>
      <c r="KP157" s="75"/>
      <c r="KQ157" s="75"/>
      <c r="KR157" s="75"/>
      <c r="KS157" s="75"/>
      <c r="KT157" s="75"/>
      <c r="KU157" s="75"/>
      <c r="KV157" s="75"/>
      <c r="KW157" s="75"/>
      <c r="KX157" s="75"/>
      <c r="KY157" s="75"/>
      <c r="KZ157" s="75"/>
      <c r="LA157" s="75"/>
      <c r="LB157" s="75"/>
      <c r="LC157" s="75"/>
      <c r="LD157" s="75"/>
      <c r="LE157" s="75"/>
      <c r="LF157" s="75"/>
      <c r="LG157" s="75"/>
      <c r="LH157" s="75"/>
      <c r="LI157" s="75"/>
      <c r="LJ157" s="75"/>
      <c r="LK157" s="75"/>
      <c r="LL157" s="75"/>
      <c r="LM157" s="75"/>
      <c r="LN157" s="75"/>
      <c r="LO157" s="75"/>
      <c r="LP157" s="75"/>
      <c r="LQ157" s="75"/>
      <c r="LR157" s="75"/>
      <c r="LS157" s="75"/>
      <c r="LT157" s="75"/>
      <c r="LU157" s="75"/>
      <c r="LV157" s="75"/>
      <c r="LW157" s="75"/>
      <c r="LX157" s="75"/>
      <c r="LY157" s="75"/>
      <c r="LZ157" s="75"/>
      <c r="MA157" s="75"/>
      <c r="MB157" s="75"/>
      <c r="MC157" s="75"/>
      <c r="MD157" s="75"/>
      <c r="ME157" s="75"/>
      <c r="MF157" s="75"/>
      <c r="MG157" s="75"/>
      <c r="MH157" s="75"/>
      <c r="MI157" s="75"/>
      <c r="MJ157" s="75"/>
      <c r="MK157" s="75"/>
      <c r="ML157" s="75"/>
      <c r="MM157" s="75"/>
      <c r="MN157" s="75"/>
      <c r="MO157" s="75"/>
      <c r="MP157" s="75"/>
      <c r="MQ157" s="75"/>
      <c r="MR157" s="75"/>
      <c r="MS157" s="75"/>
      <c r="MT157" s="75"/>
      <c r="MU157" s="75"/>
      <c r="MV157" s="75"/>
      <c r="MW157" s="75"/>
      <c r="MX157" s="75"/>
      <c r="MY157" s="75"/>
      <c r="MZ157" s="75"/>
      <c r="NA157" s="75"/>
      <c r="NB157" s="75"/>
      <c r="NC157" s="75"/>
      <c r="ND157" s="75"/>
      <c r="NE157" s="75"/>
      <c r="NF157" s="75"/>
      <c r="NG157" s="75"/>
      <c r="NH157" s="75"/>
      <c r="NI157" s="75"/>
      <c r="NJ157" s="75"/>
      <c r="NK157" s="75"/>
      <c r="NL157" s="75"/>
      <c r="NM157" s="75"/>
      <c r="NN157" s="75"/>
      <c r="NO157" s="75"/>
      <c r="NP157" s="75"/>
      <c r="NQ157" s="75"/>
      <c r="NR157" s="75"/>
      <c r="NS157" s="75"/>
      <c r="NT157" s="75"/>
      <c r="NU157" s="75"/>
      <c r="NV157" s="75"/>
      <c r="NW157" s="75"/>
      <c r="NX157" s="75"/>
      <c r="NY157" s="75"/>
      <c r="NZ157" s="75"/>
      <c r="OA157" s="75"/>
      <c r="OB157" s="75"/>
      <c r="OC157" s="75"/>
      <c r="OD157" s="75"/>
      <c r="OE157" s="75"/>
      <c r="OF157" s="75"/>
      <c r="OG157" s="75"/>
      <c r="OH157" s="75"/>
      <c r="OI157" s="75"/>
      <c r="OJ157" s="75"/>
      <c r="OK157" s="75"/>
      <c r="OL157" s="75"/>
      <c r="OM157" s="75"/>
      <c r="ON157" s="75"/>
      <c r="OO157" s="75"/>
      <c r="OP157" s="75"/>
      <c r="OQ157" s="75"/>
      <c r="OR157" s="75"/>
      <c r="OS157" s="75"/>
      <c r="OT157" s="75"/>
      <c r="OU157" s="75"/>
      <c r="OV157" s="75"/>
      <c r="OW157" s="75"/>
      <c r="OX157" s="75"/>
      <c r="OY157" s="75"/>
      <c r="OZ157" s="75"/>
      <c r="PA157" s="75"/>
      <c r="PB157" s="75"/>
      <c r="PC157" s="75"/>
      <c r="PD157" s="75"/>
      <c r="PE157" s="75"/>
      <c r="PF157" s="75"/>
      <c r="PG157" s="75"/>
      <c r="PH157" s="75"/>
      <c r="PI157" s="75"/>
      <c r="PJ157" s="75"/>
      <c r="PK157" s="75"/>
      <c r="PL157" s="75"/>
      <c r="PM157" s="75"/>
      <c r="PN157" s="75"/>
      <c r="PO157" s="75"/>
      <c r="PP157" s="75"/>
      <c r="PQ157" s="75"/>
      <c r="PR157" s="75"/>
      <c r="PS157" s="75"/>
      <c r="PT157" s="75"/>
      <c r="PU157" s="75"/>
      <c r="PV157" s="75"/>
      <c r="PW157" s="75"/>
      <c r="PX157" s="75"/>
      <c r="PY157" s="75"/>
      <c r="PZ157" s="75"/>
      <c r="QA157" s="75"/>
      <c r="QB157" s="75"/>
      <c r="QC157" s="75"/>
      <c r="QD157" s="75"/>
      <c r="QE157" s="75"/>
      <c r="QF157" s="75"/>
      <c r="QG157" s="75"/>
      <c r="QH157" s="75"/>
      <c r="QI157" s="75"/>
      <c r="QJ157" s="75"/>
      <c r="QK157" s="75"/>
      <c r="QL157" s="75"/>
      <c r="QM157" s="75"/>
      <c r="QN157" s="75"/>
      <c r="QO157" s="75"/>
      <c r="QP157" s="75"/>
      <c r="QQ157" s="75"/>
      <c r="QR157" s="75"/>
      <c r="QS157" s="75"/>
      <c r="QT157" s="75"/>
      <c r="QU157" s="75"/>
      <c r="QV157" s="75"/>
      <c r="QW157" s="75"/>
      <c r="QX157" s="75"/>
      <c r="QY157" s="75"/>
      <c r="QZ157" s="75"/>
      <c r="RA157" s="75"/>
      <c r="RB157" s="75"/>
      <c r="RC157" s="75"/>
      <c r="RD157" s="75"/>
      <c r="RE157" s="75"/>
      <c r="RF157" s="75"/>
      <c r="RG157" s="75"/>
      <c r="RH157" s="75"/>
      <c r="RI157" s="75"/>
      <c r="RJ157" s="75"/>
      <c r="RK157" s="75"/>
      <c r="RL157" s="75"/>
      <c r="RM157" s="75"/>
      <c r="RN157" s="75"/>
      <c r="RO157" s="75"/>
      <c r="RP157" s="75"/>
      <c r="RQ157" s="75"/>
      <c r="RR157" s="75"/>
      <c r="RS157" s="75"/>
      <c r="RT157" s="75"/>
      <c r="RU157" s="75"/>
      <c r="RV157" s="75"/>
      <c r="RW157" s="75"/>
      <c r="RX157" s="75"/>
      <c r="RY157" s="75"/>
      <c r="RZ157" s="75"/>
      <c r="SA157" s="75"/>
      <c r="SB157" s="75"/>
      <c r="SC157" s="75"/>
      <c r="SD157" s="75"/>
      <c r="SE157" s="75"/>
      <c r="SF157" s="75"/>
      <c r="SG157" s="75"/>
      <c r="SH157" s="75"/>
      <c r="SI157" s="75"/>
      <c r="SJ157" s="75"/>
      <c r="SK157" s="75"/>
      <c r="SL157" s="75"/>
      <c r="SM157" s="75"/>
      <c r="SN157" s="75"/>
      <c r="SO157" s="75"/>
      <c r="SP157" s="75"/>
      <c r="SQ157" s="75"/>
      <c r="SR157" s="75"/>
      <c r="SS157" s="75"/>
      <c r="ST157" s="75"/>
      <c r="SU157" s="75"/>
      <c r="SV157" s="75"/>
      <c r="SW157" s="75"/>
      <c r="SX157" s="75"/>
      <c r="SY157" s="75"/>
      <c r="SZ157" s="75"/>
      <c r="TA157" s="75"/>
      <c r="TB157" s="75"/>
      <c r="TC157" s="75"/>
      <c r="TD157" s="75"/>
      <c r="TE157" s="75"/>
      <c r="TF157" s="75"/>
      <c r="TG157" s="75"/>
      <c r="TH157" s="75"/>
      <c r="TI157" s="75"/>
      <c r="TJ157" s="75"/>
      <c r="TK157" s="75"/>
      <c r="TL157" s="75"/>
      <c r="TM157" s="75"/>
      <c r="TN157" s="75"/>
      <c r="TO157" s="75"/>
      <c r="TP157" s="75"/>
      <c r="TQ157" s="75"/>
      <c r="TR157" s="75"/>
      <c r="TS157" s="75"/>
      <c r="TT157" s="75"/>
      <c r="TU157" s="75"/>
      <c r="TV157" s="75"/>
      <c r="TW157" s="75"/>
      <c r="TX157" s="75"/>
      <c r="TY157" s="75"/>
      <c r="TZ157" s="75"/>
      <c r="UA157" s="75"/>
      <c r="UB157" s="75"/>
      <c r="UC157" s="75"/>
      <c r="UD157" s="75"/>
      <c r="UE157" s="75"/>
      <c r="UF157" s="75"/>
      <c r="UG157" s="75"/>
      <c r="UH157" s="75"/>
      <c r="UI157" s="75"/>
      <c r="UJ157" s="75"/>
      <c r="UK157" s="75"/>
      <c r="UL157" s="75"/>
      <c r="UM157" s="75"/>
      <c r="UN157" s="75"/>
      <c r="UO157" s="75"/>
      <c r="UP157" s="75"/>
      <c r="UQ157" s="75"/>
      <c r="UR157" s="75"/>
      <c r="US157" s="75"/>
      <c r="UT157" s="75"/>
      <c r="UU157" s="75"/>
      <c r="UV157" s="75"/>
      <c r="UW157" s="75"/>
      <c r="UX157" s="75"/>
      <c r="UY157" s="75"/>
      <c r="UZ157" s="75"/>
      <c r="VA157" s="75"/>
      <c r="VB157" s="75"/>
      <c r="VC157" s="75"/>
      <c r="VD157" s="75"/>
      <c r="VE157" s="75"/>
      <c r="VF157" s="75"/>
      <c r="VG157" s="75"/>
      <c r="VH157" s="75"/>
      <c r="VI157" s="75"/>
      <c r="VJ157" s="75"/>
      <c r="VK157" s="75"/>
      <c r="VL157" s="75"/>
      <c r="VM157" s="75"/>
      <c r="VN157" s="75"/>
      <c r="VO157" s="75"/>
      <c r="VP157" s="75"/>
      <c r="VQ157" s="75"/>
      <c r="VR157" s="75"/>
      <c r="VS157" s="75"/>
      <c r="VT157" s="75"/>
      <c r="VU157" s="75"/>
      <c r="VV157" s="75"/>
      <c r="VW157" s="75"/>
      <c r="VX157" s="75"/>
      <c r="VY157" s="75"/>
      <c r="VZ157" s="75"/>
      <c r="WA157" s="75"/>
      <c r="WB157" s="75"/>
      <c r="WC157" s="75"/>
      <c r="WD157" s="75"/>
      <c r="WE157" s="75"/>
      <c r="WF157" s="75"/>
      <c r="WG157" s="75"/>
      <c r="WH157" s="75"/>
      <c r="WI157" s="75"/>
      <c r="WJ157" s="75"/>
      <c r="WK157" s="75"/>
      <c r="WL157" s="75"/>
      <c r="WM157" s="75"/>
      <c r="WN157" s="75"/>
      <c r="WO157" s="75"/>
      <c r="WP157" s="75"/>
      <c r="WQ157" s="75"/>
      <c r="WR157" s="75"/>
      <c r="WS157" s="75"/>
      <c r="WT157" s="75"/>
      <c r="WU157" s="75"/>
      <c r="WV157" s="75"/>
      <c r="WW157" s="75"/>
      <c r="WX157" s="75"/>
      <c r="WY157" s="75"/>
      <c r="WZ157" s="75"/>
      <c r="XA157" s="75"/>
      <c r="XB157" s="75"/>
      <c r="XC157" s="75"/>
      <c r="XD157" s="75"/>
      <c r="XE157" s="75"/>
      <c r="XF157" s="75"/>
      <c r="XG157" s="75"/>
      <c r="XH157" s="75"/>
      <c r="XI157" s="75"/>
      <c r="XJ157" s="75"/>
      <c r="XK157" s="75"/>
      <c r="XL157" s="75"/>
      <c r="XM157" s="75"/>
      <c r="XN157" s="75"/>
      <c r="XO157" s="75"/>
      <c r="XP157" s="75"/>
      <c r="XQ157" s="75"/>
      <c r="XR157" s="75"/>
      <c r="XS157" s="75"/>
      <c r="XT157" s="75"/>
      <c r="XU157" s="75"/>
      <c r="XV157" s="75"/>
      <c r="XW157" s="75"/>
      <c r="XX157" s="75"/>
      <c r="XY157" s="75"/>
      <c r="XZ157" s="75"/>
      <c r="YA157" s="75"/>
      <c r="YB157" s="75"/>
      <c r="YC157" s="75"/>
      <c r="YD157" s="75"/>
      <c r="YE157" s="75"/>
      <c r="YF157" s="75"/>
      <c r="YG157" s="75"/>
      <c r="YH157" s="75"/>
      <c r="YI157" s="75"/>
      <c r="YJ157" s="75"/>
      <c r="YK157" s="75"/>
      <c r="YL157" s="75"/>
      <c r="YM157" s="75"/>
      <c r="YN157" s="75"/>
      <c r="YO157" s="75"/>
      <c r="YP157" s="75"/>
      <c r="YQ157" s="75"/>
      <c r="YR157" s="75"/>
      <c r="YS157" s="75"/>
      <c r="YT157" s="75"/>
      <c r="YU157" s="75"/>
      <c r="YV157" s="75"/>
      <c r="YW157" s="75"/>
      <c r="YX157" s="75"/>
      <c r="YY157" s="75"/>
      <c r="YZ157" s="75"/>
      <c r="ZA157" s="75"/>
      <c r="ZB157" s="75"/>
      <c r="ZC157" s="75"/>
      <c r="ZD157" s="75"/>
      <c r="ZE157" s="75"/>
      <c r="ZF157" s="75"/>
      <c r="ZG157" s="75"/>
      <c r="ZH157" s="75"/>
      <c r="ZI157" s="75"/>
      <c r="ZJ157" s="75"/>
      <c r="ZK157" s="75"/>
      <c r="ZL157" s="75"/>
      <c r="ZM157" s="75"/>
      <c r="ZN157" s="75"/>
      <c r="ZO157" s="75"/>
      <c r="ZP157" s="75"/>
      <c r="ZQ157" s="75"/>
      <c r="ZR157" s="75"/>
      <c r="ZS157" s="75"/>
      <c r="ZT157" s="75"/>
      <c r="ZU157" s="75"/>
      <c r="ZV157" s="75"/>
      <c r="ZW157" s="75"/>
      <c r="ZX157" s="75"/>
      <c r="ZY157" s="75"/>
      <c r="ZZ157" s="75"/>
      <c r="AAA157" s="75"/>
      <c r="AAB157" s="75"/>
      <c r="AAC157" s="75"/>
      <c r="AAD157" s="75"/>
      <c r="AAE157" s="75"/>
      <c r="AAF157" s="75"/>
      <c r="AAG157" s="75"/>
      <c r="AAH157" s="75"/>
      <c r="AAI157" s="75"/>
      <c r="AAJ157" s="75"/>
      <c r="AAK157" s="75"/>
      <c r="AAL157" s="75"/>
      <c r="AAM157" s="75"/>
      <c r="AAN157" s="75"/>
      <c r="AAO157" s="75"/>
      <c r="AAP157" s="75"/>
      <c r="AAQ157" s="75"/>
      <c r="AAR157" s="75"/>
      <c r="AAS157" s="75"/>
      <c r="AAT157" s="75"/>
      <c r="AAU157" s="75"/>
      <c r="AAV157" s="75"/>
      <c r="AAW157" s="75"/>
      <c r="AAX157" s="75"/>
      <c r="AAY157" s="75"/>
      <c r="AAZ157" s="75"/>
      <c r="ABA157" s="75"/>
      <c r="ABB157" s="75"/>
      <c r="ABC157" s="75"/>
      <c r="ABD157" s="75"/>
      <c r="ABE157" s="75"/>
      <c r="ABF157" s="75"/>
      <c r="ABG157" s="75"/>
      <c r="ABH157" s="75"/>
      <c r="ABI157" s="75"/>
      <c r="ABJ157" s="75"/>
      <c r="ABK157" s="75"/>
      <c r="ABL157" s="75"/>
      <c r="ABM157" s="75"/>
      <c r="ABN157" s="75"/>
      <c r="ABO157" s="75"/>
      <c r="ABP157" s="75"/>
      <c r="ABQ157" s="75"/>
      <c r="ABR157" s="75"/>
      <c r="ABS157" s="75"/>
      <c r="ABT157" s="75"/>
      <c r="ABU157" s="75"/>
      <c r="ABV157" s="75"/>
      <c r="ABW157" s="75"/>
      <c r="ABX157" s="75"/>
      <c r="ABY157" s="75"/>
      <c r="ABZ157" s="75"/>
      <c r="ACA157" s="75"/>
      <c r="ACB157" s="75"/>
      <c r="ACC157" s="75"/>
      <c r="ACD157" s="75"/>
      <c r="ACE157" s="75"/>
      <c r="ACF157" s="75"/>
      <c r="ACG157" s="75"/>
      <c r="ACH157" s="75"/>
      <c r="ACI157" s="75"/>
      <c r="ACJ157" s="75"/>
      <c r="ACK157" s="75"/>
      <c r="ACL157" s="75"/>
      <c r="ACM157" s="75"/>
      <c r="ACN157" s="75"/>
      <c r="ACO157" s="75"/>
      <c r="ACP157" s="75"/>
      <c r="ACQ157" s="75"/>
      <c r="ACR157" s="75"/>
      <c r="ACS157" s="75"/>
      <c r="ACT157" s="75"/>
      <c r="ACU157" s="75"/>
      <c r="ACV157" s="75"/>
      <c r="ACW157" s="75"/>
      <c r="ACX157" s="75"/>
      <c r="ACY157" s="75"/>
      <c r="ACZ157" s="75"/>
      <c r="ADA157" s="75"/>
      <c r="ADB157" s="75"/>
      <c r="ADC157" s="75"/>
      <c r="ADD157" s="75"/>
      <c r="ADE157" s="75"/>
      <c r="ADF157" s="75"/>
      <c r="ADG157" s="75"/>
      <c r="ADH157" s="75"/>
      <c r="ADI157" s="75"/>
      <c r="ADJ157" s="75"/>
      <c r="ADK157" s="75"/>
      <c r="ADL157" s="75"/>
      <c r="ADM157" s="75"/>
      <c r="ADN157" s="75"/>
      <c r="ADO157" s="75"/>
      <c r="ADP157" s="75"/>
      <c r="ADQ157" s="75"/>
      <c r="ADR157" s="75"/>
      <c r="ADS157" s="75"/>
      <c r="ADT157" s="75"/>
      <c r="ADU157" s="75"/>
      <c r="ADV157" s="75"/>
      <c r="ADW157" s="75"/>
      <c r="ADX157" s="75"/>
      <c r="ADY157" s="75"/>
      <c r="ADZ157" s="75"/>
      <c r="AEA157" s="75"/>
      <c r="AEB157" s="75"/>
      <c r="AEC157" s="75"/>
      <c r="AED157" s="75"/>
      <c r="AEE157" s="75"/>
      <c r="AEF157" s="75"/>
      <c r="AEG157" s="75"/>
      <c r="AEH157" s="75"/>
      <c r="AEI157" s="75"/>
      <c r="AEJ157" s="75"/>
      <c r="AEK157" s="75"/>
      <c r="AEL157" s="75"/>
      <c r="AEM157" s="75"/>
      <c r="AEN157" s="75"/>
      <c r="AEO157" s="75"/>
      <c r="AEP157" s="75"/>
      <c r="AEQ157" s="75"/>
      <c r="AER157" s="75"/>
      <c r="AES157" s="75"/>
      <c r="AET157" s="75"/>
      <c r="AEU157" s="75"/>
      <c r="AEV157" s="75"/>
      <c r="AEW157" s="75"/>
      <c r="AEX157" s="75"/>
      <c r="AEY157" s="75"/>
      <c r="AEZ157" s="75"/>
      <c r="AFA157" s="75"/>
      <c r="AFB157" s="75"/>
      <c r="AFC157" s="75"/>
      <c r="AFD157" s="75"/>
      <c r="AFE157" s="75"/>
      <c r="AFF157" s="75"/>
      <c r="AFG157" s="75"/>
      <c r="AFH157" s="75"/>
      <c r="AFI157" s="75"/>
      <c r="AFJ157" s="75"/>
      <c r="AFK157" s="75"/>
      <c r="AFL157" s="75"/>
      <c r="AFM157" s="75"/>
      <c r="AFN157" s="75"/>
      <c r="AFO157" s="75"/>
      <c r="AFP157" s="75"/>
      <c r="AFQ157" s="75"/>
      <c r="AFR157" s="75"/>
      <c r="AFS157" s="75"/>
      <c r="AFT157" s="75"/>
      <c r="AFU157" s="75"/>
      <c r="AFV157" s="75"/>
      <c r="AFW157" s="75"/>
      <c r="AFX157" s="75"/>
      <c r="AFY157" s="75"/>
      <c r="AFZ157" s="75"/>
      <c r="AGA157" s="75"/>
      <c r="AGB157" s="75"/>
      <c r="AGC157" s="75"/>
      <c r="AGD157" s="75"/>
      <c r="AGE157" s="75"/>
      <c r="AGF157" s="75"/>
      <c r="AGG157" s="75"/>
      <c r="AGH157" s="75"/>
      <c r="AGI157" s="75"/>
      <c r="AGJ157" s="75"/>
      <c r="AGK157" s="75"/>
      <c r="AGL157" s="75"/>
      <c r="AGM157" s="75"/>
      <c r="AGN157" s="75"/>
      <c r="AGO157" s="75"/>
      <c r="AGP157" s="75"/>
      <c r="AGQ157" s="75"/>
      <c r="AGR157" s="75"/>
      <c r="AGS157" s="75"/>
      <c r="AGT157" s="75"/>
      <c r="AGU157" s="75"/>
      <c r="AGV157" s="75"/>
      <c r="AGW157" s="75"/>
      <c r="AGX157" s="75"/>
      <c r="AGY157" s="75"/>
      <c r="AGZ157" s="75"/>
      <c r="AHA157" s="75"/>
      <c r="AHB157" s="75"/>
      <c r="AHC157" s="75"/>
      <c r="AHD157" s="75"/>
      <c r="AHE157" s="75"/>
      <c r="AHF157" s="75"/>
      <c r="AHG157" s="75"/>
      <c r="AHH157" s="75"/>
      <c r="AHI157" s="75"/>
      <c r="AHJ157" s="75"/>
      <c r="AHK157" s="75"/>
      <c r="AHL157" s="75"/>
      <c r="AHM157" s="75"/>
      <c r="AHN157" s="75"/>
      <c r="AHO157" s="75"/>
      <c r="AHP157" s="75"/>
      <c r="AHQ157" s="75"/>
      <c r="AHR157" s="75"/>
      <c r="AHS157" s="75"/>
      <c r="AHT157" s="75"/>
      <c r="AHU157" s="75"/>
      <c r="AHV157" s="75"/>
      <c r="AHW157" s="75"/>
      <c r="AHX157" s="75"/>
      <c r="AHY157" s="75"/>
      <c r="AHZ157" s="75"/>
      <c r="AIA157" s="75"/>
      <c r="AIB157" s="75"/>
      <c r="AIC157" s="75"/>
      <c r="AID157" s="75"/>
      <c r="AIE157" s="75"/>
      <c r="AIF157" s="75"/>
      <c r="AIG157" s="75"/>
      <c r="AIH157" s="75"/>
      <c r="AII157" s="75"/>
      <c r="AIJ157" s="75"/>
      <c r="AIK157" s="75"/>
      <c r="AIL157" s="75"/>
      <c r="AIM157" s="75"/>
      <c r="AIN157" s="75"/>
      <c r="AIO157" s="75"/>
      <c r="AIP157" s="75"/>
      <c r="AIQ157" s="75"/>
      <c r="AIR157" s="75"/>
      <c r="AIS157" s="75"/>
      <c r="AIT157" s="75"/>
      <c r="AIU157" s="75"/>
      <c r="AIV157" s="75"/>
      <c r="AIW157" s="75"/>
      <c r="AIX157" s="75"/>
      <c r="AIY157" s="75"/>
      <c r="AIZ157" s="75"/>
      <c r="AJA157" s="75"/>
      <c r="AJB157" s="75"/>
      <c r="AJC157" s="75"/>
      <c r="AJD157" s="75"/>
      <c r="AJE157" s="75"/>
      <c r="AJF157" s="75"/>
      <c r="AJG157" s="75"/>
      <c r="AJH157" s="75"/>
      <c r="AJI157" s="75"/>
      <c r="AJJ157" s="75"/>
      <c r="AJK157" s="75"/>
      <c r="AJL157" s="75"/>
      <c r="AJM157" s="75"/>
      <c r="AJN157" s="75"/>
      <c r="AJO157" s="75"/>
      <c r="AJP157" s="75"/>
      <c r="AJQ157" s="75"/>
      <c r="AJR157" s="75"/>
      <c r="AJS157" s="75"/>
      <c r="AJT157" s="75"/>
      <c r="AJU157" s="75"/>
      <c r="AJV157" s="75"/>
      <c r="AJW157" s="75"/>
      <c r="AJX157" s="75"/>
      <c r="AJY157" s="75"/>
      <c r="AJZ157" s="75"/>
      <c r="AKA157" s="75"/>
      <c r="AKB157" s="75"/>
      <c r="AKC157" s="75"/>
      <c r="AKD157" s="75"/>
      <c r="AKE157" s="75"/>
      <c r="AKF157" s="75"/>
      <c r="AKG157" s="75"/>
      <c r="AKH157" s="75"/>
      <c r="AKI157" s="75"/>
      <c r="AKJ157" s="75"/>
      <c r="AKK157" s="75"/>
      <c r="AKL157" s="75"/>
      <c r="AKM157" s="75"/>
      <c r="AKN157" s="75"/>
      <c r="AKO157" s="75"/>
      <c r="AKP157" s="75"/>
      <c r="AKQ157" s="75"/>
      <c r="AKR157" s="75"/>
      <c r="AKS157" s="75"/>
      <c r="AKT157" s="75"/>
      <c r="AKU157" s="75"/>
      <c r="AKV157" s="75"/>
      <c r="AKW157" s="75"/>
      <c r="AKX157" s="75"/>
      <c r="AKY157" s="75"/>
      <c r="AKZ157" s="75"/>
      <c r="ALA157" s="75"/>
      <c r="ALB157" s="75"/>
      <c r="ALC157" s="75"/>
      <c r="ALD157" s="75"/>
      <c r="ALE157" s="75"/>
      <c r="ALF157" s="75"/>
      <c r="ALG157" s="75"/>
      <c r="ALH157" s="75"/>
      <c r="ALI157" s="75"/>
      <c r="ALJ157" s="75"/>
      <c r="ALK157" s="75"/>
      <c r="ALL157" s="75"/>
      <c r="ALM157" s="75"/>
      <c r="ALN157" s="75"/>
      <c r="ALO157" s="75"/>
      <c r="ALP157" s="75"/>
      <c r="ALQ157" s="75"/>
      <c r="ALR157" s="75"/>
      <c r="ALS157" s="75"/>
      <c r="ALT157" s="75"/>
      <c r="ALU157" s="75"/>
      <c r="ALV157" s="75"/>
      <c r="ALW157" s="75"/>
      <c r="ALX157" s="75"/>
      <c r="ALY157" s="75"/>
      <c r="ALZ157" s="75"/>
      <c r="AMA157" s="75"/>
      <c r="AMB157" s="75"/>
      <c r="AMC157" s="75"/>
      <c r="AMD157" s="75"/>
      <c r="AME157" s="75"/>
      <c r="AMF157" s="75"/>
      <c r="AMG157" s="75"/>
      <c r="AMH157" s="75"/>
      <c r="AMI157" s="75"/>
      <c r="AMJ157" s="75"/>
      <c r="AMK157" s="75"/>
      <c r="AML157" s="75"/>
      <c r="AMM157" s="75"/>
      <c r="AMN157" s="75"/>
      <c r="AMO157" s="75"/>
      <c r="AMP157" s="75"/>
      <c r="AMQ157" s="75"/>
      <c r="AMR157" s="75"/>
      <c r="AMS157" s="75"/>
      <c r="AMT157" s="75"/>
      <c r="AMU157" s="75"/>
      <c r="AMV157" s="75"/>
      <c r="AMW157" s="75"/>
    </row>
    <row r="158" spans="1:1038" s="58" customFormat="1" ht="14.25" outlineLevel="1">
      <c r="A158" s="3"/>
      <c r="B158" s="3"/>
      <c r="C158" s="3"/>
      <c r="D158" s="3"/>
      <c r="G158" s="101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4"/>
      <c r="AJ158" s="4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  <c r="HY158" s="75"/>
      <c r="HZ158" s="75"/>
      <c r="IA158" s="75"/>
      <c r="IB158" s="75"/>
      <c r="IC158" s="75"/>
      <c r="ID158" s="75"/>
      <c r="IE158" s="75"/>
      <c r="IF158" s="75"/>
      <c r="IG158" s="75"/>
      <c r="IH158" s="75"/>
      <c r="II158" s="75"/>
      <c r="IJ158" s="75"/>
      <c r="IK158" s="75"/>
      <c r="IL158" s="75"/>
      <c r="IM158" s="75"/>
      <c r="IN158" s="75"/>
      <c r="IO158" s="75"/>
      <c r="IP158" s="75"/>
      <c r="IQ158" s="75"/>
      <c r="IR158" s="75"/>
      <c r="IS158" s="75"/>
      <c r="IT158" s="75"/>
      <c r="IU158" s="75"/>
      <c r="IV158" s="75"/>
      <c r="IW158" s="75"/>
      <c r="IX158" s="75"/>
      <c r="IY158" s="75"/>
      <c r="IZ158" s="75"/>
      <c r="JA158" s="75"/>
      <c r="JB158" s="75"/>
      <c r="JC158" s="75"/>
      <c r="JD158" s="75"/>
      <c r="JE158" s="75"/>
      <c r="JF158" s="75"/>
      <c r="JG158" s="75"/>
      <c r="JH158" s="75"/>
      <c r="JI158" s="75"/>
      <c r="JJ158" s="75"/>
      <c r="JK158" s="75"/>
      <c r="JL158" s="75"/>
      <c r="JM158" s="75"/>
      <c r="JN158" s="75"/>
      <c r="JO158" s="75"/>
      <c r="JP158" s="75"/>
      <c r="JQ158" s="75"/>
      <c r="JR158" s="75"/>
      <c r="JS158" s="75"/>
      <c r="JT158" s="75"/>
      <c r="JU158" s="75"/>
      <c r="JV158" s="75"/>
      <c r="JW158" s="75"/>
      <c r="JX158" s="75"/>
      <c r="JY158" s="75"/>
      <c r="JZ158" s="75"/>
      <c r="KA158" s="75"/>
      <c r="KB158" s="75"/>
      <c r="KC158" s="75"/>
      <c r="KD158" s="75"/>
      <c r="KE158" s="75"/>
      <c r="KF158" s="75"/>
      <c r="KG158" s="75"/>
      <c r="KH158" s="75"/>
      <c r="KI158" s="75"/>
      <c r="KJ158" s="75"/>
      <c r="KK158" s="75"/>
      <c r="KL158" s="75"/>
      <c r="KM158" s="75"/>
      <c r="KN158" s="75"/>
      <c r="KO158" s="75"/>
      <c r="KP158" s="75"/>
      <c r="KQ158" s="75"/>
      <c r="KR158" s="75"/>
      <c r="KS158" s="75"/>
      <c r="KT158" s="75"/>
      <c r="KU158" s="75"/>
      <c r="KV158" s="75"/>
      <c r="KW158" s="75"/>
      <c r="KX158" s="75"/>
      <c r="KY158" s="75"/>
      <c r="KZ158" s="75"/>
      <c r="LA158" s="75"/>
      <c r="LB158" s="75"/>
      <c r="LC158" s="75"/>
      <c r="LD158" s="75"/>
      <c r="LE158" s="75"/>
      <c r="LF158" s="75"/>
      <c r="LG158" s="75"/>
      <c r="LH158" s="75"/>
      <c r="LI158" s="75"/>
      <c r="LJ158" s="75"/>
      <c r="LK158" s="75"/>
      <c r="LL158" s="75"/>
      <c r="LM158" s="75"/>
      <c r="LN158" s="75"/>
      <c r="LO158" s="75"/>
      <c r="LP158" s="75"/>
      <c r="LQ158" s="75"/>
      <c r="LR158" s="75"/>
      <c r="LS158" s="75"/>
      <c r="LT158" s="75"/>
      <c r="LU158" s="75"/>
      <c r="LV158" s="75"/>
      <c r="LW158" s="75"/>
      <c r="LX158" s="75"/>
      <c r="LY158" s="75"/>
      <c r="LZ158" s="75"/>
      <c r="MA158" s="75"/>
      <c r="MB158" s="75"/>
      <c r="MC158" s="75"/>
      <c r="MD158" s="75"/>
      <c r="ME158" s="75"/>
      <c r="MF158" s="75"/>
      <c r="MG158" s="75"/>
      <c r="MH158" s="75"/>
      <c r="MI158" s="75"/>
      <c r="MJ158" s="75"/>
      <c r="MK158" s="75"/>
      <c r="ML158" s="75"/>
      <c r="MM158" s="75"/>
      <c r="MN158" s="75"/>
      <c r="MO158" s="75"/>
      <c r="MP158" s="75"/>
      <c r="MQ158" s="75"/>
      <c r="MR158" s="75"/>
      <c r="MS158" s="75"/>
      <c r="MT158" s="75"/>
      <c r="MU158" s="75"/>
      <c r="MV158" s="75"/>
      <c r="MW158" s="75"/>
      <c r="MX158" s="75"/>
      <c r="MY158" s="75"/>
      <c r="MZ158" s="75"/>
      <c r="NA158" s="75"/>
      <c r="NB158" s="75"/>
      <c r="NC158" s="75"/>
      <c r="ND158" s="75"/>
      <c r="NE158" s="75"/>
      <c r="NF158" s="75"/>
      <c r="NG158" s="75"/>
      <c r="NH158" s="75"/>
      <c r="NI158" s="75"/>
      <c r="NJ158" s="75"/>
      <c r="NK158" s="75"/>
      <c r="NL158" s="75"/>
      <c r="NM158" s="75"/>
      <c r="NN158" s="75"/>
      <c r="NO158" s="75"/>
      <c r="NP158" s="75"/>
      <c r="NQ158" s="75"/>
      <c r="NR158" s="75"/>
      <c r="NS158" s="75"/>
      <c r="NT158" s="75"/>
      <c r="NU158" s="75"/>
      <c r="NV158" s="75"/>
      <c r="NW158" s="75"/>
      <c r="NX158" s="75"/>
      <c r="NY158" s="75"/>
      <c r="NZ158" s="75"/>
      <c r="OA158" s="75"/>
      <c r="OB158" s="75"/>
      <c r="OC158" s="75"/>
      <c r="OD158" s="75"/>
      <c r="OE158" s="75"/>
      <c r="OF158" s="75"/>
      <c r="OG158" s="75"/>
      <c r="OH158" s="75"/>
      <c r="OI158" s="75"/>
      <c r="OJ158" s="75"/>
      <c r="OK158" s="75"/>
      <c r="OL158" s="75"/>
      <c r="OM158" s="75"/>
      <c r="ON158" s="75"/>
      <c r="OO158" s="75"/>
      <c r="OP158" s="75"/>
      <c r="OQ158" s="75"/>
      <c r="OR158" s="75"/>
      <c r="OS158" s="75"/>
      <c r="OT158" s="75"/>
      <c r="OU158" s="75"/>
      <c r="OV158" s="75"/>
      <c r="OW158" s="75"/>
      <c r="OX158" s="75"/>
      <c r="OY158" s="75"/>
      <c r="OZ158" s="75"/>
      <c r="PA158" s="75"/>
      <c r="PB158" s="75"/>
      <c r="PC158" s="75"/>
      <c r="PD158" s="75"/>
      <c r="PE158" s="75"/>
      <c r="PF158" s="75"/>
      <c r="PG158" s="75"/>
      <c r="PH158" s="75"/>
      <c r="PI158" s="75"/>
      <c r="PJ158" s="75"/>
      <c r="PK158" s="75"/>
      <c r="PL158" s="75"/>
      <c r="PM158" s="75"/>
      <c r="PN158" s="75"/>
      <c r="PO158" s="75"/>
      <c r="PP158" s="75"/>
      <c r="PQ158" s="75"/>
      <c r="PR158" s="75"/>
      <c r="PS158" s="75"/>
      <c r="PT158" s="75"/>
      <c r="PU158" s="75"/>
      <c r="PV158" s="75"/>
      <c r="PW158" s="75"/>
      <c r="PX158" s="75"/>
      <c r="PY158" s="75"/>
      <c r="PZ158" s="75"/>
      <c r="QA158" s="75"/>
      <c r="QB158" s="75"/>
      <c r="QC158" s="75"/>
      <c r="QD158" s="75"/>
      <c r="QE158" s="75"/>
      <c r="QF158" s="75"/>
      <c r="QG158" s="75"/>
      <c r="QH158" s="75"/>
      <c r="QI158" s="75"/>
      <c r="QJ158" s="75"/>
      <c r="QK158" s="75"/>
      <c r="QL158" s="75"/>
      <c r="QM158" s="75"/>
      <c r="QN158" s="75"/>
      <c r="QO158" s="75"/>
      <c r="QP158" s="75"/>
      <c r="QQ158" s="75"/>
      <c r="QR158" s="75"/>
      <c r="QS158" s="75"/>
      <c r="QT158" s="75"/>
      <c r="QU158" s="75"/>
      <c r="QV158" s="75"/>
      <c r="QW158" s="75"/>
      <c r="QX158" s="75"/>
      <c r="QY158" s="75"/>
      <c r="QZ158" s="75"/>
      <c r="RA158" s="75"/>
      <c r="RB158" s="75"/>
      <c r="RC158" s="75"/>
      <c r="RD158" s="75"/>
      <c r="RE158" s="75"/>
      <c r="RF158" s="75"/>
      <c r="RG158" s="75"/>
      <c r="RH158" s="75"/>
      <c r="RI158" s="75"/>
      <c r="RJ158" s="75"/>
      <c r="RK158" s="75"/>
      <c r="RL158" s="75"/>
      <c r="RM158" s="75"/>
      <c r="RN158" s="75"/>
      <c r="RO158" s="75"/>
      <c r="RP158" s="75"/>
      <c r="RQ158" s="75"/>
      <c r="RR158" s="75"/>
      <c r="RS158" s="75"/>
      <c r="RT158" s="75"/>
      <c r="RU158" s="75"/>
      <c r="RV158" s="75"/>
      <c r="RW158" s="75"/>
      <c r="RX158" s="75"/>
      <c r="RY158" s="75"/>
      <c r="RZ158" s="75"/>
      <c r="SA158" s="75"/>
      <c r="SB158" s="75"/>
      <c r="SC158" s="75"/>
      <c r="SD158" s="75"/>
      <c r="SE158" s="75"/>
      <c r="SF158" s="75"/>
      <c r="SG158" s="75"/>
      <c r="SH158" s="75"/>
      <c r="SI158" s="75"/>
      <c r="SJ158" s="75"/>
      <c r="SK158" s="75"/>
      <c r="SL158" s="75"/>
      <c r="SM158" s="75"/>
      <c r="SN158" s="75"/>
      <c r="SO158" s="75"/>
      <c r="SP158" s="75"/>
      <c r="SQ158" s="75"/>
      <c r="SR158" s="75"/>
      <c r="SS158" s="75"/>
      <c r="ST158" s="75"/>
      <c r="SU158" s="75"/>
      <c r="SV158" s="75"/>
      <c r="SW158" s="75"/>
      <c r="SX158" s="75"/>
      <c r="SY158" s="75"/>
      <c r="SZ158" s="75"/>
      <c r="TA158" s="75"/>
      <c r="TB158" s="75"/>
      <c r="TC158" s="75"/>
      <c r="TD158" s="75"/>
      <c r="TE158" s="75"/>
      <c r="TF158" s="75"/>
      <c r="TG158" s="75"/>
      <c r="TH158" s="75"/>
      <c r="TI158" s="75"/>
      <c r="TJ158" s="75"/>
      <c r="TK158" s="75"/>
      <c r="TL158" s="75"/>
      <c r="TM158" s="75"/>
      <c r="TN158" s="75"/>
      <c r="TO158" s="75"/>
      <c r="TP158" s="75"/>
      <c r="TQ158" s="75"/>
      <c r="TR158" s="75"/>
      <c r="TS158" s="75"/>
      <c r="TT158" s="75"/>
      <c r="TU158" s="75"/>
      <c r="TV158" s="75"/>
      <c r="TW158" s="75"/>
      <c r="TX158" s="75"/>
      <c r="TY158" s="75"/>
      <c r="TZ158" s="75"/>
      <c r="UA158" s="75"/>
      <c r="UB158" s="75"/>
      <c r="UC158" s="75"/>
      <c r="UD158" s="75"/>
      <c r="UE158" s="75"/>
      <c r="UF158" s="75"/>
      <c r="UG158" s="75"/>
      <c r="UH158" s="75"/>
      <c r="UI158" s="75"/>
      <c r="UJ158" s="75"/>
      <c r="UK158" s="75"/>
      <c r="UL158" s="75"/>
      <c r="UM158" s="75"/>
      <c r="UN158" s="75"/>
      <c r="UO158" s="75"/>
      <c r="UP158" s="75"/>
      <c r="UQ158" s="75"/>
      <c r="UR158" s="75"/>
      <c r="US158" s="75"/>
      <c r="UT158" s="75"/>
      <c r="UU158" s="75"/>
      <c r="UV158" s="75"/>
      <c r="UW158" s="75"/>
      <c r="UX158" s="75"/>
      <c r="UY158" s="75"/>
      <c r="UZ158" s="75"/>
      <c r="VA158" s="75"/>
      <c r="VB158" s="75"/>
      <c r="VC158" s="75"/>
      <c r="VD158" s="75"/>
      <c r="VE158" s="75"/>
      <c r="VF158" s="75"/>
      <c r="VG158" s="75"/>
      <c r="VH158" s="75"/>
      <c r="VI158" s="75"/>
      <c r="VJ158" s="75"/>
      <c r="VK158" s="75"/>
      <c r="VL158" s="75"/>
      <c r="VM158" s="75"/>
      <c r="VN158" s="75"/>
      <c r="VO158" s="75"/>
      <c r="VP158" s="75"/>
      <c r="VQ158" s="75"/>
      <c r="VR158" s="75"/>
      <c r="VS158" s="75"/>
      <c r="VT158" s="75"/>
      <c r="VU158" s="75"/>
      <c r="VV158" s="75"/>
      <c r="VW158" s="75"/>
      <c r="VX158" s="75"/>
      <c r="VY158" s="75"/>
      <c r="VZ158" s="75"/>
      <c r="WA158" s="75"/>
      <c r="WB158" s="75"/>
      <c r="WC158" s="75"/>
      <c r="WD158" s="75"/>
      <c r="WE158" s="75"/>
      <c r="WF158" s="75"/>
      <c r="WG158" s="75"/>
      <c r="WH158" s="75"/>
      <c r="WI158" s="75"/>
      <c r="WJ158" s="75"/>
      <c r="WK158" s="75"/>
      <c r="WL158" s="75"/>
      <c r="WM158" s="75"/>
      <c r="WN158" s="75"/>
      <c r="WO158" s="75"/>
      <c r="WP158" s="75"/>
      <c r="WQ158" s="75"/>
      <c r="WR158" s="75"/>
      <c r="WS158" s="75"/>
      <c r="WT158" s="75"/>
      <c r="WU158" s="75"/>
      <c r="WV158" s="75"/>
      <c r="WW158" s="75"/>
      <c r="WX158" s="75"/>
      <c r="WY158" s="75"/>
      <c r="WZ158" s="75"/>
      <c r="XA158" s="75"/>
      <c r="XB158" s="75"/>
      <c r="XC158" s="75"/>
      <c r="XD158" s="75"/>
      <c r="XE158" s="75"/>
      <c r="XF158" s="75"/>
      <c r="XG158" s="75"/>
      <c r="XH158" s="75"/>
      <c r="XI158" s="75"/>
      <c r="XJ158" s="75"/>
      <c r="XK158" s="75"/>
      <c r="XL158" s="75"/>
      <c r="XM158" s="75"/>
      <c r="XN158" s="75"/>
      <c r="XO158" s="75"/>
      <c r="XP158" s="75"/>
      <c r="XQ158" s="75"/>
      <c r="XR158" s="75"/>
      <c r="XS158" s="75"/>
      <c r="XT158" s="75"/>
      <c r="XU158" s="75"/>
      <c r="XV158" s="75"/>
      <c r="XW158" s="75"/>
      <c r="XX158" s="75"/>
      <c r="XY158" s="75"/>
      <c r="XZ158" s="75"/>
      <c r="YA158" s="75"/>
      <c r="YB158" s="75"/>
      <c r="YC158" s="75"/>
      <c r="YD158" s="75"/>
      <c r="YE158" s="75"/>
      <c r="YF158" s="75"/>
      <c r="YG158" s="75"/>
      <c r="YH158" s="75"/>
      <c r="YI158" s="75"/>
      <c r="YJ158" s="75"/>
      <c r="YK158" s="75"/>
      <c r="YL158" s="75"/>
      <c r="YM158" s="75"/>
      <c r="YN158" s="75"/>
      <c r="YO158" s="75"/>
      <c r="YP158" s="75"/>
      <c r="YQ158" s="75"/>
      <c r="YR158" s="75"/>
      <c r="YS158" s="75"/>
      <c r="YT158" s="75"/>
      <c r="YU158" s="75"/>
      <c r="YV158" s="75"/>
      <c r="YW158" s="75"/>
      <c r="YX158" s="75"/>
      <c r="YY158" s="75"/>
      <c r="YZ158" s="75"/>
      <c r="ZA158" s="75"/>
      <c r="ZB158" s="75"/>
      <c r="ZC158" s="75"/>
      <c r="ZD158" s="75"/>
      <c r="ZE158" s="75"/>
      <c r="ZF158" s="75"/>
      <c r="ZG158" s="75"/>
      <c r="ZH158" s="75"/>
      <c r="ZI158" s="75"/>
      <c r="ZJ158" s="75"/>
      <c r="ZK158" s="75"/>
      <c r="ZL158" s="75"/>
      <c r="ZM158" s="75"/>
      <c r="ZN158" s="75"/>
      <c r="ZO158" s="75"/>
      <c r="ZP158" s="75"/>
      <c r="ZQ158" s="75"/>
      <c r="ZR158" s="75"/>
      <c r="ZS158" s="75"/>
      <c r="ZT158" s="75"/>
      <c r="ZU158" s="75"/>
      <c r="ZV158" s="75"/>
      <c r="ZW158" s="75"/>
      <c r="ZX158" s="75"/>
      <c r="ZY158" s="75"/>
      <c r="ZZ158" s="75"/>
      <c r="AAA158" s="75"/>
      <c r="AAB158" s="75"/>
      <c r="AAC158" s="75"/>
      <c r="AAD158" s="75"/>
      <c r="AAE158" s="75"/>
      <c r="AAF158" s="75"/>
      <c r="AAG158" s="75"/>
      <c r="AAH158" s="75"/>
      <c r="AAI158" s="75"/>
      <c r="AAJ158" s="75"/>
      <c r="AAK158" s="75"/>
      <c r="AAL158" s="75"/>
      <c r="AAM158" s="75"/>
      <c r="AAN158" s="75"/>
      <c r="AAO158" s="75"/>
      <c r="AAP158" s="75"/>
      <c r="AAQ158" s="75"/>
      <c r="AAR158" s="75"/>
      <c r="AAS158" s="75"/>
      <c r="AAT158" s="75"/>
      <c r="AAU158" s="75"/>
      <c r="AAV158" s="75"/>
      <c r="AAW158" s="75"/>
      <c r="AAX158" s="75"/>
      <c r="AAY158" s="75"/>
      <c r="AAZ158" s="75"/>
      <c r="ABA158" s="75"/>
      <c r="ABB158" s="75"/>
      <c r="ABC158" s="75"/>
      <c r="ABD158" s="75"/>
      <c r="ABE158" s="75"/>
      <c r="ABF158" s="75"/>
      <c r="ABG158" s="75"/>
      <c r="ABH158" s="75"/>
      <c r="ABI158" s="75"/>
      <c r="ABJ158" s="75"/>
      <c r="ABK158" s="75"/>
      <c r="ABL158" s="75"/>
      <c r="ABM158" s="75"/>
      <c r="ABN158" s="75"/>
      <c r="ABO158" s="75"/>
      <c r="ABP158" s="75"/>
      <c r="ABQ158" s="75"/>
      <c r="ABR158" s="75"/>
      <c r="ABS158" s="75"/>
      <c r="ABT158" s="75"/>
      <c r="ABU158" s="75"/>
      <c r="ABV158" s="75"/>
      <c r="ABW158" s="75"/>
      <c r="ABX158" s="75"/>
      <c r="ABY158" s="75"/>
      <c r="ABZ158" s="75"/>
      <c r="ACA158" s="75"/>
      <c r="ACB158" s="75"/>
      <c r="ACC158" s="75"/>
      <c r="ACD158" s="75"/>
      <c r="ACE158" s="75"/>
      <c r="ACF158" s="75"/>
      <c r="ACG158" s="75"/>
      <c r="ACH158" s="75"/>
      <c r="ACI158" s="75"/>
      <c r="ACJ158" s="75"/>
      <c r="ACK158" s="75"/>
      <c r="ACL158" s="75"/>
      <c r="ACM158" s="75"/>
      <c r="ACN158" s="75"/>
      <c r="ACO158" s="75"/>
      <c r="ACP158" s="75"/>
      <c r="ACQ158" s="75"/>
      <c r="ACR158" s="75"/>
      <c r="ACS158" s="75"/>
      <c r="ACT158" s="75"/>
      <c r="ACU158" s="75"/>
      <c r="ACV158" s="75"/>
      <c r="ACW158" s="75"/>
      <c r="ACX158" s="75"/>
      <c r="ACY158" s="75"/>
      <c r="ACZ158" s="75"/>
      <c r="ADA158" s="75"/>
      <c r="ADB158" s="75"/>
      <c r="ADC158" s="75"/>
      <c r="ADD158" s="75"/>
      <c r="ADE158" s="75"/>
      <c r="ADF158" s="75"/>
      <c r="ADG158" s="75"/>
      <c r="ADH158" s="75"/>
      <c r="ADI158" s="75"/>
      <c r="ADJ158" s="75"/>
      <c r="ADK158" s="75"/>
      <c r="ADL158" s="75"/>
      <c r="ADM158" s="75"/>
      <c r="ADN158" s="75"/>
      <c r="ADO158" s="75"/>
      <c r="ADP158" s="75"/>
      <c r="ADQ158" s="75"/>
      <c r="ADR158" s="75"/>
      <c r="ADS158" s="75"/>
      <c r="ADT158" s="75"/>
      <c r="ADU158" s="75"/>
      <c r="ADV158" s="75"/>
      <c r="ADW158" s="75"/>
      <c r="ADX158" s="75"/>
      <c r="ADY158" s="75"/>
      <c r="ADZ158" s="75"/>
      <c r="AEA158" s="75"/>
      <c r="AEB158" s="75"/>
      <c r="AEC158" s="75"/>
      <c r="AED158" s="75"/>
      <c r="AEE158" s="75"/>
      <c r="AEF158" s="75"/>
      <c r="AEG158" s="75"/>
      <c r="AEH158" s="75"/>
      <c r="AEI158" s="75"/>
      <c r="AEJ158" s="75"/>
      <c r="AEK158" s="75"/>
      <c r="AEL158" s="75"/>
      <c r="AEM158" s="75"/>
      <c r="AEN158" s="75"/>
      <c r="AEO158" s="75"/>
      <c r="AEP158" s="75"/>
      <c r="AEQ158" s="75"/>
      <c r="AER158" s="75"/>
      <c r="AES158" s="75"/>
      <c r="AET158" s="75"/>
      <c r="AEU158" s="75"/>
      <c r="AEV158" s="75"/>
      <c r="AEW158" s="75"/>
      <c r="AEX158" s="75"/>
      <c r="AEY158" s="75"/>
      <c r="AEZ158" s="75"/>
      <c r="AFA158" s="75"/>
      <c r="AFB158" s="75"/>
      <c r="AFC158" s="75"/>
      <c r="AFD158" s="75"/>
      <c r="AFE158" s="75"/>
      <c r="AFF158" s="75"/>
      <c r="AFG158" s="75"/>
      <c r="AFH158" s="75"/>
      <c r="AFI158" s="75"/>
      <c r="AFJ158" s="75"/>
      <c r="AFK158" s="75"/>
      <c r="AFL158" s="75"/>
      <c r="AFM158" s="75"/>
      <c r="AFN158" s="75"/>
      <c r="AFO158" s="75"/>
      <c r="AFP158" s="75"/>
      <c r="AFQ158" s="75"/>
      <c r="AFR158" s="75"/>
      <c r="AFS158" s="75"/>
      <c r="AFT158" s="75"/>
      <c r="AFU158" s="75"/>
      <c r="AFV158" s="75"/>
      <c r="AFW158" s="75"/>
      <c r="AFX158" s="75"/>
      <c r="AFY158" s="75"/>
      <c r="AFZ158" s="75"/>
      <c r="AGA158" s="75"/>
      <c r="AGB158" s="75"/>
      <c r="AGC158" s="75"/>
      <c r="AGD158" s="75"/>
      <c r="AGE158" s="75"/>
      <c r="AGF158" s="75"/>
      <c r="AGG158" s="75"/>
      <c r="AGH158" s="75"/>
      <c r="AGI158" s="75"/>
      <c r="AGJ158" s="75"/>
      <c r="AGK158" s="75"/>
      <c r="AGL158" s="75"/>
      <c r="AGM158" s="75"/>
      <c r="AGN158" s="75"/>
      <c r="AGO158" s="75"/>
      <c r="AGP158" s="75"/>
      <c r="AGQ158" s="75"/>
      <c r="AGR158" s="75"/>
      <c r="AGS158" s="75"/>
      <c r="AGT158" s="75"/>
      <c r="AGU158" s="75"/>
      <c r="AGV158" s="75"/>
      <c r="AGW158" s="75"/>
      <c r="AGX158" s="75"/>
      <c r="AGY158" s="75"/>
      <c r="AGZ158" s="75"/>
      <c r="AHA158" s="75"/>
      <c r="AHB158" s="75"/>
      <c r="AHC158" s="75"/>
      <c r="AHD158" s="75"/>
      <c r="AHE158" s="75"/>
      <c r="AHF158" s="75"/>
      <c r="AHG158" s="75"/>
      <c r="AHH158" s="75"/>
      <c r="AHI158" s="75"/>
      <c r="AHJ158" s="75"/>
      <c r="AHK158" s="75"/>
      <c r="AHL158" s="75"/>
      <c r="AHM158" s="75"/>
      <c r="AHN158" s="75"/>
      <c r="AHO158" s="75"/>
      <c r="AHP158" s="75"/>
      <c r="AHQ158" s="75"/>
      <c r="AHR158" s="75"/>
      <c r="AHS158" s="75"/>
      <c r="AHT158" s="75"/>
      <c r="AHU158" s="75"/>
      <c r="AHV158" s="75"/>
      <c r="AHW158" s="75"/>
      <c r="AHX158" s="75"/>
      <c r="AHY158" s="75"/>
      <c r="AHZ158" s="75"/>
      <c r="AIA158" s="75"/>
      <c r="AIB158" s="75"/>
      <c r="AIC158" s="75"/>
      <c r="AID158" s="75"/>
      <c r="AIE158" s="75"/>
      <c r="AIF158" s="75"/>
      <c r="AIG158" s="75"/>
      <c r="AIH158" s="75"/>
      <c r="AII158" s="75"/>
      <c r="AIJ158" s="75"/>
      <c r="AIK158" s="75"/>
      <c r="AIL158" s="75"/>
      <c r="AIM158" s="75"/>
      <c r="AIN158" s="75"/>
      <c r="AIO158" s="75"/>
      <c r="AIP158" s="75"/>
      <c r="AIQ158" s="75"/>
      <c r="AIR158" s="75"/>
      <c r="AIS158" s="75"/>
      <c r="AIT158" s="75"/>
      <c r="AIU158" s="75"/>
      <c r="AIV158" s="75"/>
      <c r="AIW158" s="75"/>
      <c r="AIX158" s="75"/>
      <c r="AIY158" s="75"/>
      <c r="AIZ158" s="75"/>
      <c r="AJA158" s="75"/>
      <c r="AJB158" s="75"/>
      <c r="AJC158" s="75"/>
      <c r="AJD158" s="75"/>
      <c r="AJE158" s="75"/>
      <c r="AJF158" s="75"/>
      <c r="AJG158" s="75"/>
      <c r="AJH158" s="75"/>
      <c r="AJI158" s="75"/>
      <c r="AJJ158" s="75"/>
      <c r="AJK158" s="75"/>
      <c r="AJL158" s="75"/>
      <c r="AJM158" s="75"/>
      <c r="AJN158" s="75"/>
      <c r="AJO158" s="75"/>
      <c r="AJP158" s="75"/>
      <c r="AJQ158" s="75"/>
      <c r="AJR158" s="75"/>
      <c r="AJS158" s="75"/>
      <c r="AJT158" s="75"/>
      <c r="AJU158" s="75"/>
      <c r="AJV158" s="75"/>
      <c r="AJW158" s="75"/>
      <c r="AJX158" s="75"/>
      <c r="AJY158" s="75"/>
      <c r="AJZ158" s="75"/>
      <c r="AKA158" s="75"/>
      <c r="AKB158" s="75"/>
      <c r="AKC158" s="75"/>
      <c r="AKD158" s="75"/>
      <c r="AKE158" s="75"/>
      <c r="AKF158" s="75"/>
      <c r="AKG158" s="75"/>
      <c r="AKH158" s="75"/>
      <c r="AKI158" s="75"/>
      <c r="AKJ158" s="75"/>
      <c r="AKK158" s="75"/>
      <c r="AKL158" s="75"/>
      <c r="AKM158" s="75"/>
      <c r="AKN158" s="75"/>
      <c r="AKO158" s="75"/>
      <c r="AKP158" s="75"/>
      <c r="AKQ158" s="75"/>
      <c r="AKR158" s="75"/>
      <c r="AKS158" s="75"/>
      <c r="AKT158" s="75"/>
      <c r="AKU158" s="75"/>
      <c r="AKV158" s="75"/>
      <c r="AKW158" s="75"/>
      <c r="AKX158" s="75"/>
      <c r="AKY158" s="75"/>
      <c r="AKZ158" s="75"/>
      <c r="ALA158" s="75"/>
      <c r="ALB158" s="75"/>
      <c r="ALC158" s="75"/>
      <c r="ALD158" s="75"/>
      <c r="ALE158" s="75"/>
      <c r="ALF158" s="75"/>
      <c r="ALG158" s="75"/>
      <c r="ALH158" s="75"/>
      <c r="ALI158" s="75"/>
      <c r="ALJ158" s="75"/>
      <c r="ALK158" s="75"/>
      <c r="ALL158" s="75"/>
      <c r="ALM158" s="75"/>
      <c r="ALN158" s="75"/>
      <c r="ALO158" s="75"/>
      <c r="ALP158" s="75"/>
      <c r="ALQ158" s="75"/>
      <c r="ALR158" s="75"/>
      <c r="ALS158" s="75"/>
      <c r="ALT158" s="75"/>
      <c r="ALU158" s="75"/>
      <c r="ALV158" s="75"/>
      <c r="ALW158" s="75"/>
      <c r="ALX158" s="75"/>
      <c r="ALY158" s="75"/>
      <c r="ALZ158" s="75"/>
      <c r="AMA158" s="75"/>
      <c r="AMB158" s="75"/>
      <c r="AMC158" s="75"/>
      <c r="AMD158" s="75"/>
      <c r="AME158" s="75"/>
      <c r="AMF158" s="75"/>
      <c r="AMG158" s="75"/>
      <c r="AMH158" s="75"/>
      <c r="AMI158" s="75"/>
      <c r="AMJ158" s="75"/>
      <c r="AMK158" s="75"/>
      <c r="AML158" s="75"/>
      <c r="AMM158" s="75"/>
      <c r="AMN158" s="75"/>
      <c r="AMO158" s="75"/>
      <c r="AMP158" s="75"/>
      <c r="AMQ158" s="75"/>
      <c r="AMR158" s="75"/>
      <c r="AMS158" s="75"/>
      <c r="AMT158" s="75"/>
      <c r="AMU158" s="75"/>
      <c r="AMV158" s="75"/>
      <c r="AMW158" s="75"/>
    </row>
    <row r="159" spans="1:1038" s="58" customFormat="1" ht="14.25" outlineLevel="1">
      <c r="A159" s="3"/>
      <c r="B159" s="3"/>
      <c r="C159" s="5"/>
      <c r="D159" s="3"/>
      <c r="G159" s="101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4"/>
      <c r="AJ159" s="4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  <c r="HW159" s="75"/>
      <c r="HX159" s="75"/>
      <c r="HY159" s="75"/>
      <c r="HZ159" s="75"/>
      <c r="IA159" s="75"/>
      <c r="IB159" s="75"/>
      <c r="IC159" s="75"/>
      <c r="ID159" s="75"/>
      <c r="IE159" s="75"/>
      <c r="IF159" s="75"/>
      <c r="IG159" s="75"/>
      <c r="IH159" s="75"/>
      <c r="II159" s="75"/>
      <c r="IJ159" s="75"/>
      <c r="IK159" s="75"/>
      <c r="IL159" s="75"/>
      <c r="IM159" s="75"/>
      <c r="IN159" s="75"/>
      <c r="IO159" s="75"/>
      <c r="IP159" s="75"/>
      <c r="IQ159" s="75"/>
      <c r="IR159" s="75"/>
      <c r="IS159" s="75"/>
      <c r="IT159" s="75"/>
      <c r="IU159" s="75"/>
      <c r="IV159" s="75"/>
      <c r="IW159" s="75"/>
      <c r="IX159" s="75"/>
      <c r="IY159" s="75"/>
      <c r="IZ159" s="75"/>
      <c r="JA159" s="75"/>
      <c r="JB159" s="75"/>
      <c r="JC159" s="75"/>
      <c r="JD159" s="75"/>
      <c r="JE159" s="75"/>
      <c r="JF159" s="75"/>
      <c r="JG159" s="75"/>
      <c r="JH159" s="75"/>
      <c r="JI159" s="75"/>
      <c r="JJ159" s="75"/>
      <c r="JK159" s="75"/>
      <c r="JL159" s="75"/>
      <c r="JM159" s="75"/>
      <c r="JN159" s="75"/>
      <c r="JO159" s="75"/>
      <c r="JP159" s="75"/>
      <c r="JQ159" s="75"/>
      <c r="JR159" s="75"/>
      <c r="JS159" s="75"/>
      <c r="JT159" s="75"/>
      <c r="JU159" s="75"/>
      <c r="JV159" s="75"/>
      <c r="JW159" s="75"/>
      <c r="JX159" s="75"/>
      <c r="JY159" s="75"/>
      <c r="JZ159" s="75"/>
      <c r="KA159" s="75"/>
      <c r="KB159" s="75"/>
      <c r="KC159" s="75"/>
      <c r="KD159" s="75"/>
      <c r="KE159" s="75"/>
      <c r="KF159" s="75"/>
      <c r="KG159" s="75"/>
      <c r="KH159" s="75"/>
      <c r="KI159" s="75"/>
      <c r="KJ159" s="75"/>
      <c r="KK159" s="75"/>
      <c r="KL159" s="75"/>
      <c r="KM159" s="75"/>
      <c r="KN159" s="75"/>
      <c r="KO159" s="75"/>
      <c r="KP159" s="75"/>
      <c r="KQ159" s="75"/>
      <c r="KR159" s="75"/>
      <c r="KS159" s="75"/>
      <c r="KT159" s="75"/>
      <c r="KU159" s="75"/>
      <c r="KV159" s="75"/>
      <c r="KW159" s="75"/>
      <c r="KX159" s="75"/>
      <c r="KY159" s="75"/>
      <c r="KZ159" s="75"/>
      <c r="LA159" s="75"/>
      <c r="LB159" s="75"/>
      <c r="LC159" s="75"/>
      <c r="LD159" s="75"/>
      <c r="LE159" s="75"/>
      <c r="LF159" s="75"/>
      <c r="LG159" s="75"/>
      <c r="LH159" s="75"/>
      <c r="LI159" s="75"/>
      <c r="LJ159" s="75"/>
      <c r="LK159" s="75"/>
      <c r="LL159" s="75"/>
      <c r="LM159" s="75"/>
      <c r="LN159" s="75"/>
      <c r="LO159" s="75"/>
      <c r="LP159" s="75"/>
      <c r="LQ159" s="75"/>
      <c r="LR159" s="75"/>
      <c r="LS159" s="75"/>
      <c r="LT159" s="75"/>
      <c r="LU159" s="75"/>
      <c r="LV159" s="75"/>
      <c r="LW159" s="75"/>
      <c r="LX159" s="75"/>
      <c r="LY159" s="75"/>
      <c r="LZ159" s="75"/>
      <c r="MA159" s="75"/>
      <c r="MB159" s="75"/>
      <c r="MC159" s="75"/>
      <c r="MD159" s="75"/>
      <c r="ME159" s="75"/>
      <c r="MF159" s="75"/>
      <c r="MG159" s="75"/>
      <c r="MH159" s="75"/>
      <c r="MI159" s="75"/>
      <c r="MJ159" s="75"/>
      <c r="MK159" s="75"/>
      <c r="ML159" s="75"/>
      <c r="MM159" s="75"/>
      <c r="MN159" s="75"/>
      <c r="MO159" s="75"/>
      <c r="MP159" s="75"/>
      <c r="MQ159" s="75"/>
      <c r="MR159" s="75"/>
      <c r="MS159" s="75"/>
      <c r="MT159" s="75"/>
      <c r="MU159" s="75"/>
      <c r="MV159" s="75"/>
      <c r="MW159" s="75"/>
      <c r="MX159" s="75"/>
      <c r="MY159" s="75"/>
      <c r="MZ159" s="75"/>
      <c r="NA159" s="75"/>
      <c r="NB159" s="75"/>
      <c r="NC159" s="75"/>
      <c r="ND159" s="75"/>
      <c r="NE159" s="75"/>
      <c r="NF159" s="75"/>
      <c r="NG159" s="75"/>
      <c r="NH159" s="75"/>
      <c r="NI159" s="75"/>
      <c r="NJ159" s="75"/>
      <c r="NK159" s="75"/>
      <c r="NL159" s="75"/>
      <c r="NM159" s="75"/>
      <c r="NN159" s="75"/>
      <c r="NO159" s="75"/>
      <c r="NP159" s="75"/>
      <c r="NQ159" s="75"/>
      <c r="NR159" s="75"/>
      <c r="NS159" s="75"/>
      <c r="NT159" s="75"/>
      <c r="NU159" s="75"/>
      <c r="NV159" s="75"/>
      <c r="NW159" s="75"/>
      <c r="NX159" s="75"/>
      <c r="NY159" s="75"/>
      <c r="NZ159" s="75"/>
      <c r="OA159" s="75"/>
      <c r="OB159" s="75"/>
      <c r="OC159" s="75"/>
      <c r="OD159" s="75"/>
      <c r="OE159" s="75"/>
      <c r="OF159" s="75"/>
      <c r="OG159" s="75"/>
      <c r="OH159" s="75"/>
      <c r="OI159" s="75"/>
      <c r="OJ159" s="75"/>
      <c r="OK159" s="75"/>
      <c r="OL159" s="75"/>
      <c r="OM159" s="75"/>
      <c r="ON159" s="75"/>
      <c r="OO159" s="75"/>
      <c r="OP159" s="75"/>
      <c r="OQ159" s="75"/>
      <c r="OR159" s="75"/>
      <c r="OS159" s="75"/>
      <c r="OT159" s="75"/>
      <c r="OU159" s="75"/>
      <c r="OV159" s="75"/>
      <c r="OW159" s="75"/>
      <c r="OX159" s="75"/>
      <c r="OY159" s="75"/>
      <c r="OZ159" s="75"/>
      <c r="PA159" s="75"/>
      <c r="PB159" s="75"/>
      <c r="PC159" s="75"/>
      <c r="PD159" s="75"/>
      <c r="PE159" s="75"/>
      <c r="PF159" s="75"/>
      <c r="PG159" s="75"/>
      <c r="PH159" s="75"/>
      <c r="PI159" s="75"/>
      <c r="PJ159" s="75"/>
      <c r="PK159" s="75"/>
      <c r="PL159" s="75"/>
      <c r="PM159" s="75"/>
      <c r="PN159" s="75"/>
      <c r="PO159" s="75"/>
      <c r="PP159" s="75"/>
      <c r="PQ159" s="75"/>
      <c r="PR159" s="75"/>
      <c r="PS159" s="75"/>
      <c r="PT159" s="75"/>
      <c r="PU159" s="75"/>
      <c r="PV159" s="75"/>
      <c r="PW159" s="75"/>
      <c r="PX159" s="75"/>
      <c r="PY159" s="75"/>
      <c r="PZ159" s="75"/>
      <c r="QA159" s="75"/>
      <c r="QB159" s="75"/>
      <c r="QC159" s="75"/>
      <c r="QD159" s="75"/>
      <c r="QE159" s="75"/>
      <c r="QF159" s="75"/>
      <c r="QG159" s="75"/>
      <c r="QH159" s="75"/>
      <c r="QI159" s="75"/>
      <c r="QJ159" s="75"/>
      <c r="QK159" s="75"/>
      <c r="QL159" s="75"/>
      <c r="QM159" s="75"/>
      <c r="QN159" s="75"/>
      <c r="QO159" s="75"/>
      <c r="QP159" s="75"/>
      <c r="QQ159" s="75"/>
      <c r="QR159" s="75"/>
      <c r="QS159" s="75"/>
      <c r="QT159" s="75"/>
      <c r="QU159" s="75"/>
      <c r="QV159" s="75"/>
      <c r="QW159" s="75"/>
      <c r="QX159" s="75"/>
      <c r="QY159" s="75"/>
      <c r="QZ159" s="75"/>
      <c r="RA159" s="75"/>
      <c r="RB159" s="75"/>
      <c r="RC159" s="75"/>
      <c r="RD159" s="75"/>
      <c r="RE159" s="75"/>
      <c r="RF159" s="75"/>
      <c r="RG159" s="75"/>
      <c r="RH159" s="75"/>
      <c r="RI159" s="75"/>
      <c r="RJ159" s="75"/>
      <c r="RK159" s="75"/>
      <c r="RL159" s="75"/>
      <c r="RM159" s="75"/>
      <c r="RN159" s="75"/>
      <c r="RO159" s="75"/>
      <c r="RP159" s="75"/>
      <c r="RQ159" s="75"/>
      <c r="RR159" s="75"/>
      <c r="RS159" s="75"/>
      <c r="RT159" s="75"/>
      <c r="RU159" s="75"/>
      <c r="RV159" s="75"/>
      <c r="RW159" s="75"/>
      <c r="RX159" s="75"/>
      <c r="RY159" s="75"/>
      <c r="RZ159" s="75"/>
      <c r="SA159" s="75"/>
      <c r="SB159" s="75"/>
      <c r="SC159" s="75"/>
      <c r="SD159" s="75"/>
      <c r="SE159" s="75"/>
      <c r="SF159" s="75"/>
      <c r="SG159" s="75"/>
      <c r="SH159" s="75"/>
      <c r="SI159" s="75"/>
      <c r="SJ159" s="75"/>
      <c r="SK159" s="75"/>
      <c r="SL159" s="75"/>
      <c r="SM159" s="75"/>
      <c r="SN159" s="75"/>
      <c r="SO159" s="75"/>
      <c r="SP159" s="75"/>
      <c r="SQ159" s="75"/>
      <c r="SR159" s="75"/>
      <c r="SS159" s="75"/>
      <c r="ST159" s="75"/>
      <c r="SU159" s="75"/>
      <c r="SV159" s="75"/>
      <c r="SW159" s="75"/>
      <c r="SX159" s="75"/>
      <c r="SY159" s="75"/>
      <c r="SZ159" s="75"/>
      <c r="TA159" s="75"/>
      <c r="TB159" s="75"/>
      <c r="TC159" s="75"/>
      <c r="TD159" s="75"/>
      <c r="TE159" s="75"/>
      <c r="TF159" s="75"/>
      <c r="TG159" s="75"/>
      <c r="TH159" s="75"/>
      <c r="TI159" s="75"/>
      <c r="TJ159" s="75"/>
      <c r="TK159" s="75"/>
      <c r="TL159" s="75"/>
      <c r="TM159" s="75"/>
      <c r="TN159" s="75"/>
      <c r="TO159" s="75"/>
      <c r="TP159" s="75"/>
      <c r="TQ159" s="75"/>
      <c r="TR159" s="75"/>
      <c r="TS159" s="75"/>
      <c r="TT159" s="75"/>
      <c r="TU159" s="75"/>
      <c r="TV159" s="75"/>
      <c r="TW159" s="75"/>
      <c r="TX159" s="75"/>
      <c r="TY159" s="75"/>
      <c r="TZ159" s="75"/>
      <c r="UA159" s="75"/>
      <c r="UB159" s="75"/>
      <c r="UC159" s="75"/>
      <c r="UD159" s="75"/>
      <c r="UE159" s="75"/>
      <c r="UF159" s="75"/>
      <c r="UG159" s="75"/>
      <c r="UH159" s="75"/>
      <c r="UI159" s="75"/>
      <c r="UJ159" s="75"/>
      <c r="UK159" s="75"/>
      <c r="UL159" s="75"/>
      <c r="UM159" s="75"/>
      <c r="UN159" s="75"/>
      <c r="UO159" s="75"/>
      <c r="UP159" s="75"/>
      <c r="UQ159" s="75"/>
      <c r="UR159" s="75"/>
      <c r="US159" s="75"/>
      <c r="UT159" s="75"/>
      <c r="UU159" s="75"/>
      <c r="UV159" s="75"/>
      <c r="UW159" s="75"/>
      <c r="UX159" s="75"/>
      <c r="UY159" s="75"/>
      <c r="UZ159" s="75"/>
      <c r="VA159" s="75"/>
      <c r="VB159" s="75"/>
      <c r="VC159" s="75"/>
      <c r="VD159" s="75"/>
      <c r="VE159" s="75"/>
      <c r="VF159" s="75"/>
      <c r="VG159" s="75"/>
      <c r="VH159" s="75"/>
      <c r="VI159" s="75"/>
      <c r="VJ159" s="75"/>
      <c r="VK159" s="75"/>
      <c r="VL159" s="75"/>
      <c r="VM159" s="75"/>
      <c r="VN159" s="75"/>
      <c r="VO159" s="75"/>
      <c r="VP159" s="75"/>
      <c r="VQ159" s="75"/>
      <c r="VR159" s="75"/>
      <c r="VS159" s="75"/>
      <c r="VT159" s="75"/>
      <c r="VU159" s="75"/>
      <c r="VV159" s="75"/>
      <c r="VW159" s="75"/>
      <c r="VX159" s="75"/>
      <c r="VY159" s="75"/>
      <c r="VZ159" s="75"/>
      <c r="WA159" s="75"/>
      <c r="WB159" s="75"/>
      <c r="WC159" s="75"/>
      <c r="WD159" s="75"/>
      <c r="WE159" s="75"/>
      <c r="WF159" s="75"/>
      <c r="WG159" s="75"/>
      <c r="WH159" s="75"/>
      <c r="WI159" s="75"/>
      <c r="WJ159" s="75"/>
      <c r="WK159" s="75"/>
      <c r="WL159" s="75"/>
      <c r="WM159" s="75"/>
      <c r="WN159" s="75"/>
      <c r="WO159" s="75"/>
      <c r="WP159" s="75"/>
      <c r="WQ159" s="75"/>
      <c r="WR159" s="75"/>
      <c r="WS159" s="75"/>
      <c r="WT159" s="75"/>
      <c r="WU159" s="75"/>
      <c r="WV159" s="75"/>
      <c r="WW159" s="75"/>
      <c r="WX159" s="75"/>
      <c r="WY159" s="75"/>
      <c r="WZ159" s="75"/>
      <c r="XA159" s="75"/>
      <c r="XB159" s="75"/>
      <c r="XC159" s="75"/>
      <c r="XD159" s="75"/>
      <c r="XE159" s="75"/>
      <c r="XF159" s="75"/>
      <c r="XG159" s="75"/>
      <c r="XH159" s="75"/>
      <c r="XI159" s="75"/>
      <c r="XJ159" s="75"/>
      <c r="XK159" s="75"/>
      <c r="XL159" s="75"/>
      <c r="XM159" s="75"/>
      <c r="XN159" s="75"/>
      <c r="XO159" s="75"/>
      <c r="XP159" s="75"/>
      <c r="XQ159" s="75"/>
      <c r="XR159" s="75"/>
      <c r="XS159" s="75"/>
      <c r="XT159" s="75"/>
      <c r="XU159" s="75"/>
      <c r="XV159" s="75"/>
      <c r="XW159" s="75"/>
      <c r="XX159" s="75"/>
      <c r="XY159" s="75"/>
      <c r="XZ159" s="75"/>
      <c r="YA159" s="75"/>
      <c r="YB159" s="75"/>
      <c r="YC159" s="75"/>
      <c r="YD159" s="75"/>
      <c r="YE159" s="75"/>
      <c r="YF159" s="75"/>
      <c r="YG159" s="75"/>
      <c r="YH159" s="75"/>
      <c r="YI159" s="75"/>
      <c r="YJ159" s="75"/>
      <c r="YK159" s="75"/>
      <c r="YL159" s="75"/>
      <c r="YM159" s="75"/>
      <c r="YN159" s="75"/>
      <c r="YO159" s="75"/>
      <c r="YP159" s="75"/>
      <c r="YQ159" s="75"/>
      <c r="YR159" s="75"/>
      <c r="YS159" s="75"/>
      <c r="YT159" s="75"/>
      <c r="YU159" s="75"/>
      <c r="YV159" s="75"/>
      <c r="YW159" s="75"/>
      <c r="YX159" s="75"/>
      <c r="YY159" s="75"/>
      <c r="YZ159" s="75"/>
      <c r="ZA159" s="75"/>
      <c r="ZB159" s="75"/>
      <c r="ZC159" s="75"/>
      <c r="ZD159" s="75"/>
      <c r="ZE159" s="75"/>
      <c r="ZF159" s="75"/>
      <c r="ZG159" s="75"/>
      <c r="ZH159" s="75"/>
      <c r="ZI159" s="75"/>
      <c r="ZJ159" s="75"/>
      <c r="ZK159" s="75"/>
      <c r="ZL159" s="75"/>
      <c r="ZM159" s="75"/>
      <c r="ZN159" s="75"/>
      <c r="ZO159" s="75"/>
      <c r="ZP159" s="75"/>
      <c r="ZQ159" s="75"/>
      <c r="ZR159" s="75"/>
      <c r="ZS159" s="75"/>
      <c r="ZT159" s="75"/>
      <c r="ZU159" s="75"/>
      <c r="ZV159" s="75"/>
      <c r="ZW159" s="75"/>
      <c r="ZX159" s="75"/>
      <c r="ZY159" s="75"/>
      <c r="ZZ159" s="75"/>
      <c r="AAA159" s="75"/>
      <c r="AAB159" s="75"/>
      <c r="AAC159" s="75"/>
      <c r="AAD159" s="75"/>
      <c r="AAE159" s="75"/>
      <c r="AAF159" s="75"/>
      <c r="AAG159" s="75"/>
      <c r="AAH159" s="75"/>
      <c r="AAI159" s="75"/>
      <c r="AAJ159" s="75"/>
      <c r="AAK159" s="75"/>
      <c r="AAL159" s="75"/>
      <c r="AAM159" s="75"/>
      <c r="AAN159" s="75"/>
      <c r="AAO159" s="75"/>
      <c r="AAP159" s="75"/>
      <c r="AAQ159" s="75"/>
      <c r="AAR159" s="75"/>
      <c r="AAS159" s="75"/>
      <c r="AAT159" s="75"/>
      <c r="AAU159" s="75"/>
      <c r="AAV159" s="75"/>
      <c r="AAW159" s="75"/>
      <c r="AAX159" s="75"/>
      <c r="AAY159" s="75"/>
      <c r="AAZ159" s="75"/>
      <c r="ABA159" s="75"/>
      <c r="ABB159" s="75"/>
      <c r="ABC159" s="75"/>
      <c r="ABD159" s="75"/>
      <c r="ABE159" s="75"/>
      <c r="ABF159" s="75"/>
      <c r="ABG159" s="75"/>
      <c r="ABH159" s="75"/>
      <c r="ABI159" s="75"/>
      <c r="ABJ159" s="75"/>
      <c r="ABK159" s="75"/>
      <c r="ABL159" s="75"/>
      <c r="ABM159" s="75"/>
      <c r="ABN159" s="75"/>
      <c r="ABO159" s="75"/>
      <c r="ABP159" s="75"/>
      <c r="ABQ159" s="75"/>
      <c r="ABR159" s="75"/>
      <c r="ABS159" s="75"/>
      <c r="ABT159" s="75"/>
      <c r="ABU159" s="75"/>
      <c r="ABV159" s="75"/>
      <c r="ABW159" s="75"/>
      <c r="ABX159" s="75"/>
      <c r="ABY159" s="75"/>
      <c r="ABZ159" s="75"/>
      <c r="ACA159" s="75"/>
      <c r="ACB159" s="75"/>
      <c r="ACC159" s="75"/>
      <c r="ACD159" s="75"/>
      <c r="ACE159" s="75"/>
      <c r="ACF159" s="75"/>
      <c r="ACG159" s="75"/>
      <c r="ACH159" s="75"/>
      <c r="ACI159" s="75"/>
      <c r="ACJ159" s="75"/>
      <c r="ACK159" s="75"/>
      <c r="ACL159" s="75"/>
      <c r="ACM159" s="75"/>
      <c r="ACN159" s="75"/>
      <c r="ACO159" s="75"/>
      <c r="ACP159" s="75"/>
      <c r="ACQ159" s="75"/>
      <c r="ACR159" s="75"/>
      <c r="ACS159" s="75"/>
      <c r="ACT159" s="75"/>
      <c r="ACU159" s="75"/>
      <c r="ACV159" s="75"/>
      <c r="ACW159" s="75"/>
      <c r="ACX159" s="75"/>
      <c r="ACY159" s="75"/>
      <c r="ACZ159" s="75"/>
      <c r="ADA159" s="75"/>
      <c r="ADB159" s="75"/>
      <c r="ADC159" s="75"/>
      <c r="ADD159" s="75"/>
      <c r="ADE159" s="75"/>
      <c r="ADF159" s="75"/>
      <c r="ADG159" s="75"/>
      <c r="ADH159" s="75"/>
      <c r="ADI159" s="75"/>
      <c r="ADJ159" s="75"/>
      <c r="ADK159" s="75"/>
      <c r="ADL159" s="75"/>
      <c r="ADM159" s="75"/>
      <c r="ADN159" s="75"/>
      <c r="ADO159" s="75"/>
      <c r="ADP159" s="75"/>
      <c r="ADQ159" s="75"/>
      <c r="ADR159" s="75"/>
      <c r="ADS159" s="75"/>
      <c r="ADT159" s="75"/>
      <c r="ADU159" s="75"/>
      <c r="ADV159" s="75"/>
      <c r="ADW159" s="75"/>
      <c r="ADX159" s="75"/>
      <c r="ADY159" s="75"/>
      <c r="ADZ159" s="75"/>
      <c r="AEA159" s="75"/>
      <c r="AEB159" s="75"/>
      <c r="AEC159" s="75"/>
      <c r="AED159" s="75"/>
      <c r="AEE159" s="75"/>
      <c r="AEF159" s="75"/>
      <c r="AEG159" s="75"/>
      <c r="AEH159" s="75"/>
      <c r="AEI159" s="75"/>
      <c r="AEJ159" s="75"/>
      <c r="AEK159" s="75"/>
      <c r="AEL159" s="75"/>
      <c r="AEM159" s="75"/>
      <c r="AEN159" s="75"/>
      <c r="AEO159" s="75"/>
      <c r="AEP159" s="75"/>
      <c r="AEQ159" s="75"/>
      <c r="AER159" s="75"/>
      <c r="AES159" s="75"/>
      <c r="AET159" s="75"/>
      <c r="AEU159" s="75"/>
      <c r="AEV159" s="75"/>
      <c r="AEW159" s="75"/>
      <c r="AEX159" s="75"/>
      <c r="AEY159" s="75"/>
      <c r="AEZ159" s="75"/>
      <c r="AFA159" s="75"/>
      <c r="AFB159" s="75"/>
      <c r="AFC159" s="75"/>
      <c r="AFD159" s="75"/>
      <c r="AFE159" s="75"/>
      <c r="AFF159" s="75"/>
      <c r="AFG159" s="75"/>
      <c r="AFH159" s="75"/>
      <c r="AFI159" s="75"/>
      <c r="AFJ159" s="75"/>
      <c r="AFK159" s="75"/>
      <c r="AFL159" s="75"/>
      <c r="AFM159" s="75"/>
      <c r="AFN159" s="75"/>
      <c r="AFO159" s="75"/>
      <c r="AFP159" s="75"/>
      <c r="AFQ159" s="75"/>
      <c r="AFR159" s="75"/>
      <c r="AFS159" s="75"/>
      <c r="AFT159" s="75"/>
      <c r="AFU159" s="75"/>
      <c r="AFV159" s="75"/>
      <c r="AFW159" s="75"/>
      <c r="AFX159" s="75"/>
      <c r="AFY159" s="75"/>
      <c r="AFZ159" s="75"/>
      <c r="AGA159" s="75"/>
      <c r="AGB159" s="75"/>
      <c r="AGC159" s="75"/>
      <c r="AGD159" s="75"/>
      <c r="AGE159" s="75"/>
      <c r="AGF159" s="75"/>
      <c r="AGG159" s="75"/>
      <c r="AGH159" s="75"/>
      <c r="AGI159" s="75"/>
      <c r="AGJ159" s="75"/>
      <c r="AGK159" s="75"/>
      <c r="AGL159" s="75"/>
      <c r="AGM159" s="75"/>
      <c r="AGN159" s="75"/>
      <c r="AGO159" s="75"/>
      <c r="AGP159" s="75"/>
      <c r="AGQ159" s="75"/>
      <c r="AGR159" s="75"/>
      <c r="AGS159" s="75"/>
      <c r="AGT159" s="75"/>
      <c r="AGU159" s="75"/>
      <c r="AGV159" s="75"/>
      <c r="AGW159" s="75"/>
      <c r="AGX159" s="75"/>
      <c r="AGY159" s="75"/>
      <c r="AGZ159" s="75"/>
      <c r="AHA159" s="75"/>
      <c r="AHB159" s="75"/>
      <c r="AHC159" s="75"/>
      <c r="AHD159" s="75"/>
      <c r="AHE159" s="75"/>
      <c r="AHF159" s="75"/>
      <c r="AHG159" s="75"/>
      <c r="AHH159" s="75"/>
      <c r="AHI159" s="75"/>
      <c r="AHJ159" s="75"/>
      <c r="AHK159" s="75"/>
      <c r="AHL159" s="75"/>
      <c r="AHM159" s="75"/>
      <c r="AHN159" s="75"/>
      <c r="AHO159" s="75"/>
      <c r="AHP159" s="75"/>
      <c r="AHQ159" s="75"/>
      <c r="AHR159" s="75"/>
      <c r="AHS159" s="75"/>
      <c r="AHT159" s="75"/>
      <c r="AHU159" s="75"/>
      <c r="AHV159" s="75"/>
      <c r="AHW159" s="75"/>
      <c r="AHX159" s="75"/>
      <c r="AHY159" s="75"/>
      <c r="AHZ159" s="75"/>
      <c r="AIA159" s="75"/>
      <c r="AIB159" s="75"/>
      <c r="AIC159" s="75"/>
      <c r="AID159" s="75"/>
      <c r="AIE159" s="75"/>
      <c r="AIF159" s="75"/>
      <c r="AIG159" s="75"/>
      <c r="AIH159" s="75"/>
      <c r="AII159" s="75"/>
      <c r="AIJ159" s="75"/>
      <c r="AIK159" s="75"/>
      <c r="AIL159" s="75"/>
      <c r="AIM159" s="75"/>
      <c r="AIN159" s="75"/>
      <c r="AIO159" s="75"/>
      <c r="AIP159" s="75"/>
      <c r="AIQ159" s="75"/>
      <c r="AIR159" s="75"/>
      <c r="AIS159" s="75"/>
      <c r="AIT159" s="75"/>
      <c r="AIU159" s="75"/>
      <c r="AIV159" s="75"/>
      <c r="AIW159" s="75"/>
      <c r="AIX159" s="75"/>
      <c r="AIY159" s="75"/>
      <c r="AIZ159" s="75"/>
      <c r="AJA159" s="75"/>
      <c r="AJB159" s="75"/>
      <c r="AJC159" s="75"/>
      <c r="AJD159" s="75"/>
      <c r="AJE159" s="75"/>
      <c r="AJF159" s="75"/>
      <c r="AJG159" s="75"/>
      <c r="AJH159" s="75"/>
      <c r="AJI159" s="75"/>
      <c r="AJJ159" s="75"/>
      <c r="AJK159" s="75"/>
      <c r="AJL159" s="75"/>
      <c r="AJM159" s="75"/>
      <c r="AJN159" s="75"/>
      <c r="AJO159" s="75"/>
      <c r="AJP159" s="75"/>
      <c r="AJQ159" s="75"/>
      <c r="AJR159" s="75"/>
      <c r="AJS159" s="75"/>
      <c r="AJT159" s="75"/>
      <c r="AJU159" s="75"/>
      <c r="AJV159" s="75"/>
      <c r="AJW159" s="75"/>
      <c r="AJX159" s="75"/>
      <c r="AJY159" s="75"/>
      <c r="AJZ159" s="75"/>
      <c r="AKA159" s="75"/>
      <c r="AKB159" s="75"/>
      <c r="AKC159" s="75"/>
      <c r="AKD159" s="75"/>
      <c r="AKE159" s="75"/>
      <c r="AKF159" s="75"/>
      <c r="AKG159" s="75"/>
      <c r="AKH159" s="75"/>
      <c r="AKI159" s="75"/>
      <c r="AKJ159" s="75"/>
      <c r="AKK159" s="75"/>
      <c r="AKL159" s="75"/>
      <c r="AKM159" s="75"/>
      <c r="AKN159" s="75"/>
      <c r="AKO159" s="75"/>
      <c r="AKP159" s="75"/>
      <c r="AKQ159" s="75"/>
      <c r="AKR159" s="75"/>
      <c r="AKS159" s="75"/>
      <c r="AKT159" s="75"/>
      <c r="AKU159" s="75"/>
      <c r="AKV159" s="75"/>
      <c r="AKW159" s="75"/>
      <c r="AKX159" s="75"/>
      <c r="AKY159" s="75"/>
      <c r="AKZ159" s="75"/>
      <c r="ALA159" s="75"/>
      <c r="ALB159" s="75"/>
      <c r="ALC159" s="75"/>
      <c r="ALD159" s="75"/>
      <c r="ALE159" s="75"/>
      <c r="ALF159" s="75"/>
      <c r="ALG159" s="75"/>
      <c r="ALH159" s="75"/>
      <c r="ALI159" s="75"/>
      <c r="ALJ159" s="75"/>
      <c r="ALK159" s="75"/>
      <c r="ALL159" s="75"/>
      <c r="ALM159" s="75"/>
      <c r="ALN159" s="75"/>
      <c r="ALO159" s="75"/>
      <c r="ALP159" s="75"/>
      <c r="ALQ159" s="75"/>
      <c r="ALR159" s="75"/>
      <c r="ALS159" s="75"/>
      <c r="ALT159" s="75"/>
      <c r="ALU159" s="75"/>
      <c r="ALV159" s="75"/>
      <c r="ALW159" s="75"/>
      <c r="ALX159" s="75"/>
      <c r="ALY159" s="75"/>
      <c r="ALZ159" s="75"/>
      <c r="AMA159" s="75"/>
      <c r="AMB159" s="75"/>
      <c r="AMC159" s="75"/>
      <c r="AMD159" s="75"/>
      <c r="AME159" s="75"/>
      <c r="AMF159" s="75"/>
      <c r="AMG159" s="75"/>
      <c r="AMH159" s="75"/>
      <c r="AMI159" s="75"/>
      <c r="AMJ159" s="75"/>
      <c r="AMK159" s="75"/>
      <c r="AML159" s="75"/>
      <c r="AMM159" s="75"/>
      <c r="AMN159" s="75"/>
      <c r="AMO159" s="75"/>
      <c r="AMP159" s="75"/>
      <c r="AMQ159" s="75"/>
      <c r="AMR159" s="75"/>
      <c r="AMS159" s="75"/>
      <c r="AMT159" s="75"/>
      <c r="AMU159" s="75"/>
      <c r="AMV159" s="75"/>
      <c r="AMW159" s="75"/>
    </row>
    <row r="160" spans="1:1038" s="58" customFormat="1" ht="14.25" outlineLevel="1">
      <c r="A160" s="3"/>
      <c r="B160" s="3"/>
      <c r="C160" s="58" t="s">
        <v>254</v>
      </c>
      <c r="D160" s="3"/>
      <c r="G160" s="101"/>
      <c r="H160" s="76">
        <f>+F167</f>
        <v>0</v>
      </c>
      <c r="I160" s="76">
        <f>+H164</f>
        <v>0</v>
      </c>
      <c r="J160" s="76">
        <f t="shared" ref="J160:S160" si="218">+I164</f>
        <v>8108245.4897145759</v>
      </c>
      <c r="K160" s="76">
        <f t="shared" si="218"/>
        <v>7783915.670125993</v>
      </c>
      <c r="L160" s="76">
        <f t="shared" si="218"/>
        <v>7459585.85053741</v>
      </c>
      <c r="M160" s="76">
        <f t="shared" si="218"/>
        <v>7135256.030948827</v>
      </c>
      <c r="N160" s="76">
        <f t="shared" si="218"/>
        <v>6810926.2113602441</v>
      </c>
      <c r="O160" s="76">
        <f t="shared" si="218"/>
        <v>6486596.3917716611</v>
      </c>
      <c r="P160" s="76">
        <f t="shared" si="218"/>
        <v>6162266.5721830782</v>
      </c>
      <c r="Q160" s="76">
        <f t="shared" si="218"/>
        <v>5837936.7525944952</v>
      </c>
      <c r="R160" s="76">
        <f t="shared" si="218"/>
        <v>5513606.9330059122</v>
      </c>
      <c r="S160" s="76">
        <f t="shared" si="218"/>
        <v>5189277.1134173293</v>
      </c>
      <c r="T160" s="76">
        <f t="shared" ref="T160" si="219">+S164</f>
        <v>4864947.2938287463</v>
      </c>
      <c r="U160" s="76">
        <f t="shared" ref="U160" si="220">+T164</f>
        <v>4540617.4742401633</v>
      </c>
      <c r="V160" s="76">
        <f t="shared" ref="V160" si="221">+U164</f>
        <v>4216287.6546515804</v>
      </c>
      <c r="W160" s="76">
        <f t="shared" ref="W160" si="222">+V164</f>
        <v>3891957.8350629974</v>
      </c>
      <c r="X160" s="76">
        <f t="shared" ref="X160" si="223">+W164</f>
        <v>3567628.0154744145</v>
      </c>
      <c r="Y160" s="76">
        <f t="shared" ref="Y160" si="224">+X164</f>
        <v>3243298.1958858315</v>
      </c>
      <c r="Z160" s="76">
        <f t="shared" ref="Z160" si="225">+Y164</f>
        <v>2918968.3762972485</v>
      </c>
      <c r="AA160" s="76">
        <f t="shared" ref="AA160" si="226">+Z164</f>
        <v>2594638.5567086656</v>
      </c>
      <c r="AB160" s="76">
        <f t="shared" ref="AB160" si="227">+AA164</f>
        <v>2270308.7371200826</v>
      </c>
      <c r="AC160" s="76">
        <f t="shared" ref="AC160" si="228">+AB164</f>
        <v>1945978.9175314996</v>
      </c>
      <c r="AD160" s="76">
        <f t="shared" ref="AD160" si="229">+AC164</f>
        <v>1621649.0979429167</v>
      </c>
      <c r="AE160" s="76">
        <f t="shared" ref="AE160" si="230">+AD164</f>
        <v>1297319.2783543337</v>
      </c>
      <c r="AF160" s="76">
        <f t="shared" ref="AF160" si="231">+AE164</f>
        <v>972989.45876575075</v>
      </c>
      <c r="AG160" s="76">
        <f t="shared" ref="AG160" si="232">+AF164</f>
        <v>648659.63917716779</v>
      </c>
      <c r="AH160" s="76">
        <f t="shared" ref="AH160" si="233">+AG164</f>
        <v>324329.81958858477</v>
      </c>
      <c r="AI160" s="4"/>
      <c r="AJ160" s="4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  <c r="HW160" s="75"/>
      <c r="HX160" s="75"/>
      <c r="HY160" s="75"/>
      <c r="HZ160" s="75"/>
      <c r="IA160" s="75"/>
      <c r="IB160" s="75"/>
      <c r="IC160" s="75"/>
      <c r="ID160" s="75"/>
      <c r="IE160" s="75"/>
      <c r="IF160" s="75"/>
      <c r="IG160" s="75"/>
      <c r="IH160" s="75"/>
      <c r="II160" s="75"/>
      <c r="IJ160" s="75"/>
      <c r="IK160" s="75"/>
      <c r="IL160" s="75"/>
      <c r="IM160" s="75"/>
      <c r="IN160" s="75"/>
      <c r="IO160" s="75"/>
      <c r="IP160" s="75"/>
      <c r="IQ160" s="75"/>
      <c r="IR160" s="75"/>
      <c r="IS160" s="75"/>
      <c r="IT160" s="75"/>
      <c r="IU160" s="75"/>
      <c r="IV160" s="75"/>
      <c r="IW160" s="75"/>
      <c r="IX160" s="75"/>
      <c r="IY160" s="75"/>
      <c r="IZ160" s="75"/>
      <c r="JA160" s="75"/>
      <c r="JB160" s="75"/>
      <c r="JC160" s="75"/>
      <c r="JD160" s="75"/>
      <c r="JE160" s="75"/>
      <c r="JF160" s="75"/>
      <c r="JG160" s="75"/>
      <c r="JH160" s="75"/>
      <c r="JI160" s="75"/>
      <c r="JJ160" s="75"/>
      <c r="JK160" s="75"/>
      <c r="JL160" s="75"/>
      <c r="JM160" s="75"/>
      <c r="JN160" s="75"/>
      <c r="JO160" s="75"/>
      <c r="JP160" s="75"/>
      <c r="JQ160" s="75"/>
      <c r="JR160" s="75"/>
      <c r="JS160" s="75"/>
      <c r="JT160" s="75"/>
      <c r="JU160" s="75"/>
      <c r="JV160" s="75"/>
      <c r="JW160" s="75"/>
      <c r="JX160" s="75"/>
      <c r="JY160" s="75"/>
      <c r="JZ160" s="75"/>
      <c r="KA160" s="75"/>
      <c r="KB160" s="75"/>
      <c r="KC160" s="75"/>
      <c r="KD160" s="75"/>
      <c r="KE160" s="75"/>
      <c r="KF160" s="75"/>
      <c r="KG160" s="75"/>
      <c r="KH160" s="75"/>
      <c r="KI160" s="75"/>
      <c r="KJ160" s="75"/>
      <c r="KK160" s="75"/>
      <c r="KL160" s="75"/>
      <c r="KM160" s="75"/>
      <c r="KN160" s="75"/>
      <c r="KO160" s="75"/>
      <c r="KP160" s="75"/>
      <c r="KQ160" s="75"/>
      <c r="KR160" s="75"/>
      <c r="KS160" s="75"/>
      <c r="KT160" s="75"/>
      <c r="KU160" s="75"/>
      <c r="KV160" s="75"/>
      <c r="KW160" s="75"/>
      <c r="KX160" s="75"/>
      <c r="KY160" s="75"/>
      <c r="KZ160" s="75"/>
      <c r="LA160" s="75"/>
      <c r="LB160" s="75"/>
      <c r="LC160" s="75"/>
      <c r="LD160" s="75"/>
      <c r="LE160" s="75"/>
      <c r="LF160" s="75"/>
      <c r="LG160" s="75"/>
      <c r="LH160" s="75"/>
      <c r="LI160" s="75"/>
      <c r="LJ160" s="75"/>
      <c r="LK160" s="75"/>
      <c r="LL160" s="75"/>
      <c r="LM160" s="75"/>
      <c r="LN160" s="75"/>
      <c r="LO160" s="75"/>
      <c r="LP160" s="75"/>
      <c r="LQ160" s="75"/>
      <c r="LR160" s="75"/>
      <c r="LS160" s="75"/>
      <c r="LT160" s="75"/>
      <c r="LU160" s="75"/>
      <c r="LV160" s="75"/>
      <c r="LW160" s="75"/>
      <c r="LX160" s="75"/>
      <c r="LY160" s="75"/>
      <c r="LZ160" s="75"/>
      <c r="MA160" s="75"/>
      <c r="MB160" s="75"/>
      <c r="MC160" s="75"/>
      <c r="MD160" s="75"/>
      <c r="ME160" s="75"/>
      <c r="MF160" s="75"/>
      <c r="MG160" s="75"/>
      <c r="MH160" s="75"/>
      <c r="MI160" s="75"/>
      <c r="MJ160" s="75"/>
      <c r="MK160" s="75"/>
      <c r="ML160" s="75"/>
      <c r="MM160" s="75"/>
      <c r="MN160" s="75"/>
      <c r="MO160" s="75"/>
      <c r="MP160" s="75"/>
      <c r="MQ160" s="75"/>
      <c r="MR160" s="75"/>
      <c r="MS160" s="75"/>
      <c r="MT160" s="75"/>
      <c r="MU160" s="75"/>
      <c r="MV160" s="75"/>
      <c r="MW160" s="75"/>
      <c r="MX160" s="75"/>
      <c r="MY160" s="75"/>
      <c r="MZ160" s="75"/>
      <c r="NA160" s="75"/>
      <c r="NB160" s="75"/>
      <c r="NC160" s="75"/>
      <c r="ND160" s="75"/>
      <c r="NE160" s="75"/>
      <c r="NF160" s="75"/>
      <c r="NG160" s="75"/>
      <c r="NH160" s="75"/>
      <c r="NI160" s="75"/>
      <c r="NJ160" s="75"/>
      <c r="NK160" s="75"/>
      <c r="NL160" s="75"/>
      <c r="NM160" s="75"/>
      <c r="NN160" s="75"/>
      <c r="NO160" s="75"/>
      <c r="NP160" s="75"/>
      <c r="NQ160" s="75"/>
      <c r="NR160" s="75"/>
      <c r="NS160" s="75"/>
      <c r="NT160" s="75"/>
      <c r="NU160" s="75"/>
      <c r="NV160" s="75"/>
      <c r="NW160" s="75"/>
      <c r="NX160" s="75"/>
      <c r="NY160" s="75"/>
      <c r="NZ160" s="75"/>
      <c r="OA160" s="75"/>
      <c r="OB160" s="75"/>
      <c r="OC160" s="75"/>
      <c r="OD160" s="75"/>
      <c r="OE160" s="75"/>
      <c r="OF160" s="75"/>
      <c r="OG160" s="75"/>
      <c r="OH160" s="75"/>
      <c r="OI160" s="75"/>
      <c r="OJ160" s="75"/>
      <c r="OK160" s="75"/>
      <c r="OL160" s="75"/>
      <c r="OM160" s="75"/>
      <c r="ON160" s="75"/>
      <c r="OO160" s="75"/>
      <c r="OP160" s="75"/>
      <c r="OQ160" s="75"/>
      <c r="OR160" s="75"/>
      <c r="OS160" s="75"/>
      <c r="OT160" s="75"/>
      <c r="OU160" s="75"/>
      <c r="OV160" s="75"/>
      <c r="OW160" s="75"/>
      <c r="OX160" s="75"/>
      <c r="OY160" s="75"/>
      <c r="OZ160" s="75"/>
      <c r="PA160" s="75"/>
      <c r="PB160" s="75"/>
      <c r="PC160" s="75"/>
      <c r="PD160" s="75"/>
      <c r="PE160" s="75"/>
      <c r="PF160" s="75"/>
      <c r="PG160" s="75"/>
      <c r="PH160" s="75"/>
      <c r="PI160" s="75"/>
      <c r="PJ160" s="75"/>
      <c r="PK160" s="75"/>
      <c r="PL160" s="75"/>
      <c r="PM160" s="75"/>
      <c r="PN160" s="75"/>
      <c r="PO160" s="75"/>
      <c r="PP160" s="75"/>
      <c r="PQ160" s="75"/>
      <c r="PR160" s="75"/>
      <c r="PS160" s="75"/>
      <c r="PT160" s="75"/>
      <c r="PU160" s="75"/>
      <c r="PV160" s="75"/>
      <c r="PW160" s="75"/>
      <c r="PX160" s="75"/>
      <c r="PY160" s="75"/>
      <c r="PZ160" s="75"/>
      <c r="QA160" s="75"/>
      <c r="QB160" s="75"/>
      <c r="QC160" s="75"/>
      <c r="QD160" s="75"/>
      <c r="QE160" s="75"/>
      <c r="QF160" s="75"/>
      <c r="QG160" s="75"/>
      <c r="QH160" s="75"/>
      <c r="QI160" s="75"/>
      <c r="QJ160" s="75"/>
      <c r="QK160" s="75"/>
      <c r="QL160" s="75"/>
      <c r="QM160" s="75"/>
      <c r="QN160" s="75"/>
      <c r="QO160" s="75"/>
      <c r="QP160" s="75"/>
      <c r="QQ160" s="75"/>
      <c r="QR160" s="75"/>
      <c r="QS160" s="75"/>
      <c r="QT160" s="75"/>
      <c r="QU160" s="75"/>
      <c r="QV160" s="75"/>
      <c r="QW160" s="75"/>
      <c r="QX160" s="75"/>
      <c r="QY160" s="75"/>
      <c r="QZ160" s="75"/>
      <c r="RA160" s="75"/>
      <c r="RB160" s="75"/>
      <c r="RC160" s="75"/>
      <c r="RD160" s="75"/>
      <c r="RE160" s="75"/>
      <c r="RF160" s="75"/>
      <c r="RG160" s="75"/>
      <c r="RH160" s="75"/>
      <c r="RI160" s="75"/>
      <c r="RJ160" s="75"/>
      <c r="RK160" s="75"/>
      <c r="RL160" s="75"/>
      <c r="RM160" s="75"/>
      <c r="RN160" s="75"/>
      <c r="RO160" s="75"/>
      <c r="RP160" s="75"/>
      <c r="RQ160" s="75"/>
      <c r="RR160" s="75"/>
      <c r="RS160" s="75"/>
      <c r="RT160" s="75"/>
      <c r="RU160" s="75"/>
      <c r="RV160" s="75"/>
      <c r="RW160" s="75"/>
      <c r="RX160" s="75"/>
      <c r="RY160" s="75"/>
      <c r="RZ160" s="75"/>
      <c r="SA160" s="75"/>
      <c r="SB160" s="75"/>
      <c r="SC160" s="75"/>
      <c r="SD160" s="75"/>
      <c r="SE160" s="75"/>
      <c r="SF160" s="75"/>
      <c r="SG160" s="75"/>
      <c r="SH160" s="75"/>
      <c r="SI160" s="75"/>
      <c r="SJ160" s="75"/>
      <c r="SK160" s="75"/>
      <c r="SL160" s="75"/>
      <c r="SM160" s="75"/>
      <c r="SN160" s="75"/>
      <c r="SO160" s="75"/>
      <c r="SP160" s="75"/>
      <c r="SQ160" s="75"/>
      <c r="SR160" s="75"/>
      <c r="SS160" s="75"/>
      <c r="ST160" s="75"/>
      <c r="SU160" s="75"/>
      <c r="SV160" s="75"/>
      <c r="SW160" s="75"/>
      <c r="SX160" s="75"/>
      <c r="SY160" s="75"/>
      <c r="SZ160" s="75"/>
      <c r="TA160" s="75"/>
      <c r="TB160" s="75"/>
      <c r="TC160" s="75"/>
      <c r="TD160" s="75"/>
      <c r="TE160" s="75"/>
      <c r="TF160" s="75"/>
      <c r="TG160" s="75"/>
      <c r="TH160" s="75"/>
      <c r="TI160" s="75"/>
      <c r="TJ160" s="75"/>
      <c r="TK160" s="75"/>
      <c r="TL160" s="75"/>
      <c r="TM160" s="75"/>
      <c r="TN160" s="75"/>
      <c r="TO160" s="75"/>
      <c r="TP160" s="75"/>
      <c r="TQ160" s="75"/>
      <c r="TR160" s="75"/>
      <c r="TS160" s="75"/>
      <c r="TT160" s="75"/>
      <c r="TU160" s="75"/>
      <c r="TV160" s="75"/>
      <c r="TW160" s="75"/>
      <c r="TX160" s="75"/>
      <c r="TY160" s="75"/>
      <c r="TZ160" s="75"/>
      <c r="UA160" s="75"/>
      <c r="UB160" s="75"/>
      <c r="UC160" s="75"/>
      <c r="UD160" s="75"/>
      <c r="UE160" s="75"/>
      <c r="UF160" s="75"/>
      <c r="UG160" s="75"/>
      <c r="UH160" s="75"/>
      <c r="UI160" s="75"/>
      <c r="UJ160" s="75"/>
      <c r="UK160" s="75"/>
      <c r="UL160" s="75"/>
      <c r="UM160" s="75"/>
      <c r="UN160" s="75"/>
      <c r="UO160" s="75"/>
      <c r="UP160" s="75"/>
      <c r="UQ160" s="75"/>
      <c r="UR160" s="75"/>
      <c r="US160" s="75"/>
      <c r="UT160" s="75"/>
      <c r="UU160" s="75"/>
      <c r="UV160" s="75"/>
      <c r="UW160" s="75"/>
      <c r="UX160" s="75"/>
      <c r="UY160" s="75"/>
      <c r="UZ160" s="75"/>
      <c r="VA160" s="75"/>
      <c r="VB160" s="75"/>
      <c r="VC160" s="75"/>
      <c r="VD160" s="75"/>
      <c r="VE160" s="75"/>
      <c r="VF160" s="75"/>
      <c r="VG160" s="75"/>
      <c r="VH160" s="75"/>
      <c r="VI160" s="75"/>
      <c r="VJ160" s="75"/>
      <c r="VK160" s="75"/>
      <c r="VL160" s="75"/>
      <c r="VM160" s="75"/>
      <c r="VN160" s="75"/>
      <c r="VO160" s="75"/>
      <c r="VP160" s="75"/>
      <c r="VQ160" s="75"/>
      <c r="VR160" s="75"/>
      <c r="VS160" s="75"/>
      <c r="VT160" s="75"/>
      <c r="VU160" s="75"/>
      <c r="VV160" s="75"/>
      <c r="VW160" s="75"/>
      <c r="VX160" s="75"/>
      <c r="VY160" s="75"/>
      <c r="VZ160" s="75"/>
      <c r="WA160" s="75"/>
      <c r="WB160" s="75"/>
      <c r="WC160" s="75"/>
      <c r="WD160" s="75"/>
      <c r="WE160" s="75"/>
      <c r="WF160" s="75"/>
      <c r="WG160" s="75"/>
      <c r="WH160" s="75"/>
      <c r="WI160" s="75"/>
      <c r="WJ160" s="75"/>
      <c r="WK160" s="75"/>
      <c r="WL160" s="75"/>
      <c r="WM160" s="75"/>
      <c r="WN160" s="75"/>
      <c r="WO160" s="75"/>
      <c r="WP160" s="75"/>
      <c r="WQ160" s="75"/>
      <c r="WR160" s="75"/>
      <c r="WS160" s="75"/>
      <c r="WT160" s="75"/>
      <c r="WU160" s="75"/>
      <c r="WV160" s="75"/>
      <c r="WW160" s="75"/>
      <c r="WX160" s="75"/>
      <c r="WY160" s="75"/>
      <c r="WZ160" s="75"/>
      <c r="XA160" s="75"/>
      <c r="XB160" s="75"/>
      <c r="XC160" s="75"/>
      <c r="XD160" s="75"/>
      <c r="XE160" s="75"/>
      <c r="XF160" s="75"/>
      <c r="XG160" s="75"/>
      <c r="XH160" s="75"/>
      <c r="XI160" s="75"/>
      <c r="XJ160" s="75"/>
      <c r="XK160" s="75"/>
      <c r="XL160" s="75"/>
      <c r="XM160" s="75"/>
      <c r="XN160" s="75"/>
      <c r="XO160" s="75"/>
      <c r="XP160" s="75"/>
      <c r="XQ160" s="75"/>
      <c r="XR160" s="75"/>
      <c r="XS160" s="75"/>
      <c r="XT160" s="75"/>
      <c r="XU160" s="75"/>
      <c r="XV160" s="75"/>
      <c r="XW160" s="75"/>
      <c r="XX160" s="75"/>
      <c r="XY160" s="75"/>
      <c r="XZ160" s="75"/>
      <c r="YA160" s="75"/>
      <c r="YB160" s="75"/>
      <c r="YC160" s="75"/>
      <c r="YD160" s="75"/>
      <c r="YE160" s="75"/>
      <c r="YF160" s="75"/>
      <c r="YG160" s="75"/>
      <c r="YH160" s="75"/>
      <c r="YI160" s="75"/>
      <c r="YJ160" s="75"/>
      <c r="YK160" s="75"/>
      <c r="YL160" s="75"/>
      <c r="YM160" s="75"/>
      <c r="YN160" s="75"/>
      <c r="YO160" s="75"/>
      <c r="YP160" s="75"/>
      <c r="YQ160" s="75"/>
      <c r="YR160" s="75"/>
      <c r="YS160" s="75"/>
      <c r="YT160" s="75"/>
      <c r="YU160" s="75"/>
      <c r="YV160" s="75"/>
      <c r="YW160" s="75"/>
      <c r="YX160" s="75"/>
      <c r="YY160" s="75"/>
      <c r="YZ160" s="75"/>
      <c r="ZA160" s="75"/>
      <c r="ZB160" s="75"/>
      <c r="ZC160" s="75"/>
      <c r="ZD160" s="75"/>
      <c r="ZE160" s="75"/>
      <c r="ZF160" s="75"/>
      <c r="ZG160" s="75"/>
      <c r="ZH160" s="75"/>
      <c r="ZI160" s="75"/>
      <c r="ZJ160" s="75"/>
      <c r="ZK160" s="75"/>
      <c r="ZL160" s="75"/>
      <c r="ZM160" s="75"/>
      <c r="ZN160" s="75"/>
      <c r="ZO160" s="75"/>
      <c r="ZP160" s="75"/>
      <c r="ZQ160" s="75"/>
      <c r="ZR160" s="75"/>
      <c r="ZS160" s="75"/>
      <c r="ZT160" s="75"/>
      <c r="ZU160" s="75"/>
      <c r="ZV160" s="75"/>
      <c r="ZW160" s="75"/>
      <c r="ZX160" s="75"/>
      <c r="ZY160" s="75"/>
      <c r="ZZ160" s="75"/>
      <c r="AAA160" s="75"/>
      <c r="AAB160" s="75"/>
      <c r="AAC160" s="75"/>
      <c r="AAD160" s="75"/>
      <c r="AAE160" s="75"/>
      <c r="AAF160" s="75"/>
      <c r="AAG160" s="75"/>
      <c r="AAH160" s="75"/>
      <c r="AAI160" s="75"/>
      <c r="AAJ160" s="75"/>
      <c r="AAK160" s="75"/>
      <c r="AAL160" s="75"/>
      <c r="AAM160" s="75"/>
      <c r="AAN160" s="75"/>
      <c r="AAO160" s="75"/>
      <c r="AAP160" s="75"/>
      <c r="AAQ160" s="75"/>
      <c r="AAR160" s="75"/>
      <c r="AAS160" s="75"/>
      <c r="AAT160" s="75"/>
      <c r="AAU160" s="75"/>
      <c r="AAV160" s="75"/>
      <c r="AAW160" s="75"/>
      <c r="AAX160" s="75"/>
      <c r="AAY160" s="75"/>
      <c r="AAZ160" s="75"/>
      <c r="ABA160" s="75"/>
      <c r="ABB160" s="75"/>
      <c r="ABC160" s="75"/>
      <c r="ABD160" s="75"/>
      <c r="ABE160" s="75"/>
      <c r="ABF160" s="75"/>
      <c r="ABG160" s="75"/>
      <c r="ABH160" s="75"/>
      <c r="ABI160" s="75"/>
      <c r="ABJ160" s="75"/>
      <c r="ABK160" s="75"/>
      <c r="ABL160" s="75"/>
      <c r="ABM160" s="75"/>
      <c r="ABN160" s="75"/>
      <c r="ABO160" s="75"/>
      <c r="ABP160" s="75"/>
      <c r="ABQ160" s="75"/>
      <c r="ABR160" s="75"/>
      <c r="ABS160" s="75"/>
      <c r="ABT160" s="75"/>
      <c r="ABU160" s="75"/>
      <c r="ABV160" s="75"/>
      <c r="ABW160" s="75"/>
      <c r="ABX160" s="75"/>
      <c r="ABY160" s="75"/>
      <c r="ABZ160" s="75"/>
      <c r="ACA160" s="75"/>
      <c r="ACB160" s="75"/>
      <c r="ACC160" s="75"/>
      <c r="ACD160" s="75"/>
      <c r="ACE160" s="75"/>
      <c r="ACF160" s="75"/>
      <c r="ACG160" s="75"/>
      <c r="ACH160" s="75"/>
      <c r="ACI160" s="75"/>
      <c r="ACJ160" s="75"/>
      <c r="ACK160" s="75"/>
      <c r="ACL160" s="75"/>
      <c r="ACM160" s="75"/>
      <c r="ACN160" s="75"/>
      <c r="ACO160" s="75"/>
      <c r="ACP160" s="75"/>
      <c r="ACQ160" s="75"/>
      <c r="ACR160" s="75"/>
      <c r="ACS160" s="75"/>
      <c r="ACT160" s="75"/>
      <c r="ACU160" s="75"/>
      <c r="ACV160" s="75"/>
      <c r="ACW160" s="75"/>
      <c r="ACX160" s="75"/>
      <c r="ACY160" s="75"/>
      <c r="ACZ160" s="75"/>
      <c r="ADA160" s="75"/>
      <c r="ADB160" s="75"/>
      <c r="ADC160" s="75"/>
      <c r="ADD160" s="75"/>
      <c r="ADE160" s="75"/>
      <c r="ADF160" s="75"/>
      <c r="ADG160" s="75"/>
      <c r="ADH160" s="75"/>
      <c r="ADI160" s="75"/>
      <c r="ADJ160" s="75"/>
      <c r="ADK160" s="75"/>
      <c r="ADL160" s="75"/>
      <c r="ADM160" s="75"/>
      <c r="ADN160" s="75"/>
      <c r="ADO160" s="75"/>
      <c r="ADP160" s="75"/>
      <c r="ADQ160" s="75"/>
      <c r="ADR160" s="75"/>
      <c r="ADS160" s="75"/>
      <c r="ADT160" s="75"/>
      <c r="ADU160" s="75"/>
      <c r="ADV160" s="75"/>
      <c r="ADW160" s="75"/>
      <c r="ADX160" s="75"/>
      <c r="ADY160" s="75"/>
      <c r="ADZ160" s="75"/>
      <c r="AEA160" s="75"/>
      <c r="AEB160" s="75"/>
      <c r="AEC160" s="75"/>
      <c r="AED160" s="75"/>
      <c r="AEE160" s="75"/>
      <c r="AEF160" s="75"/>
      <c r="AEG160" s="75"/>
      <c r="AEH160" s="75"/>
      <c r="AEI160" s="75"/>
      <c r="AEJ160" s="75"/>
      <c r="AEK160" s="75"/>
      <c r="AEL160" s="75"/>
      <c r="AEM160" s="75"/>
      <c r="AEN160" s="75"/>
      <c r="AEO160" s="75"/>
      <c r="AEP160" s="75"/>
      <c r="AEQ160" s="75"/>
      <c r="AER160" s="75"/>
      <c r="AES160" s="75"/>
      <c r="AET160" s="75"/>
      <c r="AEU160" s="75"/>
      <c r="AEV160" s="75"/>
      <c r="AEW160" s="75"/>
      <c r="AEX160" s="75"/>
      <c r="AEY160" s="75"/>
      <c r="AEZ160" s="75"/>
      <c r="AFA160" s="75"/>
      <c r="AFB160" s="75"/>
      <c r="AFC160" s="75"/>
      <c r="AFD160" s="75"/>
      <c r="AFE160" s="75"/>
      <c r="AFF160" s="75"/>
      <c r="AFG160" s="75"/>
      <c r="AFH160" s="75"/>
      <c r="AFI160" s="75"/>
      <c r="AFJ160" s="75"/>
      <c r="AFK160" s="75"/>
      <c r="AFL160" s="75"/>
      <c r="AFM160" s="75"/>
      <c r="AFN160" s="75"/>
      <c r="AFO160" s="75"/>
      <c r="AFP160" s="75"/>
      <c r="AFQ160" s="75"/>
      <c r="AFR160" s="75"/>
      <c r="AFS160" s="75"/>
      <c r="AFT160" s="75"/>
      <c r="AFU160" s="75"/>
      <c r="AFV160" s="75"/>
      <c r="AFW160" s="75"/>
      <c r="AFX160" s="75"/>
      <c r="AFY160" s="75"/>
      <c r="AFZ160" s="75"/>
      <c r="AGA160" s="75"/>
      <c r="AGB160" s="75"/>
      <c r="AGC160" s="75"/>
      <c r="AGD160" s="75"/>
      <c r="AGE160" s="75"/>
      <c r="AGF160" s="75"/>
      <c r="AGG160" s="75"/>
      <c r="AGH160" s="75"/>
      <c r="AGI160" s="75"/>
      <c r="AGJ160" s="75"/>
      <c r="AGK160" s="75"/>
      <c r="AGL160" s="75"/>
      <c r="AGM160" s="75"/>
      <c r="AGN160" s="75"/>
      <c r="AGO160" s="75"/>
      <c r="AGP160" s="75"/>
      <c r="AGQ160" s="75"/>
      <c r="AGR160" s="75"/>
      <c r="AGS160" s="75"/>
      <c r="AGT160" s="75"/>
      <c r="AGU160" s="75"/>
      <c r="AGV160" s="75"/>
      <c r="AGW160" s="75"/>
      <c r="AGX160" s="75"/>
      <c r="AGY160" s="75"/>
      <c r="AGZ160" s="75"/>
      <c r="AHA160" s="75"/>
      <c r="AHB160" s="75"/>
      <c r="AHC160" s="75"/>
      <c r="AHD160" s="75"/>
      <c r="AHE160" s="75"/>
      <c r="AHF160" s="75"/>
      <c r="AHG160" s="75"/>
      <c r="AHH160" s="75"/>
      <c r="AHI160" s="75"/>
      <c r="AHJ160" s="75"/>
      <c r="AHK160" s="75"/>
      <c r="AHL160" s="75"/>
      <c r="AHM160" s="75"/>
      <c r="AHN160" s="75"/>
      <c r="AHO160" s="75"/>
      <c r="AHP160" s="75"/>
      <c r="AHQ160" s="75"/>
      <c r="AHR160" s="75"/>
      <c r="AHS160" s="75"/>
      <c r="AHT160" s="75"/>
      <c r="AHU160" s="75"/>
      <c r="AHV160" s="75"/>
      <c r="AHW160" s="75"/>
      <c r="AHX160" s="75"/>
      <c r="AHY160" s="75"/>
      <c r="AHZ160" s="75"/>
      <c r="AIA160" s="75"/>
      <c r="AIB160" s="75"/>
      <c r="AIC160" s="75"/>
      <c r="AID160" s="75"/>
      <c r="AIE160" s="75"/>
      <c r="AIF160" s="75"/>
      <c r="AIG160" s="75"/>
      <c r="AIH160" s="75"/>
      <c r="AII160" s="75"/>
      <c r="AIJ160" s="75"/>
      <c r="AIK160" s="75"/>
      <c r="AIL160" s="75"/>
      <c r="AIM160" s="75"/>
      <c r="AIN160" s="75"/>
      <c r="AIO160" s="75"/>
      <c r="AIP160" s="75"/>
      <c r="AIQ160" s="75"/>
      <c r="AIR160" s="75"/>
      <c r="AIS160" s="75"/>
      <c r="AIT160" s="75"/>
      <c r="AIU160" s="75"/>
      <c r="AIV160" s="75"/>
      <c r="AIW160" s="75"/>
      <c r="AIX160" s="75"/>
      <c r="AIY160" s="75"/>
      <c r="AIZ160" s="75"/>
      <c r="AJA160" s="75"/>
      <c r="AJB160" s="75"/>
      <c r="AJC160" s="75"/>
      <c r="AJD160" s="75"/>
      <c r="AJE160" s="75"/>
      <c r="AJF160" s="75"/>
      <c r="AJG160" s="75"/>
      <c r="AJH160" s="75"/>
      <c r="AJI160" s="75"/>
      <c r="AJJ160" s="75"/>
      <c r="AJK160" s="75"/>
      <c r="AJL160" s="75"/>
      <c r="AJM160" s="75"/>
      <c r="AJN160" s="75"/>
      <c r="AJO160" s="75"/>
      <c r="AJP160" s="75"/>
      <c r="AJQ160" s="75"/>
      <c r="AJR160" s="75"/>
      <c r="AJS160" s="75"/>
      <c r="AJT160" s="75"/>
      <c r="AJU160" s="75"/>
      <c r="AJV160" s="75"/>
      <c r="AJW160" s="75"/>
      <c r="AJX160" s="75"/>
      <c r="AJY160" s="75"/>
      <c r="AJZ160" s="75"/>
      <c r="AKA160" s="75"/>
      <c r="AKB160" s="75"/>
      <c r="AKC160" s="75"/>
      <c r="AKD160" s="75"/>
      <c r="AKE160" s="75"/>
      <c r="AKF160" s="75"/>
      <c r="AKG160" s="75"/>
      <c r="AKH160" s="75"/>
      <c r="AKI160" s="75"/>
      <c r="AKJ160" s="75"/>
      <c r="AKK160" s="75"/>
      <c r="AKL160" s="75"/>
      <c r="AKM160" s="75"/>
      <c r="AKN160" s="75"/>
      <c r="AKO160" s="75"/>
      <c r="AKP160" s="75"/>
      <c r="AKQ160" s="75"/>
      <c r="AKR160" s="75"/>
      <c r="AKS160" s="75"/>
      <c r="AKT160" s="75"/>
      <c r="AKU160" s="75"/>
      <c r="AKV160" s="75"/>
      <c r="AKW160" s="75"/>
      <c r="AKX160" s="75"/>
      <c r="AKY160" s="75"/>
      <c r="AKZ160" s="75"/>
      <c r="ALA160" s="75"/>
      <c r="ALB160" s="75"/>
      <c r="ALC160" s="75"/>
      <c r="ALD160" s="75"/>
      <c r="ALE160" s="75"/>
      <c r="ALF160" s="75"/>
      <c r="ALG160" s="75"/>
      <c r="ALH160" s="75"/>
      <c r="ALI160" s="75"/>
      <c r="ALJ160" s="75"/>
      <c r="ALK160" s="75"/>
      <c r="ALL160" s="75"/>
      <c r="ALM160" s="75"/>
      <c r="ALN160" s="75"/>
      <c r="ALO160" s="75"/>
      <c r="ALP160" s="75"/>
      <c r="ALQ160" s="75"/>
      <c r="ALR160" s="75"/>
      <c r="ALS160" s="75"/>
      <c r="ALT160" s="75"/>
      <c r="ALU160" s="75"/>
      <c r="ALV160" s="75"/>
      <c r="ALW160" s="75"/>
      <c r="ALX160" s="75"/>
      <c r="ALY160" s="75"/>
      <c r="ALZ160" s="75"/>
      <c r="AMA160" s="75"/>
      <c r="AMB160" s="75"/>
      <c r="AMC160" s="75"/>
      <c r="AMD160" s="75"/>
      <c r="AME160" s="75"/>
      <c r="AMF160" s="75"/>
      <c r="AMG160" s="75"/>
      <c r="AMH160" s="75"/>
      <c r="AMI160" s="75"/>
      <c r="AMJ160" s="75"/>
      <c r="AMK160" s="75"/>
      <c r="AML160" s="75"/>
      <c r="AMM160" s="75"/>
      <c r="AMN160" s="75"/>
      <c r="AMO160" s="75"/>
      <c r="AMP160" s="75"/>
      <c r="AMQ160" s="75"/>
      <c r="AMR160" s="75"/>
      <c r="AMS160" s="75"/>
      <c r="AMT160" s="75"/>
      <c r="AMU160" s="75"/>
      <c r="AMV160" s="75"/>
      <c r="AMW160" s="75"/>
    </row>
    <row r="161" spans="1:1038" s="58" customFormat="1" ht="14.25" outlineLevel="1">
      <c r="A161" s="3"/>
      <c r="B161" s="3"/>
      <c r="C161" s="37" t="s">
        <v>259</v>
      </c>
      <c r="D161" s="3"/>
      <c r="E161" s="124">
        <f>+costi!I20</f>
        <v>17399203.864187568</v>
      </c>
      <c r="G161" s="101"/>
      <c r="H161" s="14">
        <f>+$E$161*H150</f>
        <v>0</v>
      </c>
      <c r="I161" s="14">
        <f>+$E$161*I150</f>
        <v>17399203.864187568</v>
      </c>
      <c r="J161" s="14">
        <f t="shared" ref="J161:S161" si="234">+$E$161*J150</f>
        <v>0</v>
      </c>
      <c r="K161" s="14">
        <f t="shared" si="234"/>
        <v>0</v>
      </c>
      <c r="L161" s="14">
        <f t="shared" si="234"/>
        <v>0</v>
      </c>
      <c r="M161" s="14">
        <f t="shared" si="234"/>
        <v>0</v>
      </c>
      <c r="N161" s="14">
        <f t="shared" si="234"/>
        <v>0</v>
      </c>
      <c r="O161" s="14">
        <f t="shared" si="234"/>
        <v>0</v>
      </c>
      <c r="P161" s="14">
        <f t="shared" si="234"/>
        <v>0</v>
      </c>
      <c r="Q161" s="14">
        <f t="shared" si="234"/>
        <v>0</v>
      </c>
      <c r="R161" s="14">
        <f t="shared" si="234"/>
        <v>0</v>
      </c>
      <c r="S161" s="14">
        <f t="shared" si="234"/>
        <v>0</v>
      </c>
      <c r="T161" s="14">
        <f t="shared" ref="T161:AA161" si="235">+$E$161*T150</f>
        <v>0</v>
      </c>
      <c r="U161" s="14">
        <f t="shared" si="235"/>
        <v>0</v>
      </c>
      <c r="V161" s="14">
        <f t="shared" si="235"/>
        <v>0</v>
      </c>
      <c r="W161" s="14">
        <f t="shared" si="235"/>
        <v>0</v>
      </c>
      <c r="X161" s="14">
        <f t="shared" si="235"/>
        <v>0</v>
      </c>
      <c r="Y161" s="14">
        <f t="shared" si="235"/>
        <v>0</v>
      </c>
      <c r="Z161" s="14">
        <f t="shared" si="235"/>
        <v>0</v>
      </c>
      <c r="AA161" s="14">
        <f t="shared" si="235"/>
        <v>0</v>
      </c>
      <c r="AB161" s="14">
        <f t="shared" ref="AB161:AH161" si="236">+$E$161*AB150</f>
        <v>0</v>
      </c>
      <c r="AC161" s="14">
        <f t="shared" si="236"/>
        <v>0</v>
      </c>
      <c r="AD161" s="14">
        <f t="shared" si="236"/>
        <v>0</v>
      </c>
      <c r="AE161" s="14">
        <f t="shared" si="236"/>
        <v>0</v>
      </c>
      <c r="AF161" s="14">
        <f t="shared" si="236"/>
        <v>0</v>
      </c>
      <c r="AG161" s="14">
        <f t="shared" si="236"/>
        <v>0</v>
      </c>
      <c r="AH161" s="14">
        <f t="shared" si="236"/>
        <v>0</v>
      </c>
      <c r="AI161" s="4"/>
      <c r="AJ161" s="4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  <c r="HW161" s="75"/>
      <c r="HX161" s="75"/>
      <c r="HY161" s="75"/>
      <c r="HZ161" s="75"/>
      <c r="IA161" s="75"/>
      <c r="IB161" s="75"/>
      <c r="IC161" s="75"/>
      <c r="ID161" s="75"/>
      <c r="IE161" s="75"/>
      <c r="IF161" s="75"/>
      <c r="IG161" s="75"/>
      <c r="IH161" s="75"/>
      <c r="II161" s="75"/>
      <c r="IJ161" s="75"/>
      <c r="IK161" s="75"/>
      <c r="IL161" s="75"/>
      <c r="IM161" s="75"/>
      <c r="IN161" s="75"/>
      <c r="IO161" s="75"/>
      <c r="IP161" s="75"/>
      <c r="IQ161" s="75"/>
      <c r="IR161" s="75"/>
      <c r="IS161" s="75"/>
      <c r="IT161" s="75"/>
      <c r="IU161" s="75"/>
      <c r="IV161" s="75"/>
      <c r="IW161" s="75"/>
      <c r="IX161" s="75"/>
      <c r="IY161" s="75"/>
      <c r="IZ161" s="75"/>
      <c r="JA161" s="75"/>
      <c r="JB161" s="75"/>
      <c r="JC161" s="75"/>
      <c r="JD161" s="75"/>
      <c r="JE161" s="75"/>
      <c r="JF161" s="75"/>
      <c r="JG161" s="75"/>
      <c r="JH161" s="75"/>
      <c r="JI161" s="75"/>
      <c r="JJ161" s="75"/>
      <c r="JK161" s="75"/>
      <c r="JL161" s="75"/>
      <c r="JM161" s="75"/>
      <c r="JN161" s="75"/>
      <c r="JO161" s="75"/>
      <c r="JP161" s="75"/>
      <c r="JQ161" s="75"/>
      <c r="JR161" s="75"/>
      <c r="JS161" s="75"/>
      <c r="JT161" s="75"/>
      <c r="JU161" s="75"/>
      <c r="JV161" s="75"/>
      <c r="JW161" s="75"/>
      <c r="JX161" s="75"/>
      <c r="JY161" s="75"/>
      <c r="JZ161" s="75"/>
      <c r="KA161" s="75"/>
      <c r="KB161" s="75"/>
      <c r="KC161" s="75"/>
      <c r="KD161" s="75"/>
      <c r="KE161" s="75"/>
      <c r="KF161" s="75"/>
      <c r="KG161" s="75"/>
      <c r="KH161" s="75"/>
      <c r="KI161" s="75"/>
      <c r="KJ161" s="75"/>
      <c r="KK161" s="75"/>
      <c r="KL161" s="75"/>
      <c r="KM161" s="75"/>
      <c r="KN161" s="75"/>
      <c r="KO161" s="75"/>
      <c r="KP161" s="75"/>
      <c r="KQ161" s="75"/>
      <c r="KR161" s="75"/>
      <c r="KS161" s="75"/>
      <c r="KT161" s="75"/>
      <c r="KU161" s="75"/>
      <c r="KV161" s="75"/>
      <c r="KW161" s="75"/>
      <c r="KX161" s="75"/>
      <c r="KY161" s="75"/>
      <c r="KZ161" s="75"/>
      <c r="LA161" s="75"/>
      <c r="LB161" s="75"/>
      <c r="LC161" s="75"/>
      <c r="LD161" s="75"/>
      <c r="LE161" s="75"/>
      <c r="LF161" s="75"/>
      <c r="LG161" s="75"/>
      <c r="LH161" s="75"/>
      <c r="LI161" s="75"/>
      <c r="LJ161" s="75"/>
      <c r="LK161" s="75"/>
      <c r="LL161" s="75"/>
      <c r="LM161" s="75"/>
      <c r="LN161" s="75"/>
      <c r="LO161" s="75"/>
      <c r="LP161" s="75"/>
      <c r="LQ161" s="75"/>
      <c r="LR161" s="75"/>
      <c r="LS161" s="75"/>
      <c r="LT161" s="75"/>
      <c r="LU161" s="75"/>
      <c r="LV161" s="75"/>
      <c r="LW161" s="75"/>
      <c r="LX161" s="75"/>
      <c r="LY161" s="75"/>
      <c r="LZ161" s="75"/>
      <c r="MA161" s="75"/>
      <c r="MB161" s="75"/>
      <c r="MC161" s="75"/>
      <c r="MD161" s="75"/>
      <c r="ME161" s="75"/>
      <c r="MF161" s="75"/>
      <c r="MG161" s="75"/>
      <c r="MH161" s="75"/>
      <c r="MI161" s="75"/>
      <c r="MJ161" s="75"/>
      <c r="MK161" s="75"/>
      <c r="ML161" s="75"/>
      <c r="MM161" s="75"/>
      <c r="MN161" s="75"/>
      <c r="MO161" s="75"/>
      <c r="MP161" s="75"/>
      <c r="MQ161" s="75"/>
      <c r="MR161" s="75"/>
      <c r="MS161" s="75"/>
      <c r="MT161" s="75"/>
      <c r="MU161" s="75"/>
      <c r="MV161" s="75"/>
      <c r="MW161" s="75"/>
      <c r="MX161" s="75"/>
      <c r="MY161" s="75"/>
      <c r="MZ161" s="75"/>
      <c r="NA161" s="75"/>
      <c r="NB161" s="75"/>
      <c r="NC161" s="75"/>
      <c r="ND161" s="75"/>
      <c r="NE161" s="75"/>
      <c r="NF161" s="75"/>
      <c r="NG161" s="75"/>
      <c r="NH161" s="75"/>
      <c r="NI161" s="75"/>
      <c r="NJ161" s="75"/>
      <c r="NK161" s="75"/>
      <c r="NL161" s="75"/>
      <c r="NM161" s="75"/>
      <c r="NN161" s="75"/>
      <c r="NO161" s="75"/>
      <c r="NP161" s="75"/>
      <c r="NQ161" s="75"/>
      <c r="NR161" s="75"/>
      <c r="NS161" s="75"/>
      <c r="NT161" s="75"/>
      <c r="NU161" s="75"/>
      <c r="NV161" s="75"/>
      <c r="NW161" s="75"/>
      <c r="NX161" s="75"/>
      <c r="NY161" s="75"/>
      <c r="NZ161" s="75"/>
      <c r="OA161" s="75"/>
      <c r="OB161" s="75"/>
      <c r="OC161" s="75"/>
      <c r="OD161" s="75"/>
      <c r="OE161" s="75"/>
      <c r="OF161" s="75"/>
      <c r="OG161" s="75"/>
      <c r="OH161" s="75"/>
      <c r="OI161" s="75"/>
      <c r="OJ161" s="75"/>
      <c r="OK161" s="75"/>
      <c r="OL161" s="75"/>
      <c r="OM161" s="75"/>
      <c r="ON161" s="75"/>
      <c r="OO161" s="75"/>
      <c r="OP161" s="75"/>
      <c r="OQ161" s="75"/>
      <c r="OR161" s="75"/>
      <c r="OS161" s="75"/>
      <c r="OT161" s="75"/>
      <c r="OU161" s="75"/>
      <c r="OV161" s="75"/>
      <c r="OW161" s="75"/>
      <c r="OX161" s="75"/>
      <c r="OY161" s="75"/>
      <c r="OZ161" s="75"/>
      <c r="PA161" s="75"/>
      <c r="PB161" s="75"/>
      <c r="PC161" s="75"/>
      <c r="PD161" s="75"/>
      <c r="PE161" s="75"/>
      <c r="PF161" s="75"/>
      <c r="PG161" s="75"/>
      <c r="PH161" s="75"/>
      <c r="PI161" s="75"/>
      <c r="PJ161" s="75"/>
      <c r="PK161" s="75"/>
      <c r="PL161" s="75"/>
      <c r="PM161" s="75"/>
      <c r="PN161" s="75"/>
      <c r="PO161" s="75"/>
      <c r="PP161" s="75"/>
      <c r="PQ161" s="75"/>
      <c r="PR161" s="75"/>
      <c r="PS161" s="75"/>
      <c r="PT161" s="75"/>
      <c r="PU161" s="75"/>
      <c r="PV161" s="75"/>
      <c r="PW161" s="75"/>
      <c r="PX161" s="75"/>
      <c r="PY161" s="75"/>
      <c r="PZ161" s="75"/>
      <c r="QA161" s="75"/>
      <c r="QB161" s="75"/>
      <c r="QC161" s="75"/>
      <c r="QD161" s="75"/>
      <c r="QE161" s="75"/>
      <c r="QF161" s="75"/>
      <c r="QG161" s="75"/>
      <c r="QH161" s="75"/>
      <c r="QI161" s="75"/>
      <c r="QJ161" s="75"/>
      <c r="QK161" s="75"/>
      <c r="QL161" s="75"/>
      <c r="QM161" s="75"/>
      <c r="QN161" s="75"/>
      <c r="QO161" s="75"/>
      <c r="QP161" s="75"/>
      <c r="QQ161" s="75"/>
      <c r="QR161" s="75"/>
      <c r="QS161" s="75"/>
      <c r="QT161" s="75"/>
      <c r="QU161" s="75"/>
      <c r="QV161" s="75"/>
      <c r="QW161" s="75"/>
      <c r="QX161" s="75"/>
      <c r="QY161" s="75"/>
      <c r="QZ161" s="75"/>
      <c r="RA161" s="75"/>
      <c r="RB161" s="75"/>
      <c r="RC161" s="75"/>
      <c r="RD161" s="75"/>
      <c r="RE161" s="75"/>
      <c r="RF161" s="75"/>
      <c r="RG161" s="75"/>
      <c r="RH161" s="75"/>
      <c r="RI161" s="75"/>
      <c r="RJ161" s="75"/>
      <c r="RK161" s="75"/>
      <c r="RL161" s="75"/>
      <c r="RM161" s="75"/>
      <c r="RN161" s="75"/>
      <c r="RO161" s="75"/>
      <c r="RP161" s="75"/>
      <c r="RQ161" s="75"/>
      <c r="RR161" s="75"/>
      <c r="RS161" s="75"/>
      <c r="RT161" s="75"/>
      <c r="RU161" s="75"/>
      <c r="RV161" s="75"/>
      <c r="RW161" s="75"/>
      <c r="RX161" s="75"/>
      <c r="RY161" s="75"/>
      <c r="RZ161" s="75"/>
      <c r="SA161" s="75"/>
      <c r="SB161" s="75"/>
      <c r="SC161" s="75"/>
      <c r="SD161" s="75"/>
      <c r="SE161" s="75"/>
      <c r="SF161" s="75"/>
      <c r="SG161" s="75"/>
      <c r="SH161" s="75"/>
      <c r="SI161" s="75"/>
      <c r="SJ161" s="75"/>
      <c r="SK161" s="75"/>
      <c r="SL161" s="75"/>
      <c r="SM161" s="75"/>
      <c r="SN161" s="75"/>
      <c r="SO161" s="75"/>
      <c r="SP161" s="75"/>
      <c r="SQ161" s="75"/>
      <c r="SR161" s="75"/>
      <c r="SS161" s="75"/>
      <c r="ST161" s="75"/>
      <c r="SU161" s="75"/>
      <c r="SV161" s="75"/>
      <c r="SW161" s="75"/>
      <c r="SX161" s="75"/>
      <c r="SY161" s="75"/>
      <c r="SZ161" s="75"/>
      <c r="TA161" s="75"/>
      <c r="TB161" s="75"/>
      <c r="TC161" s="75"/>
      <c r="TD161" s="75"/>
      <c r="TE161" s="75"/>
      <c r="TF161" s="75"/>
      <c r="TG161" s="75"/>
      <c r="TH161" s="75"/>
      <c r="TI161" s="75"/>
      <c r="TJ161" s="75"/>
      <c r="TK161" s="75"/>
      <c r="TL161" s="75"/>
      <c r="TM161" s="75"/>
      <c r="TN161" s="75"/>
      <c r="TO161" s="75"/>
      <c r="TP161" s="75"/>
      <c r="TQ161" s="75"/>
      <c r="TR161" s="75"/>
      <c r="TS161" s="75"/>
      <c r="TT161" s="75"/>
      <c r="TU161" s="75"/>
      <c r="TV161" s="75"/>
      <c r="TW161" s="75"/>
      <c r="TX161" s="75"/>
      <c r="TY161" s="75"/>
      <c r="TZ161" s="75"/>
      <c r="UA161" s="75"/>
      <c r="UB161" s="75"/>
      <c r="UC161" s="75"/>
      <c r="UD161" s="75"/>
      <c r="UE161" s="75"/>
      <c r="UF161" s="75"/>
      <c r="UG161" s="75"/>
      <c r="UH161" s="75"/>
      <c r="UI161" s="75"/>
      <c r="UJ161" s="75"/>
      <c r="UK161" s="75"/>
      <c r="UL161" s="75"/>
      <c r="UM161" s="75"/>
      <c r="UN161" s="75"/>
      <c r="UO161" s="75"/>
      <c r="UP161" s="75"/>
      <c r="UQ161" s="75"/>
      <c r="UR161" s="75"/>
      <c r="US161" s="75"/>
      <c r="UT161" s="75"/>
      <c r="UU161" s="75"/>
      <c r="UV161" s="75"/>
      <c r="UW161" s="75"/>
      <c r="UX161" s="75"/>
      <c r="UY161" s="75"/>
      <c r="UZ161" s="75"/>
      <c r="VA161" s="75"/>
      <c r="VB161" s="75"/>
      <c r="VC161" s="75"/>
      <c r="VD161" s="75"/>
      <c r="VE161" s="75"/>
      <c r="VF161" s="75"/>
      <c r="VG161" s="75"/>
      <c r="VH161" s="75"/>
      <c r="VI161" s="75"/>
      <c r="VJ161" s="75"/>
      <c r="VK161" s="75"/>
      <c r="VL161" s="75"/>
      <c r="VM161" s="75"/>
      <c r="VN161" s="75"/>
      <c r="VO161" s="75"/>
      <c r="VP161" s="75"/>
      <c r="VQ161" s="75"/>
      <c r="VR161" s="75"/>
      <c r="VS161" s="75"/>
      <c r="VT161" s="75"/>
      <c r="VU161" s="75"/>
      <c r="VV161" s="75"/>
      <c r="VW161" s="75"/>
      <c r="VX161" s="75"/>
      <c r="VY161" s="75"/>
      <c r="VZ161" s="75"/>
      <c r="WA161" s="75"/>
      <c r="WB161" s="75"/>
      <c r="WC161" s="75"/>
      <c r="WD161" s="75"/>
      <c r="WE161" s="75"/>
      <c r="WF161" s="75"/>
      <c r="WG161" s="75"/>
      <c r="WH161" s="75"/>
      <c r="WI161" s="75"/>
      <c r="WJ161" s="75"/>
      <c r="WK161" s="75"/>
      <c r="WL161" s="75"/>
      <c r="WM161" s="75"/>
      <c r="WN161" s="75"/>
      <c r="WO161" s="75"/>
      <c r="WP161" s="75"/>
      <c r="WQ161" s="75"/>
      <c r="WR161" s="75"/>
      <c r="WS161" s="75"/>
      <c r="WT161" s="75"/>
      <c r="WU161" s="75"/>
      <c r="WV161" s="75"/>
      <c r="WW161" s="75"/>
      <c r="WX161" s="75"/>
      <c r="WY161" s="75"/>
      <c r="WZ161" s="75"/>
      <c r="XA161" s="75"/>
      <c r="XB161" s="75"/>
      <c r="XC161" s="75"/>
      <c r="XD161" s="75"/>
      <c r="XE161" s="75"/>
      <c r="XF161" s="75"/>
      <c r="XG161" s="75"/>
      <c r="XH161" s="75"/>
      <c r="XI161" s="75"/>
      <c r="XJ161" s="75"/>
      <c r="XK161" s="75"/>
      <c r="XL161" s="75"/>
      <c r="XM161" s="75"/>
      <c r="XN161" s="75"/>
      <c r="XO161" s="75"/>
      <c r="XP161" s="75"/>
      <c r="XQ161" s="75"/>
      <c r="XR161" s="75"/>
      <c r="XS161" s="75"/>
      <c r="XT161" s="75"/>
      <c r="XU161" s="75"/>
      <c r="XV161" s="75"/>
      <c r="XW161" s="75"/>
      <c r="XX161" s="75"/>
      <c r="XY161" s="75"/>
      <c r="XZ161" s="75"/>
      <c r="YA161" s="75"/>
      <c r="YB161" s="75"/>
      <c r="YC161" s="75"/>
      <c r="YD161" s="75"/>
      <c r="YE161" s="75"/>
      <c r="YF161" s="75"/>
      <c r="YG161" s="75"/>
      <c r="YH161" s="75"/>
      <c r="YI161" s="75"/>
      <c r="YJ161" s="75"/>
      <c r="YK161" s="75"/>
      <c r="YL161" s="75"/>
      <c r="YM161" s="75"/>
      <c r="YN161" s="75"/>
      <c r="YO161" s="75"/>
      <c r="YP161" s="75"/>
      <c r="YQ161" s="75"/>
      <c r="YR161" s="75"/>
      <c r="YS161" s="75"/>
      <c r="YT161" s="75"/>
      <c r="YU161" s="75"/>
      <c r="YV161" s="75"/>
      <c r="YW161" s="75"/>
      <c r="YX161" s="75"/>
      <c r="YY161" s="75"/>
      <c r="YZ161" s="75"/>
      <c r="ZA161" s="75"/>
      <c r="ZB161" s="75"/>
      <c r="ZC161" s="75"/>
      <c r="ZD161" s="75"/>
      <c r="ZE161" s="75"/>
      <c r="ZF161" s="75"/>
      <c r="ZG161" s="75"/>
      <c r="ZH161" s="75"/>
      <c r="ZI161" s="75"/>
      <c r="ZJ161" s="75"/>
      <c r="ZK161" s="75"/>
      <c r="ZL161" s="75"/>
      <c r="ZM161" s="75"/>
      <c r="ZN161" s="75"/>
      <c r="ZO161" s="75"/>
      <c r="ZP161" s="75"/>
      <c r="ZQ161" s="75"/>
      <c r="ZR161" s="75"/>
      <c r="ZS161" s="75"/>
      <c r="ZT161" s="75"/>
      <c r="ZU161" s="75"/>
      <c r="ZV161" s="75"/>
      <c r="ZW161" s="75"/>
      <c r="ZX161" s="75"/>
      <c r="ZY161" s="75"/>
      <c r="ZZ161" s="75"/>
      <c r="AAA161" s="75"/>
      <c r="AAB161" s="75"/>
      <c r="AAC161" s="75"/>
      <c r="AAD161" s="75"/>
      <c r="AAE161" s="75"/>
      <c r="AAF161" s="75"/>
      <c r="AAG161" s="75"/>
      <c r="AAH161" s="75"/>
      <c r="AAI161" s="75"/>
      <c r="AAJ161" s="75"/>
      <c r="AAK161" s="75"/>
      <c r="AAL161" s="75"/>
      <c r="AAM161" s="75"/>
      <c r="AAN161" s="75"/>
      <c r="AAO161" s="75"/>
      <c r="AAP161" s="75"/>
      <c r="AAQ161" s="75"/>
      <c r="AAR161" s="75"/>
      <c r="AAS161" s="75"/>
      <c r="AAT161" s="75"/>
      <c r="AAU161" s="75"/>
      <c r="AAV161" s="75"/>
      <c r="AAW161" s="75"/>
      <c r="AAX161" s="75"/>
      <c r="AAY161" s="75"/>
      <c r="AAZ161" s="75"/>
      <c r="ABA161" s="75"/>
      <c r="ABB161" s="75"/>
      <c r="ABC161" s="75"/>
      <c r="ABD161" s="75"/>
      <c r="ABE161" s="75"/>
      <c r="ABF161" s="75"/>
      <c r="ABG161" s="75"/>
      <c r="ABH161" s="75"/>
      <c r="ABI161" s="75"/>
      <c r="ABJ161" s="75"/>
      <c r="ABK161" s="75"/>
      <c r="ABL161" s="75"/>
      <c r="ABM161" s="75"/>
      <c r="ABN161" s="75"/>
      <c r="ABO161" s="75"/>
      <c r="ABP161" s="75"/>
      <c r="ABQ161" s="75"/>
      <c r="ABR161" s="75"/>
      <c r="ABS161" s="75"/>
      <c r="ABT161" s="75"/>
      <c r="ABU161" s="75"/>
      <c r="ABV161" s="75"/>
      <c r="ABW161" s="75"/>
      <c r="ABX161" s="75"/>
      <c r="ABY161" s="75"/>
      <c r="ABZ161" s="75"/>
      <c r="ACA161" s="75"/>
      <c r="ACB161" s="75"/>
      <c r="ACC161" s="75"/>
      <c r="ACD161" s="75"/>
      <c r="ACE161" s="75"/>
      <c r="ACF161" s="75"/>
      <c r="ACG161" s="75"/>
      <c r="ACH161" s="75"/>
      <c r="ACI161" s="75"/>
      <c r="ACJ161" s="75"/>
      <c r="ACK161" s="75"/>
      <c r="ACL161" s="75"/>
      <c r="ACM161" s="75"/>
      <c r="ACN161" s="75"/>
      <c r="ACO161" s="75"/>
      <c r="ACP161" s="75"/>
      <c r="ACQ161" s="75"/>
      <c r="ACR161" s="75"/>
      <c r="ACS161" s="75"/>
      <c r="ACT161" s="75"/>
      <c r="ACU161" s="75"/>
      <c r="ACV161" s="75"/>
      <c r="ACW161" s="75"/>
      <c r="ACX161" s="75"/>
      <c r="ACY161" s="75"/>
      <c r="ACZ161" s="75"/>
      <c r="ADA161" s="75"/>
      <c r="ADB161" s="75"/>
      <c r="ADC161" s="75"/>
      <c r="ADD161" s="75"/>
      <c r="ADE161" s="75"/>
      <c r="ADF161" s="75"/>
      <c r="ADG161" s="75"/>
      <c r="ADH161" s="75"/>
      <c r="ADI161" s="75"/>
      <c r="ADJ161" s="75"/>
      <c r="ADK161" s="75"/>
      <c r="ADL161" s="75"/>
      <c r="ADM161" s="75"/>
      <c r="ADN161" s="75"/>
      <c r="ADO161" s="75"/>
      <c r="ADP161" s="75"/>
      <c r="ADQ161" s="75"/>
      <c r="ADR161" s="75"/>
      <c r="ADS161" s="75"/>
      <c r="ADT161" s="75"/>
      <c r="ADU161" s="75"/>
      <c r="ADV161" s="75"/>
      <c r="ADW161" s="75"/>
      <c r="ADX161" s="75"/>
      <c r="ADY161" s="75"/>
      <c r="ADZ161" s="75"/>
      <c r="AEA161" s="75"/>
      <c r="AEB161" s="75"/>
      <c r="AEC161" s="75"/>
      <c r="AED161" s="75"/>
      <c r="AEE161" s="75"/>
      <c r="AEF161" s="75"/>
      <c r="AEG161" s="75"/>
      <c r="AEH161" s="75"/>
      <c r="AEI161" s="75"/>
      <c r="AEJ161" s="75"/>
      <c r="AEK161" s="75"/>
      <c r="AEL161" s="75"/>
      <c r="AEM161" s="75"/>
      <c r="AEN161" s="75"/>
      <c r="AEO161" s="75"/>
      <c r="AEP161" s="75"/>
      <c r="AEQ161" s="75"/>
      <c r="AER161" s="75"/>
      <c r="AES161" s="75"/>
      <c r="AET161" s="75"/>
      <c r="AEU161" s="75"/>
      <c r="AEV161" s="75"/>
      <c r="AEW161" s="75"/>
      <c r="AEX161" s="75"/>
      <c r="AEY161" s="75"/>
      <c r="AEZ161" s="75"/>
      <c r="AFA161" s="75"/>
      <c r="AFB161" s="75"/>
      <c r="AFC161" s="75"/>
      <c r="AFD161" s="75"/>
      <c r="AFE161" s="75"/>
      <c r="AFF161" s="75"/>
      <c r="AFG161" s="75"/>
      <c r="AFH161" s="75"/>
      <c r="AFI161" s="75"/>
      <c r="AFJ161" s="75"/>
      <c r="AFK161" s="75"/>
      <c r="AFL161" s="75"/>
      <c r="AFM161" s="75"/>
      <c r="AFN161" s="75"/>
      <c r="AFO161" s="75"/>
      <c r="AFP161" s="75"/>
      <c r="AFQ161" s="75"/>
      <c r="AFR161" s="75"/>
      <c r="AFS161" s="75"/>
      <c r="AFT161" s="75"/>
      <c r="AFU161" s="75"/>
      <c r="AFV161" s="75"/>
      <c r="AFW161" s="75"/>
      <c r="AFX161" s="75"/>
      <c r="AFY161" s="75"/>
      <c r="AFZ161" s="75"/>
      <c r="AGA161" s="75"/>
      <c r="AGB161" s="75"/>
      <c r="AGC161" s="75"/>
      <c r="AGD161" s="75"/>
      <c r="AGE161" s="75"/>
      <c r="AGF161" s="75"/>
      <c r="AGG161" s="75"/>
      <c r="AGH161" s="75"/>
      <c r="AGI161" s="75"/>
      <c r="AGJ161" s="75"/>
      <c r="AGK161" s="75"/>
      <c r="AGL161" s="75"/>
      <c r="AGM161" s="75"/>
      <c r="AGN161" s="75"/>
      <c r="AGO161" s="75"/>
      <c r="AGP161" s="75"/>
      <c r="AGQ161" s="75"/>
      <c r="AGR161" s="75"/>
      <c r="AGS161" s="75"/>
      <c r="AGT161" s="75"/>
      <c r="AGU161" s="75"/>
      <c r="AGV161" s="75"/>
      <c r="AGW161" s="75"/>
      <c r="AGX161" s="75"/>
      <c r="AGY161" s="75"/>
      <c r="AGZ161" s="75"/>
      <c r="AHA161" s="75"/>
      <c r="AHB161" s="75"/>
      <c r="AHC161" s="75"/>
      <c r="AHD161" s="75"/>
      <c r="AHE161" s="75"/>
      <c r="AHF161" s="75"/>
      <c r="AHG161" s="75"/>
      <c r="AHH161" s="75"/>
      <c r="AHI161" s="75"/>
      <c r="AHJ161" s="75"/>
      <c r="AHK161" s="75"/>
      <c r="AHL161" s="75"/>
      <c r="AHM161" s="75"/>
      <c r="AHN161" s="75"/>
      <c r="AHO161" s="75"/>
      <c r="AHP161" s="75"/>
      <c r="AHQ161" s="75"/>
      <c r="AHR161" s="75"/>
      <c r="AHS161" s="75"/>
      <c r="AHT161" s="75"/>
      <c r="AHU161" s="75"/>
      <c r="AHV161" s="75"/>
      <c r="AHW161" s="75"/>
      <c r="AHX161" s="75"/>
      <c r="AHY161" s="75"/>
      <c r="AHZ161" s="75"/>
      <c r="AIA161" s="75"/>
      <c r="AIB161" s="75"/>
      <c r="AIC161" s="75"/>
      <c r="AID161" s="75"/>
      <c r="AIE161" s="75"/>
      <c r="AIF161" s="75"/>
      <c r="AIG161" s="75"/>
      <c r="AIH161" s="75"/>
      <c r="AII161" s="75"/>
      <c r="AIJ161" s="75"/>
      <c r="AIK161" s="75"/>
      <c r="AIL161" s="75"/>
      <c r="AIM161" s="75"/>
      <c r="AIN161" s="75"/>
      <c r="AIO161" s="75"/>
      <c r="AIP161" s="75"/>
      <c r="AIQ161" s="75"/>
      <c r="AIR161" s="75"/>
      <c r="AIS161" s="75"/>
      <c r="AIT161" s="75"/>
      <c r="AIU161" s="75"/>
      <c r="AIV161" s="75"/>
      <c r="AIW161" s="75"/>
      <c r="AIX161" s="75"/>
      <c r="AIY161" s="75"/>
      <c r="AIZ161" s="75"/>
      <c r="AJA161" s="75"/>
      <c r="AJB161" s="75"/>
      <c r="AJC161" s="75"/>
      <c r="AJD161" s="75"/>
      <c r="AJE161" s="75"/>
      <c r="AJF161" s="75"/>
      <c r="AJG161" s="75"/>
      <c r="AJH161" s="75"/>
      <c r="AJI161" s="75"/>
      <c r="AJJ161" s="75"/>
      <c r="AJK161" s="75"/>
      <c r="AJL161" s="75"/>
      <c r="AJM161" s="75"/>
      <c r="AJN161" s="75"/>
      <c r="AJO161" s="75"/>
      <c r="AJP161" s="75"/>
      <c r="AJQ161" s="75"/>
      <c r="AJR161" s="75"/>
      <c r="AJS161" s="75"/>
      <c r="AJT161" s="75"/>
      <c r="AJU161" s="75"/>
      <c r="AJV161" s="75"/>
      <c r="AJW161" s="75"/>
      <c r="AJX161" s="75"/>
      <c r="AJY161" s="75"/>
      <c r="AJZ161" s="75"/>
      <c r="AKA161" s="75"/>
      <c r="AKB161" s="75"/>
      <c r="AKC161" s="75"/>
      <c r="AKD161" s="75"/>
      <c r="AKE161" s="75"/>
      <c r="AKF161" s="75"/>
      <c r="AKG161" s="75"/>
      <c r="AKH161" s="75"/>
      <c r="AKI161" s="75"/>
      <c r="AKJ161" s="75"/>
      <c r="AKK161" s="75"/>
      <c r="AKL161" s="75"/>
      <c r="AKM161" s="75"/>
      <c r="AKN161" s="75"/>
      <c r="AKO161" s="75"/>
      <c r="AKP161" s="75"/>
      <c r="AKQ161" s="75"/>
      <c r="AKR161" s="75"/>
      <c r="AKS161" s="75"/>
      <c r="AKT161" s="75"/>
      <c r="AKU161" s="75"/>
      <c r="AKV161" s="75"/>
      <c r="AKW161" s="75"/>
      <c r="AKX161" s="75"/>
      <c r="AKY161" s="75"/>
      <c r="AKZ161" s="75"/>
      <c r="ALA161" s="75"/>
      <c r="ALB161" s="75"/>
      <c r="ALC161" s="75"/>
      <c r="ALD161" s="75"/>
      <c r="ALE161" s="75"/>
      <c r="ALF161" s="75"/>
      <c r="ALG161" s="75"/>
      <c r="ALH161" s="75"/>
      <c r="ALI161" s="75"/>
      <c r="ALJ161" s="75"/>
      <c r="ALK161" s="75"/>
      <c r="ALL161" s="75"/>
      <c r="ALM161" s="75"/>
      <c r="ALN161" s="75"/>
      <c r="ALO161" s="75"/>
      <c r="ALP161" s="75"/>
      <c r="ALQ161" s="75"/>
      <c r="ALR161" s="75"/>
      <c r="ALS161" s="75"/>
      <c r="ALT161" s="75"/>
      <c r="ALU161" s="75"/>
      <c r="ALV161" s="75"/>
      <c r="ALW161" s="75"/>
      <c r="ALX161" s="75"/>
      <c r="ALY161" s="75"/>
      <c r="ALZ161" s="75"/>
      <c r="AMA161" s="75"/>
      <c r="AMB161" s="75"/>
      <c r="AMC161" s="75"/>
      <c r="AMD161" s="75"/>
      <c r="AME161" s="75"/>
      <c r="AMF161" s="75"/>
      <c r="AMG161" s="75"/>
      <c r="AMH161" s="75"/>
      <c r="AMI161" s="75"/>
      <c r="AMJ161" s="75"/>
      <c r="AMK161" s="75"/>
      <c r="AML161" s="75"/>
      <c r="AMM161" s="75"/>
      <c r="AMN161" s="75"/>
      <c r="AMO161" s="75"/>
      <c r="AMP161" s="75"/>
      <c r="AMQ161" s="75"/>
      <c r="AMR161" s="75"/>
      <c r="AMS161" s="75"/>
      <c r="AMT161" s="75"/>
      <c r="AMU161" s="75"/>
      <c r="AMV161" s="75"/>
      <c r="AMW161" s="75"/>
    </row>
    <row r="162" spans="1:1038" s="58" customFormat="1" ht="14.25" outlineLevel="1">
      <c r="A162" s="3"/>
      <c r="B162" s="3"/>
      <c r="C162" s="37" t="s">
        <v>256</v>
      </c>
      <c r="D162" s="299"/>
      <c r="E162" s="284">
        <f>SUM(H162:AH162)</f>
        <v>-9290958.3744729925</v>
      </c>
      <c r="G162" s="101"/>
      <c r="H162" s="14">
        <f>-H189-H155</f>
        <v>0</v>
      </c>
      <c r="I162" s="14">
        <f t="shared" ref="I162:AH162" si="237">-I189-I155</f>
        <v>-9290958.3744729925</v>
      </c>
      <c r="J162" s="14">
        <f t="shared" si="237"/>
        <v>0</v>
      </c>
      <c r="K162" s="14">
        <f t="shared" si="237"/>
        <v>0</v>
      </c>
      <c r="L162" s="14">
        <f t="shared" si="237"/>
        <v>0</v>
      </c>
      <c r="M162" s="14">
        <f t="shared" si="237"/>
        <v>0</v>
      </c>
      <c r="N162" s="14">
        <f t="shared" si="237"/>
        <v>0</v>
      </c>
      <c r="O162" s="14">
        <f t="shared" si="237"/>
        <v>0</v>
      </c>
      <c r="P162" s="14">
        <f t="shared" si="237"/>
        <v>0</v>
      </c>
      <c r="Q162" s="14">
        <f t="shared" si="237"/>
        <v>0</v>
      </c>
      <c r="R162" s="14">
        <f t="shared" si="237"/>
        <v>0</v>
      </c>
      <c r="S162" s="14">
        <f t="shared" si="237"/>
        <v>0</v>
      </c>
      <c r="T162" s="14">
        <f t="shared" si="237"/>
        <v>0</v>
      </c>
      <c r="U162" s="14">
        <f t="shared" si="237"/>
        <v>0</v>
      </c>
      <c r="V162" s="14">
        <f t="shared" si="237"/>
        <v>0</v>
      </c>
      <c r="W162" s="14">
        <f t="shared" si="237"/>
        <v>0</v>
      </c>
      <c r="X162" s="14">
        <f t="shared" si="237"/>
        <v>0</v>
      </c>
      <c r="Y162" s="14">
        <f t="shared" si="237"/>
        <v>0</v>
      </c>
      <c r="Z162" s="14">
        <f t="shared" si="237"/>
        <v>0</v>
      </c>
      <c r="AA162" s="14">
        <f t="shared" si="237"/>
        <v>0</v>
      </c>
      <c r="AB162" s="14">
        <f t="shared" si="237"/>
        <v>0</v>
      </c>
      <c r="AC162" s="14">
        <f t="shared" si="237"/>
        <v>0</v>
      </c>
      <c r="AD162" s="14">
        <f t="shared" si="237"/>
        <v>0</v>
      </c>
      <c r="AE162" s="14">
        <f t="shared" si="237"/>
        <v>0</v>
      </c>
      <c r="AF162" s="14">
        <f t="shared" si="237"/>
        <v>0</v>
      </c>
      <c r="AG162" s="14">
        <f t="shared" si="237"/>
        <v>0</v>
      </c>
      <c r="AH162" s="14">
        <f t="shared" si="237"/>
        <v>0</v>
      </c>
      <c r="AI162" s="4"/>
      <c r="AJ162" s="4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  <c r="HW162" s="75"/>
      <c r="HX162" s="75"/>
      <c r="HY162" s="75"/>
      <c r="HZ162" s="75"/>
      <c r="IA162" s="75"/>
      <c r="IB162" s="75"/>
      <c r="IC162" s="75"/>
      <c r="ID162" s="75"/>
      <c r="IE162" s="75"/>
      <c r="IF162" s="75"/>
      <c r="IG162" s="75"/>
      <c r="IH162" s="75"/>
      <c r="II162" s="75"/>
      <c r="IJ162" s="75"/>
      <c r="IK162" s="75"/>
      <c r="IL162" s="75"/>
      <c r="IM162" s="75"/>
      <c r="IN162" s="75"/>
      <c r="IO162" s="75"/>
      <c r="IP162" s="75"/>
      <c r="IQ162" s="75"/>
      <c r="IR162" s="75"/>
      <c r="IS162" s="75"/>
      <c r="IT162" s="75"/>
      <c r="IU162" s="75"/>
      <c r="IV162" s="75"/>
      <c r="IW162" s="75"/>
      <c r="IX162" s="75"/>
      <c r="IY162" s="75"/>
      <c r="IZ162" s="75"/>
      <c r="JA162" s="75"/>
      <c r="JB162" s="75"/>
      <c r="JC162" s="75"/>
      <c r="JD162" s="75"/>
      <c r="JE162" s="75"/>
      <c r="JF162" s="75"/>
      <c r="JG162" s="75"/>
      <c r="JH162" s="75"/>
      <c r="JI162" s="75"/>
      <c r="JJ162" s="75"/>
      <c r="JK162" s="75"/>
      <c r="JL162" s="75"/>
      <c r="JM162" s="75"/>
      <c r="JN162" s="75"/>
      <c r="JO162" s="75"/>
      <c r="JP162" s="75"/>
      <c r="JQ162" s="75"/>
      <c r="JR162" s="75"/>
      <c r="JS162" s="75"/>
      <c r="JT162" s="75"/>
      <c r="JU162" s="75"/>
      <c r="JV162" s="75"/>
      <c r="JW162" s="75"/>
      <c r="JX162" s="75"/>
      <c r="JY162" s="75"/>
      <c r="JZ162" s="75"/>
      <c r="KA162" s="75"/>
      <c r="KB162" s="75"/>
      <c r="KC162" s="75"/>
      <c r="KD162" s="75"/>
      <c r="KE162" s="75"/>
      <c r="KF162" s="75"/>
      <c r="KG162" s="75"/>
      <c r="KH162" s="75"/>
      <c r="KI162" s="75"/>
      <c r="KJ162" s="75"/>
      <c r="KK162" s="75"/>
      <c r="KL162" s="75"/>
      <c r="KM162" s="75"/>
      <c r="KN162" s="75"/>
      <c r="KO162" s="75"/>
      <c r="KP162" s="75"/>
      <c r="KQ162" s="75"/>
      <c r="KR162" s="75"/>
      <c r="KS162" s="75"/>
      <c r="KT162" s="75"/>
      <c r="KU162" s="75"/>
      <c r="KV162" s="75"/>
      <c r="KW162" s="75"/>
      <c r="KX162" s="75"/>
      <c r="KY162" s="75"/>
      <c r="KZ162" s="75"/>
      <c r="LA162" s="75"/>
      <c r="LB162" s="75"/>
      <c r="LC162" s="75"/>
      <c r="LD162" s="75"/>
      <c r="LE162" s="75"/>
      <c r="LF162" s="75"/>
      <c r="LG162" s="75"/>
      <c r="LH162" s="75"/>
      <c r="LI162" s="75"/>
      <c r="LJ162" s="75"/>
      <c r="LK162" s="75"/>
      <c r="LL162" s="75"/>
      <c r="LM162" s="75"/>
      <c r="LN162" s="75"/>
      <c r="LO162" s="75"/>
      <c r="LP162" s="75"/>
      <c r="LQ162" s="75"/>
      <c r="LR162" s="75"/>
      <c r="LS162" s="75"/>
      <c r="LT162" s="75"/>
      <c r="LU162" s="75"/>
      <c r="LV162" s="75"/>
      <c r="LW162" s="75"/>
      <c r="LX162" s="75"/>
      <c r="LY162" s="75"/>
      <c r="LZ162" s="75"/>
      <c r="MA162" s="75"/>
      <c r="MB162" s="75"/>
      <c r="MC162" s="75"/>
      <c r="MD162" s="75"/>
      <c r="ME162" s="75"/>
      <c r="MF162" s="75"/>
      <c r="MG162" s="75"/>
      <c r="MH162" s="75"/>
      <c r="MI162" s="75"/>
      <c r="MJ162" s="75"/>
      <c r="MK162" s="75"/>
      <c r="ML162" s="75"/>
      <c r="MM162" s="75"/>
      <c r="MN162" s="75"/>
      <c r="MO162" s="75"/>
      <c r="MP162" s="75"/>
      <c r="MQ162" s="75"/>
      <c r="MR162" s="75"/>
      <c r="MS162" s="75"/>
      <c r="MT162" s="75"/>
      <c r="MU162" s="75"/>
      <c r="MV162" s="75"/>
      <c r="MW162" s="75"/>
      <c r="MX162" s="75"/>
      <c r="MY162" s="75"/>
      <c r="MZ162" s="75"/>
      <c r="NA162" s="75"/>
      <c r="NB162" s="75"/>
      <c r="NC162" s="75"/>
      <c r="ND162" s="75"/>
      <c r="NE162" s="75"/>
      <c r="NF162" s="75"/>
      <c r="NG162" s="75"/>
      <c r="NH162" s="75"/>
      <c r="NI162" s="75"/>
      <c r="NJ162" s="75"/>
      <c r="NK162" s="75"/>
      <c r="NL162" s="75"/>
      <c r="NM162" s="75"/>
      <c r="NN162" s="75"/>
      <c r="NO162" s="75"/>
      <c r="NP162" s="75"/>
      <c r="NQ162" s="75"/>
      <c r="NR162" s="75"/>
      <c r="NS162" s="75"/>
      <c r="NT162" s="75"/>
      <c r="NU162" s="75"/>
      <c r="NV162" s="75"/>
      <c r="NW162" s="75"/>
      <c r="NX162" s="75"/>
      <c r="NY162" s="75"/>
      <c r="NZ162" s="75"/>
      <c r="OA162" s="75"/>
      <c r="OB162" s="75"/>
      <c r="OC162" s="75"/>
      <c r="OD162" s="75"/>
      <c r="OE162" s="75"/>
      <c r="OF162" s="75"/>
      <c r="OG162" s="75"/>
      <c r="OH162" s="75"/>
      <c r="OI162" s="75"/>
      <c r="OJ162" s="75"/>
      <c r="OK162" s="75"/>
      <c r="OL162" s="75"/>
      <c r="OM162" s="75"/>
      <c r="ON162" s="75"/>
      <c r="OO162" s="75"/>
      <c r="OP162" s="75"/>
      <c r="OQ162" s="75"/>
      <c r="OR162" s="75"/>
      <c r="OS162" s="75"/>
      <c r="OT162" s="75"/>
      <c r="OU162" s="75"/>
      <c r="OV162" s="75"/>
      <c r="OW162" s="75"/>
      <c r="OX162" s="75"/>
      <c r="OY162" s="75"/>
      <c r="OZ162" s="75"/>
      <c r="PA162" s="75"/>
      <c r="PB162" s="75"/>
      <c r="PC162" s="75"/>
      <c r="PD162" s="75"/>
      <c r="PE162" s="75"/>
      <c r="PF162" s="75"/>
      <c r="PG162" s="75"/>
      <c r="PH162" s="75"/>
      <c r="PI162" s="75"/>
      <c r="PJ162" s="75"/>
      <c r="PK162" s="75"/>
      <c r="PL162" s="75"/>
      <c r="PM162" s="75"/>
      <c r="PN162" s="75"/>
      <c r="PO162" s="75"/>
      <c r="PP162" s="75"/>
      <c r="PQ162" s="75"/>
      <c r="PR162" s="75"/>
      <c r="PS162" s="75"/>
      <c r="PT162" s="75"/>
      <c r="PU162" s="75"/>
      <c r="PV162" s="75"/>
      <c r="PW162" s="75"/>
      <c r="PX162" s="75"/>
      <c r="PY162" s="75"/>
      <c r="PZ162" s="75"/>
      <c r="QA162" s="75"/>
      <c r="QB162" s="75"/>
      <c r="QC162" s="75"/>
      <c r="QD162" s="75"/>
      <c r="QE162" s="75"/>
      <c r="QF162" s="75"/>
      <c r="QG162" s="75"/>
      <c r="QH162" s="75"/>
      <c r="QI162" s="75"/>
      <c r="QJ162" s="75"/>
      <c r="QK162" s="75"/>
      <c r="QL162" s="75"/>
      <c r="QM162" s="75"/>
      <c r="QN162" s="75"/>
      <c r="QO162" s="75"/>
      <c r="QP162" s="75"/>
      <c r="QQ162" s="75"/>
      <c r="QR162" s="75"/>
      <c r="QS162" s="75"/>
      <c r="QT162" s="75"/>
      <c r="QU162" s="75"/>
      <c r="QV162" s="75"/>
      <c r="QW162" s="75"/>
      <c r="QX162" s="75"/>
      <c r="QY162" s="75"/>
      <c r="QZ162" s="75"/>
      <c r="RA162" s="75"/>
      <c r="RB162" s="75"/>
      <c r="RC162" s="75"/>
      <c r="RD162" s="75"/>
      <c r="RE162" s="75"/>
      <c r="RF162" s="75"/>
      <c r="RG162" s="75"/>
      <c r="RH162" s="75"/>
      <c r="RI162" s="75"/>
      <c r="RJ162" s="75"/>
      <c r="RK162" s="75"/>
      <c r="RL162" s="75"/>
      <c r="RM162" s="75"/>
      <c r="RN162" s="75"/>
      <c r="RO162" s="75"/>
      <c r="RP162" s="75"/>
      <c r="RQ162" s="75"/>
      <c r="RR162" s="75"/>
      <c r="RS162" s="75"/>
      <c r="RT162" s="75"/>
      <c r="RU162" s="75"/>
      <c r="RV162" s="75"/>
      <c r="RW162" s="75"/>
      <c r="RX162" s="75"/>
      <c r="RY162" s="75"/>
      <c r="RZ162" s="75"/>
      <c r="SA162" s="75"/>
      <c r="SB162" s="75"/>
      <c r="SC162" s="75"/>
      <c r="SD162" s="75"/>
      <c r="SE162" s="75"/>
      <c r="SF162" s="75"/>
      <c r="SG162" s="75"/>
      <c r="SH162" s="75"/>
      <c r="SI162" s="75"/>
      <c r="SJ162" s="75"/>
      <c r="SK162" s="75"/>
      <c r="SL162" s="75"/>
      <c r="SM162" s="75"/>
      <c r="SN162" s="75"/>
      <c r="SO162" s="75"/>
      <c r="SP162" s="75"/>
      <c r="SQ162" s="75"/>
      <c r="SR162" s="75"/>
      <c r="SS162" s="75"/>
      <c r="ST162" s="75"/>
      <c r="SU162" s="75"/>
      <c r="SV162" s="75"/>
      <c r="SW162" s="75"/>
      <c r="SX162" s="75"/>
      <c r="SY162" s="75"/>
      <c r="SZ162" s="75"/>
      <c r="TA162" s="75"/>
      <c r="TB162" s="75"/>
      <c r="TC162" s="75"/>
      <c r="TD162" s="75"/>
      <c r="TE162" s="75"/>
      <c r="TF162" s="75"/>
      <c r="TG162" s="75"/>
      <c r="TH162" s="75"/>
      <c r="TI162" s="75"/>
      <c r="TJ162" s="75"/>
      <c r="TK162" s="75"/>
      <c r="TL162" s="75"/>
      <c r="TM162" s="75"/>
      <c r="TN162" s="75"/>
      <c r="TO162" s="75"/>
      <c r="TP162" s="75"/>
      <c r="TQ162" s="75"/>
      <c r="TR162" s="75"/>
      <c r="TS162" s="75"/>
      <c r="TT162" s="75"/>
      <c r="TU162" s="75"/>
      <c r="TV162" s="75"/>
      <c r="TW162" s="75"/>
      <c r="TX162" s="75"/>
      <c r="TY162" s="75"/>
      <c r="TZ162" s="75"/>
      <c r="UA162" s="75"/>
      <c r="UB162" s="75"/>
      <c r="UC162" s="75"/>
      <c r="UD162" s="75"/>
      <c r="UE162" s="75"/>
      <c r="UF162" s="75"/>
      <c r="UG162" s="75"/>
      <c r="UH162" s="75"/>
      <c r="UI162" s="75"/>
      <c r="UJ162" s="75"/>
      <c r="UK162" s="75"/>
      <c r="UL162" s="75"/>
      <c r="UM162" s="75"/>
      <c r="UN162" s="75"/>
      <c r="UO162" s="75"/>
      <c r="UP162" s="75"/>
      <c r="UQ162" s="75"/>
      <c r="UR162" s="75"/>
      <c r="US162" s="75"/>
      <c r="UT162" s="75"/>
      <c r="UU162" s="75"/>
      <c r="UV162" s="75"/>
      <c r="UW162" s="75"/>
      <c r="UX162" s="75"/>
      <c r="UY162" s="75"/>
      <c r="UZ162" s="75"/>
      <c r="VA162" s="75"/>
      <c r="VB162" s="75"/>
      <c r="VC162" s="75"/>
      <c r="VD162" s="75"/>
      <c r="VE162" s="75"/>
      <c r="VF162" s="75"/>
      <c r="VG162" s="75"/>
      <c r="VH162" s="75"/>
      <c r="VI162" s="75"/>
      <c r="VJ162" s="75"/>
      <c r="VK162" s="75"/>
      <c r="VL162" s="75"/>
      <c r="VM162" s="75"/>
      <c r="VN162" s="75"/>
      <c r="VO162" s="75"/>
      <c r="VP162" s="75"/>
      <c r="VQ162" s="75"/>
      <c r="VR162" s="75"/>
      <c r="VS162" s="75"/>
      <c r="VT162" s="75"/>
      <c r="VU162" s="75"/>
      <c r="VV162" s="75"/>
      <c r="VW162" s="75"/>
      <c r="VX162" s="75"/>
      <c r="VY162" s="75"/>
      <c r="VZ162" s="75"/>
      <c r="WA162" s="75"/>
      <c r="WB162" s="75"/>
      <c r="WC162" s="75"/>
      <c r="WD162" s="75"/>
      <c r="WE162" s="75"/>
      <c r="WF162" s="75"/>
      <c r="WG162" s="75"/>
      <c r="WH162" s="75"/>
      <c r="WI162" s="75"/>
      <c r="WJ162" s="75"/>
      <c r="WK162" s="75"/>
      <c r="WL162" s="75"/>
      <c r="WM162" s="75"/>
      <c r="WN162" s="75"/>
      <c r="WO162" s="75"/>
      <c r="WP162" s="75"/>
      <c r="WQ162" s="75"/>
      <c r="WR162" s="75"/>
      <c r="WS162" s="75"/>
      <c r="WT162" s="75"/>
      <c r="WU162" s="75"/>
      <c r="WV162" s="75"/>
      <c r="WW162" s="75"/>
      <c r="WX162" s="75"/>
      <c r="WY162" s="75"/>
      <c r="WZ162" s="75"/>
      <c r="XA162" s="75"/>
      <c r="XB162" s="75"/>
      <c r="XC162" s="75"/>
      <c r="XD162" s="75"/>
      <c r="XE162" s="75"/>
      <c r="XF162" s="75"/>
      <c r="XG162" s="75"/>
      <c r="XH162" s="75"/>
      <c r="XI162" s="75"/>
      <c r="XJ162" s="75"/>
      <c r="XK162" s="75"/>
      <c r="XL162" s="75"/>
      <c r="XM162" s="75"/>
      <c r="XN162" s="75"/>
      <c r="XO162" s="75"/>
      <c r="XP162" s="75"/>
      <c r="XQ162" s="75"/>
      <c r="XR162" s="75"/>
      <c r="XS162" s="75"/>
      <c r="XT162" s="75"/>
      <c r="XU162" s="75"/>
      <c r="XV162" s="75"/>
      <c r="XW162" s="75"/>
      <c r="XX162" s="75"/>
      <c r="XY162" s="75"/>
      <c r="XZ162" s="75"/>
      <c r="YA162" s="75"/>
      <c r="YB162" s="75"/>
      <c r="YC162" s="75"/>
      <c r="YD162" s="75"/>
      <c r="YE162" s="75"/>
      <c r="YF162" s="75"/>
      <c r="YG162" s="75"/>
      <c r="YH162" s="75"/>
      <c r="YI162" s="75"/>
      <c r="YJ162" s="75"/>
      <c r="YK162" s="75"/>
      <c r="YL162" s="75"/>
      <c r="YM162" s="75"/>
      <c r="YN162" s="75"/>
      <c r="YO162" s="75"/>
      <c r="YP162" s="75"/>
      <c r="YQ162" s="75"/>
      <c r="YR162" s="75"/>
      <c r="YS162" s="75"/>
      <c r="YT162" s="75"/>
      <c r="YU162" s="75"/>
      <c r="YV162" s="75"/>
      <c r="YW162" s="75"/>
      <c r="YX162" s="75"/>
      <c r="YY162" s="75"/>
      <c r="YZ162" s="75"/>
      <c r="ZA162" s="75"/>
      <c r="ZB162" s="75"/>
      <c r="ZC162" s="75"/>
      <c r="ZD162" s="75"/>
      <c r="ZE162" s="75"/>
      <c r="ZF162" s="75"/>
      <c r="ZG162" s="75"/>
      <c r="ZH162" s="75"/>
      <c r="ZI162" s="75"/>
      <c r="ZJ162" s="75"/>
      <c r="ZK162" s="75"/>
      <c r="ZL162" s="75"/>
      <c r="ZM162" s="75"/>
      <c r="ZN162" s="75"/>
      <c r="ZO162" s="75"/>
      <c r="ZP162" s="75"/>
      <c r="ZQ162" s="75"/>
      <c r="ZR162" s="75"/>
      <c r="ZS162" s="75"/>
      <c r="ZT162" s="75"/>
      <c r="ZU162" s="75"/>
      <c r="ZV162" s="75"/>
      <c r="ZW162" s="75"/>
      <c r="ZX162" s="75"/>
      <c r="ZY162" s="75"/>
      <c r="ZZ162" s="75"/>
      <c r="AAA162" s="75"/>
      <c r="AAB162" s="75"/>
      <c r="AAC162" s="75"/>
      <c r="AAD162" s="75"/>
      <c r="AAE162" s="75"/>
      <c r="AAF162" s="75"/>
      <c r="AAG162" s="75"/>
      <c r="AAH162" s="75"/>
      <c r="AAI162" s="75"/>
      <c r="AAJ162" s="75"/>
      <c r="AAK162" s="75"/>
      <c r="AAL162" s="75"/>
      <c r="AAM162" s="75"/>
      <c r="AAN162" s="75"/>
      <c r="AAO162" s="75"/>
      <c r="AAP162" s="75"/>
      <c r="AAQ162" s="75"/>
      <c r="AAR162" s="75"/>
      <c r="AAS162" s="75"/>
      <c r="AAT162" s="75"/>
      <c r="AAU162" s="75"/>
      <c r="AAV162" s="75"/>
      <c r="AAW162" s="75"/>
      <c r="AAX162" s="75"/>
      <c r="AAY162" s="75"/>
      <c r="AAZ162" s="75"/>
      <c r="ABA162" s="75"/>
      <c r="ABB162" s="75"/>
      <c r="ABC162" s="75"/>
      <c r="ABD162" s="75"/>
      <c r="ABE162" s="75"/>
      <c r="ABF162" s="75"/>
      <c r="ABG162" s="75"/>
      <c r="ABH162" s="75"/>
      <c r="ABI162" s="75"/>
      <c r="ABJ162" s="75"/>
      <c r="ABK162" s="75"/>
      <c r="ABL162" s="75"/>
      <c r="ABM162" s="75"/>
      <c r="ABN162" s="75"/>
      <c r="ABO162" s="75"/>
      <c r="ABP162" s="75"/>
      <c r="ABQ162" s="75"/>
      <c r="ABR162" s="75"/>
      <c r="ABS162" s="75"/>
      <c r="ABT162" s="75"/>
      <c r="ABU162" s="75"/>
      <c r="ABV162" s="75"/>
      <c r="ABW162" s="75"/>
      <c r="ABX162" s="75"/>
      <c r="ABY162" s="75"/>
      <c r="ABZ162" s="75"/>
      <c r="ACA162" s="75"/>
      <c r="ACB162" s="75"/>
      <c r="ACC162" s="75"/>
      <c r="ACD162" s="75"/>
      <c r="ACE162" s="75"/>
      <c r="ACF162" s="75"/>
      <c r="ACG162" s="75"/>
      <c r="ACH162" s="75"/>
      <c r="ACI162" s="75"/>
      <c r="ACJ162" s="75"/>
      <c r="ACK162" s="75"/>
      <c r="ACL162" s="75"/>
      <c r="ACM162" s="75"/>
      <c r="ACN162" s="75"/>
      <c r="ACO162" s="75"/>
      <c r="ACP162" s="75"/>
      <c r="ACQ162" s="75"/>
      <c r="ACR162" s="75"/>
      <c r="ACS162" s="75"/>
      <c r="ACT162" s="75"/>
      <c r="ACU162" s="75"/>
      <c r="ACV162" s="75"/>
      <c r="ACW162" s="75"/>
      <c r="ACX162" s="75"/>
      <c r="ACY162" s="75"/>
      <c r="ACZ162" s="75"/>
      <c r="ADA162" s="75"/>
      <c r="ADB162" s="75"/>
      <c r="ADC162" s="75"/>
      <c r="ADD162" s="75"/>
      <c r="ADE162" s="75"/>
      <c r="ADF162" s="75"/>
      <c r="ADG162" s="75"/>
      <c r="ADH162" s="75"/>
      <c r="ADI162" s="75"/>
      <c r="ADJ162" s="75"/>
      <c r="ADK162" s="75"/>
      <c r="ADL162" s="75"/>
      <c r="ADM162" s="75"/>
      <c r="ADN162" s="75"/>
      <c r="ADO162" s="75"/>
      <c r="ADP162" s="75"/>
      <c r="ADQ162" s="75"/>
      <c r="ADR162" s="75"/>
      <c r="ADS162" s="75"/>
      <c r="ADT162" s="75"/>
      <c r="ADU162" s="75"/>
      <c r="ADV162" s="75"/>
      <c r="ADW162" s="75"/>
      <c r="ADX162" s="75"/>
      <c r="ADY162" s="75"/>
      <c r="ADZ162" s="75"/>
      <c r="AEA162" s="75"/>
      <c r="AEB162" s="75"/>
      <c r="AEC162" s="75"/>
      <c r="AED162" s="75"/>
      <c r="AEE162" s="75"/>
      <c r="AEF162" s="75"/>
      <c r="AEG162" s="75"/>
      <c r="AEH162" s="75"/>
      <c r="AEI162" s="75"/>
      <c r="AEJ162" s="75"/>
      <c r="AEK162" s="75"/>
      <c r="AEL162" s="75"/>
      <c r="AEM162" s="75"/>
      <c r="AEN162" s="75"/>
      <c r="AEO162" s="75"/>
      <c r="AEP162" s="75"/>
      <c r="AEQ162" s="75"/>
      <c r="AER162" s="75"/>
      <c r="AES162" s="75"/>
      <c r="AET162" s="75"/>
      <c r="AEU162" s="75"/>
      <c r="AEV162" s="75"/>
      <c r="AEW162" s="75"/>
      <c r="AEX162" s="75"/>
      <c r="AEY162" s="75"/>
      <c r="AEZ162" s="75"/>
      <c r="AFA162" s="75"/>
      <c r="AFB162" s="75"/>
      <c r="AFC162" s="75"/>
      <c r="AFD162" s="75"/>
      <c r="AFE162" s="75"/>
      <c r="AFF162" s="75"/>
      <c r="AFG162" s="75"/>
      <c r="AFH162" s="75"/>
      <c r="AFI162" s="75"/>
      <c r="AFJ162" s="75"/>
      <c r="AFK162" s="75"/>
      <c r="AFL162" s="75"/>
      <c r="AFM162" s="75"/>
      <c r="AFN162" s="75"/>
      <c r="AFO162" s="75"/>
      <c r="AFP162" s="75"/>
      <c r="AFQ162" s="75"/>
      <c r="AFR162" s="75"/>
      <c r="AFS162" s="75"/>
      <c r="AFT162" s="75"/>
      <c r="AFU162" s="75"/>
      <c r="AFV162" s="75"/>
      <c r="AFW162" s="75"/>
      <c r="AFX162" s="75"/>
      <c r="AFY162" s="75"/>
      <c r="AFZ162" s="75"/>
      <c r="AGA162" s="75"/>
      <c r="AGB162" s="75"/>
      <c r="AGC162" s="75"/>
      <c r="AGD162" s="75"/>
      <c r="AGE162" s="75"/>
      <c r="AGF162" s="75"/>
      <c r="AGG162" s="75"/>
      <c r="AGH162" s="75"/>
      <c r="AGI162" s="75"/>
      <c r="AGJ162" s="75"/>
      <c r="AGK162" s="75"/>
      <c r="AGL162" s="75"/>
      <c r="AGM162" s="75"/>
      <c r="AGN162" s="75"/>
      <c r="AGO162" s="75"/>
      <c r="AGP162" s="75"/>
      <c r="AGQ162" s="75"/>
      <c r="AGR162" s="75"/>
      <c r="AGS162" s="75"/>
      <c r="AGT162" s="75"/>
      <c r="AGU162" s="75"/>
      <c r="AGV162" s="75"/>
      <c r="AGW162" s="75"/>
      <c r="AGX162" s="75"/>
      <c r="AGY162" s="75"/>
      <c r="AGZ162" s="75"/>
      <c r="AHA162" s="75"/>
      <c r="AHB162" s="75"/>
      <c r="AHC162" s="75"/>
      <c r="AHD162" s="75"/>
      <c r="AHE162" s="75"/>
      <c r="AHF162" s="75"/>
      <c r="AHG162" s="75"/>
      <c r="AHH162" s="75"/>
      <c r="AHI162" s="75"/>
      <c r="AHJ162" s="75"/>
      <c r="AHK162" s="75"/>
      <c r="AHL162" s="75"/>
      <c r="AHM162" s="75"/>
      <c r="AHN162" s="75"/>
      <c r="AHO162" s="75"/>
      <c r="AHP162" s="75"/>
      <c r="AHQ162" s="75"/>
      <c r="AHR162" s="75"/>
      <c r="AHS162" s="75"/>
      <c r="AHT162" s="75"/>
      <c r="AHU162" s="75"/>
      <c r="AHV162" s="75"/>
      <c r="AHW162" s="75"/>
      <c r="AHX162" s="75"/>
      <c r="AHY162" s="75"/>
      <c r="AHZ162" s="75"/>
      <c r="AIA162" s="75"/>
      <c r="AIB162" s="75"/>
      <c r="AIC162" s="75"/>
      <c r="AID162" s="75"/>
      <c r="AIE162" s="75"/>
      <c r="AIF162" s="75"/>
      <c r="AIG162" s="75"/>
      <c r="AIH162" s="75"/>
      <c r="AII162" s="75"/>
      <c r="AIJ162" s="75"/>
      <c r="AIK162" s="75"/>
      <c r="AIL162" s="75"/>
      <c r="AIM162" s="75"/>
      <c r="AIN162" s="75"/>
      <c r="AIO162" s="75"/>
      <c r="AIP162" s="75"/>
      <c r="AIQ162" s="75"/>
      <c r="AIR162" s="75"/>
      <c r="AIS162" s="75"/>
      <c r="AIT162" s="75"/>
      <c r="AIU162" s="75"/>
      <c r="AIV162" s="75"/>
      <c r="AIW162" s="75"/>
      <c r="AIX162" s="75"/>
      <c r="AIY162" s="75"/>
      <c r="AIZ162" s="75"/>
      <c r="AJA162" s="75"/>
      <c r="AJB162" s="75"/>
      <c r="AJC162" s="75"/>
      <c r="AJD162" s="75"/>
      <c r="AJE162" s="75"/>
      <c r="AJF162" s="75"/>
      <c r="AJG162" s="75"/>
      <c r="AJH162" s="75"/>
      <c r="AJI162" s="75"/>
      <c r="AJJ162" s="75"/>
      <c r="AJK162" s="75"/>
      <c r="AJL162" s="75"/>
      <c r="AJM162" s="75"/>
      <c r="AJN162" s="75"/>
      <c r="AJO162" s="75"/>
      <c r="AJP162" s="75"/>
      <c r="AJQ162" s="75"/>
      <c r="AJR162" s="75"/>
      <c r="AJS162" s="75"/>
      <c r="AJT162" s="75"/>
      <c r="AJU162" s="75"/>
      <c r="AJV162" s="75"/>
      <c r="AJW162" s="75"/>
      <c r="AJX162" s="75"/>
      <c r="AJY162" s="75"/>
      <c r="AJZ162" s="75"/>
      <c r="AKA162" s="75"/>
      <c r="AKB162" s="75"/>
      <c r="AKC162" s="75"/>
      <c r="AKD162" s="75"/>
      <c r="AKE162" s="75"/>
      <c r="AKF162" s="75"/>
      <c r="AKG162" s="75"/>
      <c r="AKH162" s="75"/>
      <c r="AKI162" s="75"/>
      <c r="AKJ162" s="75"/>
      <c r="AKK162" s="75"/>
      <c r="AKL162" s="75"/>
      <c r="AKM162" s="75"/>
      <c r="AKN162" s="75"/>
      <c r="AKO162" s="75"/>
      <c r="AKP162" s="75"/>
      <c r="AKQ162" s="75"/>
      <c r="AKR162" s="75"/>
      <c r="AKS162" s="75"/>
      <c r="AKT162" s="75"/>
      <c r="AKU162" s="75"/>
      <c r="AKV162" s="75"/>
      <c r="AKW162" s="75"/>
      <c r="AKX162" s="75"/>
      <c r="AKY162" s="75"/>
      <c r="AKZ162" s="75"/>
      <c r="ALA162" s="75"/>
      <c r="ALB162" s="75"/>
      <c r="ALC162" s="75"/>
      <c r="ALD162" s="75"/>
      <c r="ALE162" s="75"/>
      <c r="ALF162" s="75"/>
      <c r="ALG162" s="75"/>
      <c r="ALH162" s="75"/>
      <c r="ALI162" s="75"/>
      <c r="ALJ162" s="75"/>
      <c r="ALK162" s="75"/>
      <c r="ALL162" s="75"/>
      <c r="ALM162" s="75"/>
      <c r="ALN162" s="75"/>
      <c r="ALO162" s="75"/>
      <c r="ALP162" s="75"/>
      <c r="ALQ162" s="75"/>
      <c r="ALR162" s="75"/>
      <c r="ALS162" s="75"/>
      <c r="ALT162" s="75"/>
      <c r="ALU162" s="75"/>
      <c r="ALV162" s="75"/>
      <c r="ALW162" s="75"/>
      <c r="ALX162" s="75"/>
      <c r="ALY162" s="75"/>
      <c r="ALZ162" s="75"/>
      <c r="AMA162" s="75"/>
      <c r="AMB162" s="75"/>
      <c r="AMC162" s="75"/>
      <c r="AMD162" s="75"/>
      <c r="AME162" s="75"/>
      <c r="AMF162" s="75"/>
      <c r="AMG162" s="75"/>
      <c r="AMH162" s="75"/>
      <c r="AMI162" s="75"/>
      <c r="AMJ162" s="75"/>
      <c r="AMK162" s="75"/>
      <c r="AML162" s="75"/>
      <c r="AMM162" s="75"/>
      <c r="AMN162" s="75"/>
      <c r="AMO162" s="75"/>
      <c r="AMP162" s="75"/>
      <c r="AMQ162" s="75"/>
      <c r="AMR162" s="75"/>
      <c r="AMS162" s="75"/>
      <c r="AMT162" s="75"/>
      <c r="AMU162" s="75"/>
      <c r="AMV162" s="75"/>
      <c r="AMW162" s="75"/>
    </row>
    <row r="163" spans="1:1038" s="58" customFormat="1" ht="14.25" outlineLevel="1">
      <c r="A163" s="3"/>
      <c r="B163" s="3"/>
      <c r="C163" s="37" t="s">
        <v>257</v>
      </c>
      <c r="D163" s="3"/>
      <c r="E163" s="25">
        <f>-(E161+E162)*E166</f>
        <v>-324329.81958858302</v>
      </c>
      <c r="G163" s="101"/>
      <c r="H163" s="14"/>
      <c r="I163" s="14">
        <f>IF(-I160&lt;(+$E$163),(+$E$163),-I160)*(I150=0)</f>
        <v>0</v>
      </c>
      <c r="J163" s="14">
        <f>IF(-J160&lt;(+$E$163),(+$E$163),-J160)*(J150=0)</f>
        <v>-324329.81958858302</v>
      </c>
      <c r="K163" s="14">
        <f t="shared" ref="K163:S163" si="238">IF(-K160&lt;(+$E$163),(+$E$163),-K160)*(K150=0)</f>
        <v>-324329.81958858302</v>
      </c>
      <c r="L163" s="14">
        <f t="shared" si="238"/>
        <v>-324329.81958858302</v>
      </c>
      <c r="M163" s="14">
        <f t="shared" si="238"/>
        <v>-324329.81958858302</v>
      </c>
      <c r="N163" s="14">
        <f t="shared" si="238"/>
        <v>-324329.81958858302</v>
      </c>
      <c r="O163" s="14">
        <f t="shared" si="238"/>
        <v>-324329.81958858302</v>
      </c>
      <c r="P163" s="14">
        <f t="shared" si="238"/>
        <v>-324329.81958858302</v>
      </c>
      <c r="Q163" s="14">
        <f t="shared" si="238"/>
        <v>-324329.81958858302</v>
      </c>
      <c r="R163" s="14">
        <f t="shared" si="238"/>
        <v>-324329.81958858302</v>
      </c>
      <c r="S163" s="14">
        <f t="shared" si="238"/>
        <v>-324329.81958858302</v>
      </c>
      <c r="T163" s="14">
        <f t="shared" ref="T163:AA163" si="239">IF(-T160&lt;(+$E$163),(+$E$163),-T160)*(T150=0)</f>
        <v>-324329.81958858302</v>
      </c>
      <c r="U163" s="14">
        <f t="shared" si="239"/>
        <v>-324329.81958858302</v>
      </c>
      <c r="V163" s="14">
        <f t="shared" si="239"/>
        <v>-324329.81958858302</v>
      </c>
      <c r="W163" s="14">
        <f t="shared" si="239"/>
        <v>-324329.81958858302</v>
      </c>
      <c r="X163" s="14">
        <f t="shared" si="239"/>
        <v>-324329.81958858302</v>
      </c>
      <c r="Y163" s="14">
        <f t="shared" si="239"/>
        <v>-324329.81958858302</v>
      </c>
      <c r="Z163" s="14">
        <f t="shared" si="239"/>
        <v>-324329.81958858302</v>
      </c>
      <c r="AA163" s="14">
        <f t="shared" si="239"/>
        <v>-324329.81958858302</v>
      </c>
      <c r="AB163" s="14">
        <f t="shared" ref="AB163:AH163" si="240">IF(-AB160&lt;(+$E$163),(+$E$163),-AB160)*(AB150=0)</f>
        <v>-324329.81958858302</v>
      </c>
      <c r="AC163" s="14">
        <f t="shared" si="240"/>
        <v>-324329.81958858302</v>
      </c>
      <c r="AD163" s="14">
        <f t="shared" si="240"/>
        <v>-324329.81958858302</v>
      </c>
      <c r="AE163" s="14">
        <f t="shared" si="240"/>
        <v>-324329.81958858302</v>
      </c>
      <c r="AF163" s="14">
        <f t="shared" si="240"/>
        <v>-324329.81958858302</v>
      </c>
      <c r="AG163" s="14">
        <f t="shared" si="240"/>
        <v>-324329.81958858302</v>
      </c>
      <c r="AH163" s="14">
        <f t="shared" si="240"/>
        <v>-324329.81958858302</v>
      </c>
      <c r="AI163" s="4"/>
      <c r="AJ163" s="4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  <c r="HW163" s="75"/>
      <c r="HX163" s="75"/>
      <c r="HY163" s="75"/>
      <c r="HZ163" s="75"/>
      <c r="IA163" s="75"/>
      <c r="IB163" s="75"/>
      <c r="IC163" s="75"/>
      <c r="ID163" s="75"/>
      <c r="IE163" s="75"/>
      <c r="IF163" s="75"/>
      <c r="IG163" s="75"/>
      <c r="IH163" s="75"/>
      <c r="II163" s="75"/>
      <c r="IJ163" s="75"/>
      <c r="IK163" s="75"/>
      <c r="IL163" s="75"/>
      <c r="IM163" s="75"/>
      <c r="IN163" s="75"/>
      <c r="IO163" s="75"/>
      <c r="IP163" s="75"/>
      <c r="IQ163" s="75"/>
      <c r="IR163" s="75"/>
      <c r="IS163" s="75"/>
      <c r="IT163" s="75"/>
      <c r="IU163" s="75"/>
      <c r="IV163" s="75"/>
      <c r="IW163" s="75"/>
      <c r="IX163" s="75"/>
      <c r="IY163" s="75"/>
      <c r="IZ163" s="75"/>
      <c r="JA163" s="75"/>
      <c r="JB163" s="75"/>
      <c r="JC163" s="75"/>
      <c r="JD163" s="75"/>
      <c r="JE163" s="75"/>
      <c r="JF163" s="75"/>
      <c r="JG163" s="75"/>
      <c r="JH163" s="75"/>
      <c r="JI163" s="75"/>
      <c r="JJ163" s="75"/>
      <c r="JK163" s="75"/>
      <c r="JL163" s="75"/>
      <c r="JM163" s="75"/>
      <c r="JN163" s="75"/>
      <c r="JO163" s="75"/>
      <c r="JP163" s="75"/>
      <c r="JQ163" s="75"/>
      <c r="JR163" s="75"/>
      <c r="JS163" s="75"/>
      <c r="JT163" s="75"/>
      <c r="JU163" s="75"/>
      <c r="JV163" s="75"/>
      <c r="JW163" s="75"/>
      <c r="JX163" s="75"/>
      <c r="JY163" s="75"/>
      <c r="JZ163" s="75"/>
      <c r="KA163" s="75"/>
      <c r="KB163" s="75"/>
      <c r="KC163" s="75"/>
      <c r="KD163" s="75"/>
      <c r="KE163" s="75"/>
      <c r="KF163" s="75"/>
      <c r="KG163" s="75"/>
      <c r="KH163" s="75"/>
      <c r="KI163" s="75"/>
      <c r="KJ163" s="75"/>
      <c r="KK163" s="75"/>
      <c r="KL163" s="75"/>
      <c r="KM163" s="75"/>
      <c r="KN163" s="75"/>
      <c r="KO163" s="75"/>
      <c r="KP163" s="75"/>
      <c r="KQ163" s="75"/>
      <c r="KR163" s="75"/>
      <c r="KS163" s="75"/>
      <c r="KT163" s="75"/>
      <c r="KU163" s="75"/>
      <c r="KV163" s="75"/>
      <c r="KW163" s="75"/>
      <c r="KX163" s="75"/>
      <c r="KY163" s="75"/>
      <c r="KZ163" s="75"/>
      <c r="LA163" s="75"/>
      <c r="LB163" s="75"/>
      <c r="LC163" s="75"/>
      <c r="LD163" s="75"/>
      <c r="LE163" s="75"/>
      <c r="LF163" s="75"/>
      <c r="LG163" s="75"/>
      <c r="LH163" s="75"/>
      <c r="LI163" s="75"/>
      <c r="LJ163" s="75"/>
      <c r="LK163" s="75"/>
      <c r="LL163" s="75"/>
      <c r="LM163" s="75"/>
      <c r="LN163" s="75"/>
      <c r="LO163" s="75"/>
      <c r="LP163" s="75"/>
      <c r="LQ163" s="75"/>
      <c r="LR163" s="75"/>
      <c r="LS163" s="75"/>
      <c r="LT163" s="75"/>
      <c r="LU163" s="75"/>
      <c r="LV163" s="75"/>
      <c r="LW163" s="75"/>
      <c r="LX163" s="75"/>
      <c r="LY163" s="75"/>
      <c r="LZ163" s="75"/>
      <c r="MA163" s="75"/>
      <c r="MB163" s="75"/>
      <c r="MC163" s="75"/>
      <c r="MD163" s="75"/>
      <c r="ME163" s="75"/>
      <c r="MF163" s="75"/>
      <c r="MG163" s="75"/>
      <c r="MH163" s="75"/>
      <c r="MI163" s="75"/>
      <c r="MJ163" s="75"/>
      <c r="MK163" s="75"/>
      <c r="ML163" s="75"/>
      <c r="MM163" s="75"/>
      <c r="MN163" s="75"/>
      <c r="MO163" s="75"/>
      <c r="MP163" s="75"/>
      <c r="MQ163" s="75"/>
      <c r="MR163" s="75"/>
      <c r="MS163" s="75"/>
      <c r="MT163" s="75"/>
      <c r="MU163" s="75"/>
      <c r="MV163" s="75"/>
      <c r="MW163" s="75"/>
      <c r="MX163" s="75"/>
      <c r="MY163" s="75"/>
      <c r="MZ163" s="75"/>
      <c r="NA163" s="75"/>
      <c r="NB163" s="75"/>
      <c r="NC163" s="75"/>
      <c r="ND163" s="75"/>
      <c r="NE163" s="75"/>
      <c r="NF163" s="75"/>
      <c r="NG163" s="75"/>
      <c r="NH163" s="75"/>
      <c r="NI163" s="75"/>
      <c r="NJ163" s="75"/>
      <c r="NK163" s="75"/>
      <c r="NL163" s="75"/>
      <c r="NM163" s="75"/>
      <c r="NN163" s="75"/>
      <c r="NO163" s="75"/>
      <c r="NP163" s="75"/>
      <c r="NQ163" s="75"/>
      <c r="NR163" s="75"/>
      <c r="NS163" s="75"/>
      <c r="NT163" s="75"/>
      <c r="NU163" s="75"/>
      <c r="NV163" s="75"/>
      <c r="NW163" s="75"/>
      <c r="NX163" s="75"/>
      <c r="NY163" s="75"/>
      <c r="NZ163" s="75"/>
      <c r="OA163" s="75"/>
      <c r="OB163" s="75"/>
      <c r="OC163" s="75"/>
      <c r="OD163" s="75"/>
      <c r="OE163" s="75"/>
      <c r="OF163" s="75"/>
      <c r="OG163" s="75"/>
      <c r="OH163" s="75"/>
      <c r="OI163" s="75"/>
      <c r="OJ163" s="75"/>
      <c r="OK163" s="75"/>
      <c r="OL163" s="75"/>
      <c r="OM163" s="75"/>
      <c r="ON163" s="75"/>
      <c r="OO163" s="75"/>
      <c r="OP163" s="75"/>
      <c r="OQ163" s="75"/>
      <c r="OR163" s="75"/>
      <c r="OS163" s="75"/>
      <c r="OT163" s="75"/>
      <c r="OU163" s="75"/>
      <c r="OV163" s="75"/>
      <c r="OW163" s="75"/>
      <c r="OX163" s="75"/>
      <c r="OY163" s="75"/>
      <c r="OZ163" s="75"/>
      <c r="PA163" s="75"/>
      <c r="PB163" s="75"/>
      <c r="PC163" s="75"/>
      <c r="PD163" s="75"/>
      <c r="PE163" s="75"/>
      <c r="PF163" s="75"/>
      <c r="PG163" s="75"/>
      <c r="PH163" s="75"/>
      <c r="PI163" s="75"/>
      <c r="PJ163" s="75"/>
      <c r="PK163" s="75"/>
      <c r="PL163" s="75"/>
      <c r="PM163" s="75"/>
      <c r="PN163" s="75"/>
      <c r="PO163" s="75"/>
      <c r="PP163" s="75"/>
      <c r="PQ163" s="75"/>
      <c r="PR163" s="75"/>
      <c r="PS163" s="75"/>
      <c r="PT163" s="75"/>
      <c r="PU163" s="75"/>
      <c r="PV163" s="75"/>
      <c r="PW163" s="75"/>
      <c r="PX163" s="75"/>
      <c r="PY163" s="75"/>
      <c r="PZ163" s="75"/>
      <c r="QA163" s="75"/>
      <c r="QB163" s="75"/>
      <c r="QC163" s="75"/>
      <c r="QD163" s="75"/>
      <c r="QE163" s="75"/>
      <c r="QF163" s="75"/>
      <c r="QG163" s="75"/>
      <c r="QH163" s="75"/>
      <c r="QI163" s="75"/>
      <c r="QJ163" s="75"/>
      <c r="QK163" s="75"/>
      <c r="QL163" s="75"/>
      <c r="QM163" s="75"/>
      <c r="QN163" s="75"/>
      <c r="QO163" s="75"/>
      <c r="QP163" s="75"/>
      <c r="QQ163" s="75"/>
      <c r="QR163" s="75"/>
      <c r="QS163" s="75"/>
      <c r="QT163" s="75"/>
      <c r="QU163" s="75"/>
      <c r="QV163" s="75"/>
      <c r="QW163" s="75"/>
      <c r="QX163" s="75"/>
      <c r="QY163" s="75"/>
      <c r="QZ163" s="75"/>
      <c r="RA163" s="75"/>
      <c r="RB163" s="75"/>
      <c r="RC163" s="75"/>
      <c r="RD163" s="75"/>
      <c r="RE163" s="75"/>
      <c r="RF163" s="75"/>
      <c r="RG163" s="75"/>
      <c r="RH163" s="75"/>
      <c r="RI163" s="75"/>
      <c r="RJ163" s="75"/>
      <c r="RK163" s="75"/>
      <c r="RL163" s="75"/>
      <c r="RM163" s="75"/>
      <c r="RN163" s="75"/>
      <c r="RO163" s="75"/>
      <c r="RP163" s="75"/>
      <c r="RQ163" s="75"/>
      <c r="RR163" s="75"/>
      <c r="RS163" s="75"/>
      <c r="RT163" s="75"/>
      <c r="RU163" s="75"/>
      <c r="RV163" s="75"/>
      <c r="RW163" s="75"/>
      <c r="RX163" s="75"/>
      <c r="RY163" s="75"/>
      <c r="RZ163" s="75"/>
      <c r="SA163" s="75"/>
      <c r="SB163" s="75"/>
      <c r="SC163" s="75"/>
      <c r="SD163" s="75"/>
      <c r="SE163" s="75"/>
      <c r="SF163" s="75"/>
      <c r="SG163" s="75"/>
      <c r="SH163" s="75"/>
      <c r="SI163" s="75"/>
      <c r="SJ163" s="75"/>
      <c r="SK163" s="75"/>
      <c r="SL163" s="75"/>
      <c r="SM163" s="75"/>
      <c r="SN163" s="75"/>
      <c r="SO163" s="75"/>
      <c r="SP163" s="75"/>
      <c r="SQ163" s="75"/>
      <c r="SR163" s="75"/>
      <c r="SS163" s="75"/>
      <c r="ST163" s="75"/>
      <c r="SU163" s="75"/>
      <c r="SV163" s="75"/>
      <c r="SW163" s="75"/>
      <c r="SX163" s="75"/>
      <c r="SY163" s="75"/>
      <c r="SZ163" s="75"/>
      <c r="TA163" s="75"/>
      <c r="TB163" s="75"/>
      <c r="TC163" s="75"/>
      <c r="TD163" s="75"/>
      <c r="TE163" s="75"/>
      <c r="TF163" s="75"/>
      <c r="TG163" s="75"/>
      <c r="TH163" s="75"/>
      <c r="TI163" s="75"/>
      <c r="TJ163" s="75"/>
      <c r="TK163" s="75"/>
      <c r="TL163" s="75"/>
      <c r="TM163" s="75"/>
      <c r="TN163" s="75"/>
      <c r="TO163" s="75"/>
      <c r="TP163" s="75"/>
      <c r="TQ163" s="75"/>
      <c r="TR163" s="75"/>
      <c r="TS163" s="75"/>
      <c r="TT163" s="75"/>
      <c r="TU163" s="75"/>
      <c r="TV163" s="75"/>
      <c r="TW163" s="75"/>
      <c r="TX163" s="75"/>
      <c r="TY163" s="75"/>
      <c r="TZ163" s="75"/>
      <c r="UA163" s="75"/>
      <c r="UB163" s="75"/>
      <c r="UC163" s="75"/>
      <c r="UD163" s="75"/>
      <c r="UE163" s="75"/>
      <c r="UF163" s="75"/>
      <c r="UG163" s="75"/>
      <c r="UH163" s="75"/>
      <c r="UI163" s="75"/>
      <c r="UJ163" s="75"/>
      <c r="UK163" s="75"/>
      <c r="UL163" s="75"/>
      <c r="UM163" s="75"/>
      <c r="UN163" s="75"/>
      <c r="UO163" s="75"/>
      <c r="UP163" s="75"/>
      <c r="UQ163" s="75"/>
      <c r="UR163" s="75"/>
      <c r="US163" s="75"/>
      <c r="UT163" s="75"/>
      <c r="UU163" s="75"/>
      <c r="UV163" s="75"/>
      <c r="UW163" s="75"/>
      <c r="UX163" s="75"/>
      <c r="UY163" s="75"/>
      <c r="UZ163" s="75"/>
      <c r="VA163" s="75"/>
      <c r="VB163" s="75"/>
      <c r="VC163" s="75"/>
      <c r="VD163" s="75"/>
      <c r="VE163" s="75"/>
      <c r="VF163" s="75"/>
      <c r="VG163" s="75"/>
      <c r="VH163" s="75"/>
      <c r="VI163" s="75"/>
      <c r="VJ163" s="75"/>
      <c r="VK163" s="75"/>
      <c r="VL163" s="75"/>
      <c r="VM163" s="75"/>
      <c r="VN163" s="75"/>
      <c r="VO163" s="75"/>
      <c r="VP163" s="75"/>
      <c r="VQ163" s="75"/>
      <c r="VR163" s="75"/>
      <c r="VS163" s="75"/>
      <c r="VT163" s="75"/>
      <c r="VU163" s="75"/>
      <c r="VV163" s="75"/>
      <c r="VW163" s="75"/>
      <c r="VX163" s="75"/>
      <c r="VY163" s="75"/>
      <c r="VZ163" s="75"/>
      <c r="WA163" s="75"/>
      <c r="WB163" s="75"/>
      <c r="WC163" s="75"/>
      <c r="WD163" s="75"/>
      <c r="WE163" s="75"/>
      <c r="WF163" s="75"/>
      <c r="WG163" s="75"/>
      <c r="WH163" s="75"/>
      <c r="WI163" s="75"/>
      <c r="WJ163" s="75"/>
      <c r="WK163" s="75"/>
      <c r="WL163" s="75"/>
      <c r="WM163" s="75"/>
      <c r="WN163" s="75"/>
      <c r="WO163" s="75"/>
      <c r="WP163" s="75"/>
      <c r="WQ163" s="75"/>
      <c r="WR163" s="75"/>
      <c r="WS163" s="75"/>
      <c r="WT163" s="75"/>
      <c r="WU163" s="75"/>
      <c r="WV163" s="75"/>
      <c r="WW163" s="75"/>
      <c r="WX163" s="75"/>
      <c r="WY163" s="75"/>
      <c r="WZ163" s="75"/>
      <c r="XA163" s="75"/>
      <c r="XB163" s="75"/>
      <c r="XC163" s="75"/>
      <c r="XD163" s="75"/>
      <c r="XE163" s="75"/>
      <c r="XF163" s="75"/>
      <c r="XG163" s="75"/>
      <c r="XH163" s="75"/>
      <c r="XI163" s="75"/>
      <c r="XJ163" s="75"/>
      <c r="XK163" s="75"/>
      <c r="XL163" s="75"/>
      <c r="XM163" s="75"/>
      <c r="XN163" s="75"/>
      <c r="XO163" s="75"/>
      <c r="XP163" s="75"/>
      <c r="XQ163" s="75"/>
      <c r="XR163" s="75"/>
      <c r="XS163" s="75"/>
      <c r="XT163" s="75"/>
      <c r="XU163" s="75"/>
      <c r="XV163" s="75"/>
      <c r="XW163" s="75"/>
      <c r="XX163" s="75"/>
      <c r="XY163" s="75"/>
      <c r="XZ163" s="75"/>
      <c r="YA163" s="75"/>
      <c r="YB163" s="75"/>
      <c r="YC163" s="75"/>
      <c r="YD163" s="75"/>
      <c r="YE163" s="75"/>
      <c r="YF163" s="75"/>
      <c r="YG163" s="75"/>
      <c r="YH163" s="75"/>
      <c r="YI163" s="75"/>
      <c r="YJ163" s="75"/>
      <c r="YK163" s="75"/>
      <c r="YL163" s="75"/>
      <c r="YM163" s="75"/>
      <c r="YN163" s="75"/>
      <c r="YO163" s="75"/>
      <c r="YP163" s="75"/>
      <c r="YQ163" s="75"/>
      <c r="YR163" s="75"/>
      <c r="YS163" s="75"/>
      <c r="YT163" s="75"/>
      <c r="YU163" s="75"/>
      <c r="YV163" s="75"/>
      <c r="YW163" s="75"/>
      <c r="YX163" s="75"/>
      <c r="YY163" s="75"/>
      <c r="YZ163" s="75"/>
      <c r="ZA163" s="75"/>
      <c r="ZB163" s="75"/>
      <c r="ZC163" s="75"/>
      <c r="ZD163" s="75"/>
      <c r="ZE163" s="75"/>
      <c r="ZF163" s="75"/>
      <c r="ZG163" s="75"/>
      <c r="ZH163" s="75"/>
      <c r="ZI163" s="75"/>
      <c r="ZJ163" s="75"/>
      <c r="ZK163" s="75"/>
      <c r="ZL163" s="75"/>
      <c r="ZM163" s="75"/>
      <c r="ZN163" s="75"/>
      <c r="ZO163" s="75"/>
      <c r="ZP163" s="75"/>
      <c r="ZQ163" s="75"/>
      <c r="ZR163" s="75"/>
      <c r="ZS163" s="75"/>
      <c r="ZT163" s="75"/>
      <c r="ZU163" s="75"/>
      <c r="ZV163" s="75"/>
      <c r="ZW163" s="75"/>
      <c r="ZX163" s="75"/>
      <c r="ZY163" s="75"/>
      <c r="ZZ163" s="75"/>
      <c r="AAA163" s="75"/>
      <c r="AAB163" s="75"/>
      <c r="AAC163" s="75"/>
      <c r="AAD163" s="75"/>
      <c r="AAE163" s="75"/>
      <c r="AAF163" s="75"/>
      <c r="AAG163" s="75"/>
      <c r="AAH163" s="75"/>
      <c r="AAI163" s="75"/>
      <c r="AAJ163" s="75"/>
      <c r="AAK163" s="75"/>
      <c r="AAL163" s="75"/>
      <c r="AAM163" s="75"/>
      <c r="AAN163" s="75"/>
      <c r="AAO163" s="75"/>
      <c r="AAP163" s="75"/>
      <c r="AAQ163" s="75"/>
      <c r="AAR163" s="75"/>
      <c r="AAS163" s="75"/>
      <c r="AAT163" s="75"/>
      <c r="AAU163" s="75"/>
      <c r="AAV163" s="75"/>
      <c r="AAW163" s="75"/>
      <c r="AAX163" s="75"/>
      <c r="AAY163" s="75"/>
      <c r="AAZ163" s="75"/>
      <c r="ABA163" s="75"/>
      <c r="ABB163" s="75"/>
      <c r="ABC163" s="75"/>
      <c r="ABD163" s="75"/>
      <c r="ABE163" s="75"/>
      <c r="ABF163" s="75"/>
      <c r="ABG163" s="75"/>
      <c r="ABH163" s="75"/>
      <c r="ABI163" s="75"/>
      <c r="ABJ163" s="75"/>
      <c r="ABK163" s="75"/>
      <c r="ABL163" s="75"/>
      <c r="ABM163" s="75"/>
      <c r="ABN163" s="75"/>
      <c r="ABO163" s="75"/>
      <c r="ABP163" s="75"/>
      <c r="ABQ163" s="75"/>
      <c r="ABR163" s="75"/>
      <c r="ABS163" s="75"/>
      <c r="ABT163" s="75"/>
      <c r="ABU163" s="75"/>
      <c r="ABV163" s="75"/>
      <c r="ABW163" s="75"/>
      <c r="ABX163" s="75"/>
      <c r="ABY163" s="75"/>
      <c r="ABZ163" s="75"/>
      <c r="ACA163" s="75"/>
      <c r="ACB163" s="75"/>
      <c r="ACC163" s="75"/>
      <c r="ACD163" s="75"/>
      <c r="ACE163" s="75"/>
      <c r="ACF163" s="75"/>
      <c r="ACG163" s="75"/>
      <c r="ACH163" s="75"/>
      <c r="ACI163" s="75"/>
      <c r="ACJ163" s="75"/>
      <c r="ACK163" s="75"/>
      <c r="ACL163" s="75"/>
      <c r="ACM163" s="75"/>
      <c r="ACN163" s="75"/>
      <c r="ACO163" s="75"/>
      <c r="ACP163" s="75"/>
      <c r="ACQ163" s="75"/>
      <c r="ACR163" s="75"/>
      <c r="ACS163" s="75"/>
      <c r="ACT163" s="75"/>
      <c r="ACU163" s="75"/>
      <c r="ACV163" s="75"/>
      <c r="ACW163" s="75"/>
      <c r="ACX163" s="75"/>
      <c r="ACY163" s="75"/>
      <c r="ACZ163" s="75"/>
      <c r="ADA163" s="75"/>
      <c r="ADB163" s="75"/>
      <c r="ADC163" s="75"/>
      <c r="ADD163" s="75"/>
      <c r="ADE163" s="75"/>
      <c r="ADF163" s="75"/>
      <c r="ADG163" s="75"/>
      <c r="ADH163" s="75"/>
      <c r="ADI163" s="75"/>
      <c r="ADJ163" s="75"/>
      <c r="ADK163" s="75"/>
      <c r="ADL163" s="75"/>
      <c r="ADM163" s="75"/>
      <c r="ADN163" s="75"/>
      <c r="ADO163" s="75"/>
      <c r="ADP163" s="75"/>
      <c r="ADQ163" s="75"/>
      <c r="ADR163" s="75"/>
      <c r="ADS163" s="75"/>
      <c r="ADT163" s="75"/>
      <c r="ADU163" s="75"/>
      <c r="ADV163" s="75"/>
      <c r="ADW163" s="75"/>
      <c r="ADX163" s="75"/>
      <c r="ADY163" s="75"/>
      <c r="ADZ163" s="75"/>
      <c r="AEA163" s="75"/>
      <c r="AEB163" s="75"/>
      <c r="AEC163" s="75"/>
      <c r="AED163" s="75"/>
      <c r="AEE163" s="75"/>
      <c r="AEF163" s="75"/>
      <c r="AEG163" s="75"/>
      <c r="AEH163" s="75"/>
      <c r="AEI163" s="75"/>
      <c r="AEJ163" s="75"/>
      <c r="AEK163" s="75"/>
      <c r="AEL163" s="75"/>
      <c r="AEM163" s="75"/>
      <c r="AEN163" s="75"/>
      <c r="AEO163" s="75"/>
      <c r="AEP163" s="75"/>
      <c r="AEQ163" s="75"/>
      <c r="AER163" s="75"/>
      <c r="AES163" s="75"/>
      <c r="AET163" s="75"/>
      <c r="AEU163" s="75"/>
      <c r="AEV163" s="75"/>
      <c r="AEW163" s="75"/>
      <c r="AEX163" s="75"/>
      <c r="AEY163" s="75"/>
      <c r="AEZ163" s="75"/>
      <c r="AFA163" s="75"/>
      <c r="AFB163" s="75"/>
      <c r="AFC163" s="75"/>
      <c r="AFD163" s="75"/>
      <c r="AFE163" s="75"/>
      <c r="AFF163" s="75"/>
      <c r="AFG163" s="75"/>
      <c r="AFH163" s="75"/>
      <c r="AFI163" s="75"/>
      <c r="AFJ163" s="75"/>
      <c r="AFK163" s="75"/>
      <c r="AFL163" s="75"/>
      <c r="AFM163" s="75"/>
      <c r="AFN163" s="75"/>
      <c r="AFO163" s="75"/>
      <c r="AFP163" s="75"/>
      <c r="AFQ163" s="75"/>
      <c r="AFR163" s="75"/>
      <c r="AFS163" s="75"/>
      <c r="AFT163" s="75"/>
      <c r="AFU163" s="75"/>
      <c r="AFV163" s="75"/>
      <c r="AFW163" s="75"/>
      <c r="AFX163" s="75"/>
      <c r="AFY163" s="75"/>
      <c r="AFZ163" s="75"/>
      <c r="AGA163" s="75"/>
      <c r="AGB163" s="75"/>
      <c r="AGC163" s="75"/>
      <c r="AGD163" s="75"/>
      <c r="AGE163" s="75"/>
      <c r="AGF163" s="75"/>
      <c r="AGG163" s="75"/>
      <c r="AGH163" s="75"/>
      <c r="AGI163" s="75"/>
      <c r="AGJ163" s="75"/>
      <c r="AGK163" s="75"/>
      <c r="AGL163" s="75"/>
      <c r="AGM163" s="75"/>
      <c r="AGN163" s="75"/>
      <c r="AGO163" s="75"/>
      <c r="AGP163" s="75"/>
      <c r="AGQ163" s="75"/>
      <c r="AGR163" s="75"/>
      <c r="AGS163" s="75"/>
      <c r="AGT163" s="75"/>
      <c r="AGU163" s="75"/>
      <c r="AGV163" s="75"/>
      <c r="AGW163" s="75"/>
      <c r="AGX163" s="75"/>
      <c r="AGY163" s="75"/>
      <c r="AGZ163" s="75"/>
      <c r="AHA163" s="75"/>
      <c r="AHB163" s="75"/>
      <c r="AHC163" s="75"/>
      <c r="AHD163" s="75"/>
      <c r="AHE163" s="75"/>
      <c r="AHF163" s="75"/>
      <c r="AHG163" s="75"/>
      <c r="AHH163" s="75"/>
      <c r="AHI163" s="75"/>
      <c r="AHJ163" s="75"/>
      <c r="AHK163" s="75"/>
      <c r="AHL163" s="75"/>
      <c r="AHM163" s="75"/>
      <c r="AHN163" s="75"/>
      <c r="AHO163" s="75"/>
      <c r="AHP163" s="75"/>
      <c r="AHQ163" s="75"/>
      <c r="AHR163" s="75"/>
      <c r="AHS163" s="75"/>
      <c r="AHT163" s="75"/>
      <c r="AHU163" s="75"/>
      <c r="AHV163" s="75"/>
      <c r="AHW163" s="75"/>
      <c r="AHX163" s="75"/>
      <c r="AHY163" s="75"/>
      <c r="AHZ163" s="75"/>
      <c r="AIA163" s="75"/>
      <c r="AIB163" s="75"/>
      <c r="AIC163" s="75"/>
      <c r="AID163" s="75"/>
      <c r="AIE163" s="75"/>
      <c r="AIF163" s="75"/>
      <c r="AIG163" s="75"/>
      <c r="AIH163" s="75"/>
      <c r="AII163" s="75"/>
      <c r="AIJ163" s="75"/>
      <c r="AIK163" s="75"/>
      <c r="AIL163" s="75"/>
      <c r="AIM163" s="75"/>
      <c r="AIN163" s="75"/>
      <c r="AIO163" s="75"/>
      <c r="AIP163" s="75"/>
      <c r="AIQ163" s="75"/>
      <c r="AIR163" s="75"/>
      <c r="AIS163" s="75"/>
      <c r="AIT163" s="75"/>
      <c r="AIU163" s="75"/>
      <c r="AIV163" s="75"/>
      <c r="AIW163" s="75"/>
      <c r="AIX163" s="75"/>
      <c r="AIY163" s="75"/>
      <c r="AIZ163" s="75"/>
      <c r="AJA163" s="75"/>
      <c r="AJB163" s="75"/>
      <c r="AJC163" s="75"/>
      <c r="AJD163" s="75"/>
      <c r="AJE163" s="75"/>
      <c r="AJF163" s="75"/>
      <c r="AJG163" s="75"/>
      <c r="AJH163" s="75"/>
      <c r="AJI163" s="75"/>
      <c r="AJJ163" s="75"/>
      <c r="AJK163" s="75"/>
      <c r="AJL163" s="75"/>
      <c r="AJM163" s="75"/>
      <c r="AJN163" s="75"/>
      <c r="AJO163" s="75"/>
      <c r="AJP163" s="75"/>
      <c r="AJQ163" s="75"/>
      <c r="AJR163" s="75"/>
      <c r="AJS163" s="75"/>
      <c r="AJT163" s="75"/>
      <c r="AJU163" s="75"/>
      <c r="AJV163" s="75"/>
      <c r="AJW163" s="75"/>
      <c r="AJX163" s="75"/>
      <c r="AJY163" s="75"/>
      <c r="AJZ163" s="75"/>
      <c r="AKA163" s="75"/>
      <c r="AKB163" s="75"/>
      <c r="AKC163" s="75"/>
      <c r="AKD163" s="75"/>
      <c r="AKE163" s="75"/>
      <c r="AKF163" s="75"/>
      <c r="AKG163" s="75"/>
      <c r="AKH163" s="75"/>
      <c r="AKI163" s="75"/>
      <c r="AKJ163" s="75"/>
      <c r="AKK163" s="75"/>
      <c r="AKL163" s="75"/>
      <c r="AKM163" s="75"/>
      <c r="AKN163" s="75"/>
      <c r="AKO163" s="75"/>
      <c r="AKP163" s="75"/>
      <c r="AKQ163" s="75"/>
      <c r="AKR163" s="75"/>
      <c r="AKS163" s="75"/>
      <c r="AKT163" s="75"/>
      <c r="AKU163" s="75"/>
      <c r="AKV163" s="75"/>
      <c r="AKW163" s="75"/>
      <c r="AKX163" s="75"/>
      <c r="AKY163" s="75"/>
      <c r="AKZ163" s="75"/>
      <c r="ALA163" s="75"/>
      <c r="ALB163" s="75"/>
      <c r="ALC163" s="75"/>
      <c r="ALD163" s="75"/>
      <c r="ALE163" s="75"/>
      <c r="ALF163" s="75"/>
      <c r="ALG163" s="75"/>
      <c r="ALH163" s="75"/>
      <c r="ALI163" s="75"/>
      <c r="ALJ163" s="75"/>
      <c r="ALK163" s="75"/>
      <c r="ALL163" s="75"/>
      <c r="ALM163" s="75"/>
      <c r="ALN163" s="75"/>
      <c r="ALO163" s="75"/>
      <c r="ALP163" s="75"/>
      <c r="ALQ163" s="75"/>
      <c r="ALR163" s="75"/>
      <c r="ALS163" s="75"/>
      <c r="ALT163" s="75"/>
      <c r="ALU163" s="75"/>
      <c r="ALV163" s="75"/>
      <c r="ALW163" s="75"/>
      <c r="ALX163" s="75"/>
      <c r="ALY163" s="75"/>
      <c r="ALZ163" s="75"/>
      <c r="AMA163" s="75"/>
      <c r="AMB163" s="75"/>
      <c r="AMC163" s="75"/>
      <c r="AMD163" s="75"/>
      <c r="AME163" s="75"/>
      <c r="AMF163" s="75"/>
      <c r="AMG163" s="75"/>
      <c r="AMH163" s="75"/>
      <c r="AMI163" s="75"/>
      <c r="AMJ163" s="75"/>
      <c r="AMK163" s="75"/>
      <c r="AML163" s="75"/>
      <c r="AMM163" s="75"/>
      <c r="AMN163" s="75"/>
      <c r="AMO163" s="75"/>
      <c r="AMP163" s="75"/>
      <c r="AMQ163" s="75"/>
      <c r="AMR163" s="75"/>
      <c r="AMS163" s="75"/>
      <c r="AMT163" s="75"/>
      <c r="AMU163" s="75"/>
      <c r="AMV163" s="75"/>
      <c r="AMW163" s="75"/>
    </row>
    <row r="164" spans="1:1038" s="58" customFormat="1" ht="14.25" outlineLevel="1">
      <c r="A164" s="3"/>
      <c r="B164" s="3"/>
      <c r="C164" s="58" t="s">
        <v>258</v>
      </c>
      <c r="D164" s="3"/>
      <c r="G164" s="101"/>
      <c r="H164" s="76">
        <f>SUM(H160:H163)</f>
        <v>0</v>
      </c>
      <c r="I164" s="76">
        <f t="shared" ref="I164:S164" si="241">SUM(I160:I163)</f>
        <v>8108245.4897145759</v>
      </c>
      <c r="J164" s="76">
        <f t="shared" si="241"/>
        <v>7783915.670125993</v>
      </c>
      <c r="K164" s="76">
        <f t="shared" si="241"/>
        <v>7459585.85053741</v>
      </c>
      <c r="L164" s="76">
        <f t="shared" si="241"/>
        <v>7135256.030948827</v>
      </c>
      <c r="M164" s="76">
        <f t="shared" si="241"/>
        <v>6810926.2113602441</v>
      </c>
      <c r="N164" s="76">
        <f t="shared" si="241"/>
        <v>6486596.3917716611</v>
      </c>
      <c r="O164" s="76">
        <f t="shared" si="241"/>
        <v>6162266.5721830782</v>
      </c>
      <c r="P164" s="76">
        <f t="shared" si="241"/>
        <v>5837936.7525944952</v>
      </c>
      <c r="Q164" s="76">
        <f t="shared" si="241"/>
        <v>5513606.9330059122</v>
      </c>
      <c r="R164" s="76">
        <f t="shared" si="241"/>
        <v>5189277.1134173293</v>
      </c>
      <c r="S164" s="76">
        <f t="shared" si="241"/>
        <v>4864947.2938287463</v>
      </c>
      <c r="T164" s="76">
        <f t="shared" ref="T164:AA164" si="242">SUM(T160:T163)</f>
        <v>4540617.4742401633</v>
      </c>
      <c r="U164" s="76">
        <f t="shared" si="242"/>
        <v>4216287.6546515804</v>
      </c>
      <c r="V164" s="76">
        <f t="shared" si="242"/>
        <v>3891957.8350629974</v>
      </c>
      <c r="W164" s="76">
        <f t="shared" si="242"/>
        <v>3567628.0154744145</v>
      </c>
      <c r="X164" s="76">
        <f t="shared" si="242"/>
        <v>3243298.1958858315</v>
      </c>
      <c r="Y164" s="76">
        <f t="shared" si="242"/>
        <v>2918968.3762972485</v>
      </c>
      <c r="Z164" s="76">
        <f t="shared" si="242"/>
        <v>2594638.5567086656</v>
      </c>
      <c r="AA164" s="76">
        <f t="shared" si="242"/>
        <v>2270308.7371200826</v>
      </c>
      <c r="AB164" s="76">
        <f t="shared" ref="AB164:AH164" si="243">SUM(AB160:AB163)</f>
        <v>1945978.9175314996</v>
      </c>
      <c r="AC164" s="76">
        <f t="shared" si="243"/>
        <v>1621649.0979429167</v>
      </c>
      <c r="AD164" s="76">
        <f t="shared" si="243"/>
        <v>1297319.2783543337</v>
      </c>
      <c r="AE164" s="76">
        <f t="shared" si="243"/>
        <v>972989.45876575075</v>
      </c>
      <c r="AF164" s="76">
        <f t="shared" si="243"/>
        <v>648659.63917716779</v>
      </c>
      <c r="AG164" s="76">
        <f t="shared" si="243"/>
        <v>324329.81958858477</v>
      </c>
      <c r="AH164" s="76">
        <f t="shared" si="243"/>
        <v>1.7462298274040222E-9</v>
      </c>
      <c r="AI164" s="4"/>
      <c r="AJ164" s="4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  <c r="HE164" s="75"/>
      <c r="HF164" s="75"/>
      <c r="HG164" s="75"/>
      <c r="HH164" s="75"/>
      <c r="HI164" s="75"/>
      <c r="HJ164" s="75"/>
      <c r="HK164" s="75"/>
      <c r="HL164" s="75"/>
      <c r="HM164" s="75"/>
      <c r="HN164" s="75"/>
      <c r="HO164" s="75"/>
      <c r="HP164" s="75"/>
      <c r="HQ164" s="75"/>
      <c r="HR164" s="75"/>
      <c r="HS164" s="75"/>
      <c r="HT164" s="75"/>
      <c r="HU164" s="75"/>
      <c r="HV164" s="75"/>
      <c r="HW164" s="75"/>
      <c r="HX164" s="75"/>
      <c r="HY164" s="75"/>
      <c r="HZ164" s="75"/>
      <c r="IA164" s="75"/>
      <c r="IB164" s="75"/>
      <c r="IC164" s="75"/>
      <c r="ID164" s="75"/>
      <c r="IE164" s="75"/>
      <c r="IF164" s="75"/>
      <c r="IG164" s="75"/>
      <c r="IH164" s="75"/>
      <c r="II164" s="75"/>
      <c r="IJ164" s="75"/>
      <c r="IK164" s="75"/>
      <c r="IL164" s="75"/>
      <c r="IM164" s="75"/>
      <c r="IN164" s="75"/>
      <c r="IO164" s="75"/>
      <c r="IP164" s="75"/>
      <c r="IQ164" s="75"/>
      <c r="IR164" s="75"/>
      <c r="IS164" s="75"/>
      <c r="IT164" s="75"/>
      <c r="IU164" s="75"/>
      <c r="IV164" s="75"/>
      <c r="IW164" s="75"/>
      <c r="IX164" s="75"/>
      <c r="IY164" s="75"/>
      <c r="IZ164" s="75"/>
      <c r="JA164" s="75"/>
      <c r="JB164" s="75"/>
      <c r="JC164" s="75"/>
      <c r="JD164" s="75"/>
      <c r="JE164" s="75"/>
      <c r="JF164" s="75"/>
      <c r="JG164" s="75"/>
      <c r="JH164" s="75"/>
      <c r="JI164" s="75"/>
      <c r="JJ164" s="75"/>
      <c r="JK164" s="75"/>
      <c r="JL164" s="75"/>
      <c r="JM164" s="75"/>
      <c r="JN164" s="75"/>
      <c r="JO164" s="75"/>
      <c r="JP164" s="75"/>
      <c r="JQ164" s="75"/>
      <c r="JR164" s="75"/>
      <c r="JS164" s="75"/>
      <c r="JT164" s="75"/>
      <c r="JU164" s="75"/>
      <c r="JV164" s="75"/>
      <c r="JW164" s="75"/>
      <c r="JX164" s="75"/>
      <c r="JY164" s="75"/>
      <c r="JZ164" s="75"/>
      <c r="KA164" s="75"/>
      <c r="KB164" s="75"/>
      <c r="KC164" s="75"/>
      <c r="KD164" s="75"/>
      <c r="KE164" s="75"/>
      <c r="KF164" s="75"/>
      <c r="KG164" s="75"/>
      <c r="KH164" s="75"/>
      <c r="KI164" s="75"/>
      <c r="KJ164" s="75"/>
      <c r="KK164" s="75"/>
      <c r="KL164" s="75"/>
      <c r="KM164" s="75"/>
      <c r="KN164" s="75"/>
      <c r="KO164" s="75"/>
      <c r="KP164" s="75"/>
      <c r="KQ164" s="75"/>
      <c r="KR164" s="75"/>
      <c r="KS164" s="75"/>
      <c r="KT164" s="75"/>
      <c r="KU164" s="75"/>
      <c r="KV164" s="75"/>
      <c r="KW164" s="75"/>
      <c r="KX164" s="75"/>
      <c r="KY164" s="75"/>
      <c r="KZ164" s="75"/>
      <c r="LA164" s="75"/>
      <c r="LB164" s="75"/>
      <c r="LC164" s="75"/>
      <c r="LD164" s="75"/>
      <c r="LE164" s="75"/>
      <c r="LF164" s="75"/>
      <c r="LG164" s="75"/>
      <c r="LH164" s="75"/>
      <c r="LI164" s="75"/>
      <c r="LJ164" s="75"/>
      <c r="LK164" s="75"/>
      <c r="LL164" s="75"/>
      <c r="LM164" s="75"/>
      <c r="LN164" s="75"/>
      <c r="LO164" s="75"/>
      <c r="LP164" s="75"/>
      <c r="LQ164" s="75"/>
      <c r="LR164" s="75"/>
      <c r="LS164" s="75"/>
      <c r="LT164" s="75"/>
      <c r="LU164" s="75"/>
      <c r="LV164" s="75"/>
      <c r="LW164" s="75"/>
      <c r="LX164" s="75"/>
      <c r="LY164" s="75"/>
      <c r="LZ164" s="75"/>
      <c r="MA164" s="75"/>
      <c r="MB164" s="75"/>
      <c r="MC164" s="75"/>
      <c r="MD164" s="75"/>
      <c r="ME164" s="75"/>
      <c r="MF164" s="75"/>
      <c r="MG164" s="75"/>
      <c r="MH164" s="75"/>
      <c r="MI164" s="75"/>
      <c r="MJ164" s="75"/>
      <c r="MK164" s="75"/>
      <c r="ML164" s="75"/>
      <c r="MM164" s="75"/>
      <c r="MN164" s="75"/>
      <c r="MO164" s="75"/>
      <c r="MP164" s="75"/>
      <c r="MQ164" s="75"/>
      <c r="MR164" s="75"/>
      <c r="MS164" s="75"/>
      <c r="MT164" s="75"/>
      <c r="MU164" s="75"/>
      <c r="MV164" s="75"/>
      <c r="MW164" s="75"/>
      <c r="MX164" s="75"/>
      <c r="MY164" s="75"/>
      <c r="MZ164" s="75"/>
      <c r="NA164" s="75"/>
      <c r="NB164" s="75"/>
      <c r="NC164" s="75"/>
      <c r="ND164" s="75"/>
      <c r="NE164" s="75"/>
      <c r="NF164" s="75"/>
      <c r="NG164" s="75"/>
      <c r="NH164" s="75"/>
      <c r="NI164" s="75"/>
      <c r="NJ164" s="75"/>
      <c r="NK164" s="75"/>
      <c r="NL164" s="75"/>
      <c r="NM164" s="75"/>
      <c r="NN164" s="75"/>
      <c r="NO164" s="75"/>
      <c r="NP164" s="75"/>
      <c r="NQ164" s="75"/>
      <c r="NR164" s="75"/>
      <c r="NS164" s="75"/>
      <c r="NT164" s="75"/>
      <c r="NU164" s="75"/>
      <c r="NV164" s="75"/>
      <c r="NW164" s="75"/>
      <c r="NX164" s="75"/>
      <c r="NY164" s="75"/>
      <c r="NZ164" s="75"/>
      <c r="OA164" s="75"/>
      <c r="OB164" s="75"/>
      <c r="OC164" s="75"/>
      <c r="OD164" s="75"/>
      <c r="OE164" s="75"/>
      <c r="OF164" s="75"/>
      <c r="OG164" s="75"/>
      <c r="OH164" s="75"/>
      <c r="OI164" s="75"/>
      <c r="OJ164" s="75"/>
      <c r="OK164" s="75"/>
      <c r="OL164" s="75"/>
      <c r="OM164" s="75"/>
      <c r="ON164" s="75"/>
      <c r="OO164" s="75"/>
      <c r="OP164" s="75"/>
      <c r="OQ164" s="75"/>
      <c r="OR164" s="75"/>
      <c r="OS164" s="75"/>
      <c r="OT164" s="75"/>
      <c r="OU164" s="75"/>
      <c r="OV164" s="75"/>
      <c r="OW164" s="75"/>
      <c r="OX164" s="75"/>
      <c r="OY164" s="75"/>
      <c r="OZ164" s="75"/>
      <c r="PA164" s="75"/>
      <c r="PB164" s="75"/>
      <c r="PC164" s="75"/>
      <c r="PD164" s="75"/>
      <c r="PE164" s="75"/>
      <c r="PF164" s="75"/>
      <c r="PG164" s="75"/>
      <c r="PH164" s="75"/>
      <c r="PI164" s="75"/>
      <c r="PJ164" s="75"/>
      <c r="PK164" s="75"/>
      <c r="PL164" s="75"/>
      <c r="PM164" s="75"/>
      <c r="PN164" s="75"/>
      <c r="PO164" s="75"/>
      <c r="PP164" s="75"/>
      <c r="PQ164" s="75"/>
      <c r="PR164" s="75"/>
      <c r="PS164" s="75"/>
      <c r="PT164" s="75"/>
      <c r="PU164" s="75"/>
      <c r="PV164" s="75"/>
      <c r="PW164" s="75"/>
      <c r="PX164" s="75"/>
      <c r="PY164" s="75"/>
      <c r="PZ164" s="75"/>
      <c r="QA164" s="75"/>
      <c r="QB164" s="75"/>
      <c r="QC164" s="75"/>
      <c r="QD164" s="75"/>
      <c r="QE164" s="75"/>
      <c r="QF164" s="75"/>
      <c r="QG164" s="75"/>
      <c r="QH164" s="75"/>
      <c r="QI164" s="75"/>
      <c r="QJ164" s="75"/>
      <c r="QK164" s="75"/>
      <c r="QL164" s="75"/>
      <c r="QM164" s="75"/>
      <c r="QN164" s="75"/>
      <c r="QO164" s="75"/>
      <c r="QP164" s="75"/>
      <c r="QQ164" s="75"/>
      <c r="QR164" s="75"/>
      <c r="QS164" s="75"/>
      <c r="QT164" s="75"/>
      <c r="QU164" s="75"/>
      <c r="QV164" s="75"/>
      <c r="QW164" s="75"/>
      <c r="QX164" s="75"/>
      <c r="QY164" s="75"/>
      <c r="QZ164" s="75"/>
      <c r="RA164" s="75"/>
      <c r="RB164" s="75"/>
      <c r="RC164" s="75"/>
      <c r="RD164" s="75"/>
      <c r="RE164" s="75"/>
      <c r="RF164" s="75"/>
      <c r="RG164" s="75"/>
      <c r="RH164" s="75"/>
      <c r="RI164" s="75"/>
      <c r="RJ164" s="75"/>
      <c r="RK164" s="75"/>
      <c r="RL164" s="75"/>
      <c r="RM164" s="75"/>
      <c r="RN164" s="75"/>
      <c r="RO164" s="75"/>
      <c r="RP164" s="75"/>
      <c r="RQ164" s="75"/>
      <c r="RR164" s="75"/>
      <c r="RS164" s="75"/>
      <c r="RT164" s="75"/>
      <c r="RU164" s="75"/>
      <c r="RV164" s="75"/>
      <c r="RW164" s="75"/>
      <c r="RX164" s="75"/>
      <c r="RY164" s="75"/>
      <c r="RZ164" s="75"/>
      <c r="SA164" s="75"/>
      <c r="SB164" s="75"/>
      <c r="SC164" s="75"/>
      <c r="SD164" s="75"/>
      <c r="SE164" s="75"/>
      <c r="SF164" s="75"/>
      <c r="SG164" s="75"/>
      <c r="SH164" s="75"/>
      <c r="SI164" s="75"/>
      <c r="SJ164" s="75"/>
      <c r="SK164" s="75"/>
      <c r="SL164" s="75"/>
      <c r="SM164" s="75"/>
      <c r="SN164" s="75"/>
      <c r="SO164" s="75"/>
      <c r="SP164" s="75"/>
      <c r="SQ164" s="75"/>
      <c r="SR164" s="75"/>
      <c r="SS164" s="75"/>
      <c r="ST164" s="75"/>
      <c r="SU164" s="75"/>
      <c r="SV164" s="75"/>
      <c r="SW164" s="75"/>
      <c r="SX164" s="75"/>
      <c r="SY164" s="75"/>
      <c r="SZ164" s="75"/>
      <c r="TA164" s="75"/>
      <c r="TB164" s="75"/>
      <c r="TC164" s="75"/>
      <c r="TD164" s="75"/>
      <c r="TE164" s="75"/>
      <c r="TF164" s="75"/>
      <c r="TG164" s="75"/>
      <c r="TH164" s="75"/>
      <c r="TI164" s="75"/>
      <c r="TJ164" s="75"/>
      <c r="TK164" s="75"/>
      <c r="TL164" s="75"/>
      <c r="TM164" s="75"/>
      <c r="TN164" s="75"/>
      <c r="TO164" s="75"/>
      <c r="TP164" s="75"/>
      <c r="TQ164" s="75"/>
      <c r="TR164" s="75"/>
      <c r="TS164" s="75"/>
      <c r="TT164" s="75"/>
      <c r="TU164" s="75"/>
      <c r="TV164" s="75"/>
      <c r="TW164" s="75"/>
      <c r="TX164" s="75"/>
      <c r="TY164" s="75"/>
      <c r="TZ164" s="75"/>
      <c r="UA164" s="75"/>
      <c r="UB164" s="75"/>
      <c r="UC164" s="75"/>
      <c r="UD164" s="75"/>
      <c r="UE164" s="75"/>
      <c r="UF164" s="75"/>
      <c r="UG164" s="75"/>
      <c r="UH164" s="75"/>
      <c r="UI164" s="75"/>
      <c r="UJ164" s="75"/>
      <c r="UK164" s="75"/>
      <c r="UL164" s="75"/>
      <c r="UM164" s="75"/>
      <c r="UN164" s="75"/>
      <c r="UO164" s="75"/>
      <c r="UP164" s="75"/>
      <c r="UQ164" s="75"/>
      <c r="UR164" s="75"/>
      <c r="US164" s="75"/>
      <c r="UT164" s="75"/>
      <c r="UU164" s="75"/>
      <c r="UV164" s="75"/>
      <c r="UW164" s="75"/>
      <c r="UX164" s="75"/>
      <c r="UY164" s="75"/>
      <c r="UZ164" s="75"/>
      <c r="VA164" s="75"/>
      <c r="VB164" s="75"/>
      <c r="VC164" s="75"/>
      <c r="VD164" s="75"/>
      <c r="VE164" s="75"/>
      <c r="VF164" s="75"/>
      <c r="VG164" s="75"/>
      <c r="VH164" s="75"/>
      <c r="VI164" s="75"/>
      <c r="VJ164" s="75"/>
      <c r="VK164" s="75"/>
      <c r="VL164" s="75"/>
      <c r="VM164" s="75"/>
      <c r="VN164" s="75"/>
      <c r="VO164" s="75"/>
      <c r="VP164" s="75"/>
      <c r="VQ164" s="75"/>
      <c r="VR164" s="75"/>
      <c r="VS164" s="75"/>
      <c r="VT164" s="75"/>
      <c r="VU164" s="75"/>
      <c r="VV164" s="75"/>
      <c r="VW164" s="75"/>
      <c r="VX164" s="75"/>
      <c r="VY164" s="75"/>
      <c r="VZ164" s="75"/>
      <c r="WA164" s="75"/>
      <c r="WB164" s="75"/>
      <c r="WC164" s="75"/>
      <c r="WD164" s="75"/>
      <c r="WE164" s="75"/>
      <c r="WF164" s="75"/>
      <c r="WG164" s="75"/>
      <c r="WH164" s="75"/>
      <c r="WI164" s="75"/>
      <c r="WJ164" s="75"/>
      <c r="WK164" s="75"/>
      <c r="WL164" s="75"/>
      <c r="WM164" s="75"/>
      <c r="WN164" s="75"/>
      <c r="WO164" s="75"/>
      <c r="WP164" s="75"/>
      <c r="WQ164" s="75"/>
      <c r="WR164" s="75"/>
      <c r="WS164" s="75"/>
      <c r="WT164" s="75"/>
      <c r="WU164" s="75"/>
      <c r="WV164" s="75"/>
      <c r="WW164" s="75"/>
      <c r="WX164" s="75"/>
      <c r="WY164" s="75"/>
      <c r="WZ164" s="75"/>
      <c r="XA164" s="75"/>
      <c r="XB164" s="75"/>
      <c r="XC164" s="75"/>
      <c r="XD164" s="75"/>
      <c r="XE164" s="75"/>
      <c r="XF164" s="75"/>
      <c r="XG164" s="75"/>
      <c r="XH164" s="75"/>
      <c r="XI164" s="75"/>
      <c r="XJ164" s="75"/>
      <c r="XK164" s="75"/>
      <c r="XL164" s="75"/>
      <c r="XM164" s="75"/>
      <c r="XN164" s="75"/>
      <c r="XO164" s="75"/>
      <c r="XP164" s="75"/>
      <c r="XQ164" s="75"/>
      <c r="XR164" s="75"/>
      <c r="XS164" s="75"/>
      <c r="XT164" s="75"/>
      <c r="XU164" s="75"/>
      <c r="XV164" s="75"/>
      <c r="XW164" s="75"/>
      <c r="XX164" s="75"/>
      <c r="XY164" s="75"/>
      <c r="XZ164" s="75"/>
      <c r="YA164" s="75"/>
      <c r="YB164" s="75"/>
      <c r="YC164" s="75"/>
      <c r="YD164" s="75"/>
      <c r="YE164" s="75"/>
      <c r="YF164" s="75"/>
      <c r="YG164" s="75"/>
      <c r="YH164" s="75"/>
      <c r="YI164" s="75"/>
      <c r="YJ164" s="75"/>
      <c r="YK164" s="75"/>
      <c r="YL164" s="75"/>
      <c r="YM164" s="75"/>
      <c r="YN164" s="75"/>
      <c r="YO164" s="75"/>
      <c r="YP164" s="75"/>
      <c r="YQ164" s="75"/>
      <c r="YR164" s="75"/>
      <c r="YS164" s="75"/>
      <c r="YT164" s="75"/>
      <c r="YU164" s="75"/>
      <c r="YV164" s="75"/>
      <c r="YW164" s="75"/>
      <c r="YX164" s="75"/>
      <c r="YY164" s="75"/>
      <c r="YZ164" s="75"/>
      <c r="ZA164" s="75"/>
      <c r="ZB164" s="75"/>
      <c r="ZC164" s="75"/>
      <c r="ZD164" s="75"/>
      <c r="ZE164" s="75"/>
      <c r="ZF164" s="75"/>
      <c r="ZG164" s="75"/>
      <c r="ZH164" s="75"/>
      <c r="ZI164" s="75"/>
      <c r="ZJ164" s="75"/>
      <c r="ZK164" s="75"/>
      <c r="ZL164" s="75"/>
      <c r="ZM164" s="75"/>
      <c r="ZN164" s="75"/>
      <c r="ZO164" s="75"/>
      <c r="ZP164" s="75"/>
      <c r="ZQ164" s="75"/>
      <c r="ZR164" s="75"/>
      <c r="ZS164" s="75"/>
      <c r="ZT164" s="75"/>
      <c r="ZU164" s="75"/>
      <c r="ZV164" s="75"/>
      <c r="ZW164" s="75"/>
      <c r="ZX164" s="75"/>
      <c r="ZY164" s="75"/>
      <c r="ZZ164" s="75"/>
      <c r="AAA164" s="75"/>
      <c r="AAB164" s="75"/>
      <c r="AAC164" s="75"/>
      <c r="AAD164" s="75"/>
      <c r="AAE164" s="75"/>
      <c r="AAF164" s="75"/>
      <c r="AAG164" s="75"/>
      <c r="AAH164" s="75"/>
      <c r="AAI164" s="75"/>
      <c r="AAJ164" s="75"/>
      <c r="AAK164" s="75"/>
      <c r="AAL164" s="75"/>
      <c r="AAM164" s="75"/>
      <c r="AAN164" s="75"/>
      <c r="AAO164" s="75"/>
      <c r="AAP164" s="75"/>
      <c r="AAQ164" s="75"/>
      <c r="AAR164" s="75"/>
      <c r="AAS164" s="75"/>
      <c r="AAT164" s="75"/>
      <c r="AAU164" s="75"/>
      <c r="AAV164" s="75"/>
      <c r="AAW164" s="75"/>
      <c r="AAX164" s="75"/>
      <c r="AAY164" s="75"/>
      <c r="AAZ164" s="75"/>
      <c r="ABA164" s="75"/>
      <c r="ABB164" s="75"/>
      <c r="ABC164" s="75"/>
      <c r="ABD164" s="75"/>
      <c r="ABE164" s="75"/>
      <c r="ABF164" s="75"/>
      <c r="ABG164" s="75"/>
      <c r="ABH164" s="75"/>
      <c r="ABI164" s="75"/>
      <c r="ABJ164" s="75"/>
      <c r="ABK164" s="75"/>
      <c r="ABL164" s="75"/>
      <c r="ABM164" s="75"/>
      <c r="ABN164" s="75"/>
      <c r="ABO164" s="75"/>
      <c r="ABP164" s="75"/>
      <c r="ABQ164" s="75"/>
      <c r="ABR164" s="75"/>
      <c r="ABS164" s="75"/>
      <c r="ABT164" s="75"/>
      <c r="ABU164" s="75"/>
      <c r="ABV164" s="75"/>
      <c r="ABW164" s="75"/>
      <c r="ABX164" s="75"/>
      <c r="ABY164" s="75"/>
      <c r="ABZ164" s="75"/>
      <c r="ACA164" s="75"/>
      <c r="ACB164" s="75"/>
      <c r="ACC164" s="75"/>
      <c r="ACD164" s="75"/>
      <c r="ACE164" s="75"/>
      <c r="ACF164" s="75"/>
      <c r="ACG164" s="75"/>
      <c r="ACH164" s="75"/>
      <c r="ACI164" s="75"/>
      <c r="ACJ164" s="75"/>
      <c r="ACK164" s="75"/>
      <c r="ACL164" s="75"/>
      <c r="ACM164" s="75"/>
      <c r="ACN164" s="75"/>
      <c r="ACO164" s="75"/>
      <c r="ACP164" s="75"/>
      <c r="ACQ164" s="75"/>
      <c r="ACR164" s="75"/>
      <c r="ACS164" s="75"/>
      <c r="ACT164" s="75"/>
      <c r="ACU164" s="75"/>
      <c r="ACV164" s="75"/>
      <c r="ACW164" s="75"/>
      <c r="ACX164" s="75"/>
      <c r="ACY164" s="75"/>
      <c r="ACZ164" s="75"/>
      <c r="ADA164" s="75"/>
      <c r="ADB164" s="75"/>
      <c r="ADC164" s="75"/>
      <c r="ADD164" s="75"/>
      <c r="ADE164" s="75"/>
      <c r="ADF164" s="75"/>
      <c r="ADG164" s="75"/>
      <c r="ADH164" s="75"/>
      <c r="ADI164" s="75"/>
      <c r="ADJ164" s="75"/>
      <c r="ADK164" s="75"/>
      <c r="ADL164" s="75"/>
      <c r="ADM164" s="75"/>
      <c r="ADN164" s="75"/>
      <c r="ADO164" s="75"/>
      <c r="ADP164" s="75"/>
      <c r="ADQ164" s="75"/>
      <c r="ADR164" s="75"/>
      <c r="ADS164" s="75"/>
      <c r="ADT164" s="75"/>
      <c r="ADU164" s="75"/>
      <c r="ADV164" s="75"/>
      <c r="ADW164" s="75"/>
      <c r="ADX164" s="75"/>
      <c r="ADY164" s="75"/>
      <c r="ADZ164" s="75"/>
      <c r="AEA164" s="75"/>
      <c r="AEB164" s="75"/>
      <c r="AEC164" s="75"/>
      <c r="AED164" s="75"/>
      <c r="AEE164" s="75"/>
      <c r="AEF164" s="75"/>
      <c r="AEG164" s="75"/>
      <c r="AEH164" s="75"/>
      <c r="AEI164" s="75"/>
      <c r="AEJ164" s="75"/>
      <c r="AEK164" s="75"/>
      <c r="AEL164" s="75"/>
      <c r="AEM164" s="75"/>
      <c r="AEN164" s="75"/>
      <c r="AEO164" s="75"/>
      <c r="AEP164" s="75"/>
      <c r="AEQ164" s="75"/>
      <c r="AER164" s="75"/>
      <c r="AES164" s="75"/>
      <c r="AET164" s="75"/>
      <c r="AEU164" s="75"/>
      <c r="AEV164" s="75"/>
      <c r="AEW164" s="75"/>
      <c r="AEX164" s="75"/>
      <c r="AEY164" s="75"/>
      <c r="AEZ164" s="75"/>
      <c r="AFA164" s="75"/>
      <c r="AFB164" s="75"/>
      <c r="AFC164" s="75"/>
      <c r="AFD164" s="75"/>
      <c r="AFE164" s="75"/>
      <c r="AFF164" s="75"/>
      <c r="AFG164" s="75"/>
      <c r="AFH164" s="75"/>
      <c r="AFI164" s="75"/>
      <c r="AFJ164" s="75"/>
      <c r="AFK164" s="75"/>
      <c r="AFL164" s="75"/>
      <c r="AFM164" s="75"/>
      <c r="AFN164" s="75"/>
      <c r="AFO164" s="75"/>
      <c r="AFP164" s="75"/>
      <c r="AFQ164" s="75"/>
      <c r="AFR164" s="75"/>
      <c r="AFS164" s="75"/>
      <c r="AFT164" s="75"/>
      <c r="AFU164" s="75"/>
      <c r="AFV164" s="75"/>
      <c r="AFW164" s="75"/>
      <c r="AFX164" s="75"/>
      <c r="AFY164" s="75"/>
      <c r="AFZ164" s="75"/>
      <c r="AGA164" s="75"/>
      <c r="AGB164" s="75"/>
      <c r="AGC164" s="75"/>
      <c r="AGD164" s="75"/>
      <c r="AGE164" s="75"/>
      <c r="AGF164" s="75"/>
      <c r="AGG164" s="75"/>
      <c r="AGH164" s="75"/>
      <c r="AGI164" s="75"/>
      <c r="AGJ164" s="75"/>
      <c r="AGK164" s="75"/>
      <c r="AGL164" s="75"/>
      <c r="AGM164" s="75"/>
      <c r="AGN164" s="75"/>
      <c r="AGO164" s="75"/>
      <c r="AGP164" s="75"/>
      <c r="AGQ164" s="75"/>
      <c r="AGR164" s="75"/>
      <c r="AGS164" s="75"/>
      <c r="AGT164" s="75"/>
      <c r="AGU164" s="75"/>
      <c r="AGV164" s="75"/>
      <c r="AGW164" s="75"/>
      <c r="AGX164" s="75"/>
      <c r="AGY164" s="75"/>
      <c r="AGZ164" s="75"/>
      <c r="AHA164" s="75"/>
      <c r="AHB164" s="75"/>
      <c r="AHC164" s="75"/>
      <c r="AHD164" s="75"/>
      <c r="AHE164" s="75"/>
      <c r="AHF164" s="75"/>
      <c r="AHG164" s="75"/>
      <c r="AHH164" s="75"/>
      <c r="AHI164" s="75"/>
      <c r="AHJ164" s="75"/>
      <c r="AHK164" s="75"/>
      <c r="AHL164" s="75"/>
      <c r="AHM164" s="75"/>
      <c r="AHN164" s="75"/>
      <c r="AHO164" s="75"/>
      <c r="AHP164" s="75"/>
      <c r="AHQ164" s="75"/>
      <c r="AHR164" s="75"/>
      <c r="AHS164" s="75"/>
      <c r="AHT164" s="75"/>
      <c r="AHU164" s="75"/>
      <c r="AHV164" s="75"/>
      <c r="AHW164" s="75"/>
      <c r="AHX164" s="75"/>
      <c r="AHY164" s="75"/>
      <c r="AHZ164" s="75"/>
      <c r="AIA164" s="75"/>
      <c r="AIB164" s="75"/>
      <c r="AIC164" s="75"/>
      <c r="AID164" s="75"/>
      <c r="AIE164" s="75"/>
      <c r="AIF164" s="75"/>
      <c r="AIG164" s="75"/>
      <c r="AIH164" s="75"/>
      <c r="AII164" s="75"/>
      <c r="AIJ164" s="75"/>
      <c r="AIK164" s="75"/>
      <c r="AIL164" s="75"/>
      <c r="AIM164" s="75"/>
      <c r="AIN164" s="75"/>
      <c r="AIO164" s="75"/>
      <c r="AIP164" s="75"/>
      <c r="AIQ164" s="75"/>
      <c r="AIR164" s="75"/>
      <c r="AIS164" s="75"/>
      <c r="AIT164" s="75"/>
      <c r="AIU164" s="75"/>
      <c r="AIV164" s="75"/>
      <c r="AIW164" s="75"/>
      <c r="AIX164" s="75"/>
      <c r="AIY164" s="75"/>
      <c r="AIZ164" s="75"/>
      <c r="AJA164" s="75"/>
      <c r="AJB164" s="75"/>
      <c r="AJC164" s="75"/>
      <c r="AJD164" s="75"/>
      <c r="AJE164" s="75"/>
      <c r="AJF164" s="75"/>
      <c r="AJG164" s="75"/>
      <c r="AJH164" s="75"/>
      <c r="AJI164" s="75"/>
      <c r="AJJ164" s="75"/>
      <c r="AJK164" s="75"/>
      <c r="AJL164" s="75"/>
      <c r="AJM164" s="75"/>
      <c r="AJN164" s="75"/>
      <c r="AJO164" s="75"/>
      <c r="AJP164" s="75"/>
      <c r="AJQ164" s="75"/>
      <c r="AJR164" s="75"/>
      <c r="AJS164" s="75"/>
      <c r="AJT164" s="75"/>
      <c r="AJU164" s="75"/>
      <c r="AJV164" s="75"/>
      <c r="AJW164" s="75"/>
      <c r="AJX164" s="75"/>
      <c r="AJY164" s="75"/>
      <c r="AJZ164" s="75"/>
      <c r="AKA164" s="75"/>
      <c r="AKB164" s="75"/>
      <c r="AKC164" s="75"/>
      <c r="AKD164" s="75"/>
      <c r="AKE164" s="75"/>
      <c r="AKF164" s="75"/>
      <c r="AKG164" s="75"/>
      <c r="AKH164" s="75"/>
      <c r="AKI164" s="75"/>
      <c r="AKJ164" s="75"/>
      <c r="AKK164" s="75"/>
      <c r="AKL164" s="75"/>
      <c r="AKM164" s="75"/>
      <c r="AKN164" s="75"/>
      <c r="AKO164" s="75"/>
      <c r="AKP164" s="75"/>
      <c r="AKQ164" s="75"/>
      <c r="AKR164" s="75"/>
      <c r="AKS164" s="75"/>
      <c r="AKT164" s="75"/>
      <c r="AKU164" s="75"/>
      <c r="AKV164" s="75"/>
      <c r="AKW164" s="75"/>
      <c r="AKX164" s="75"/>
      <c r="AKY164" s="75"/>
      <c r="AKZ164" s="75"/>
      <c r="ALA164" s="75"/>
      <c r="ALB164" s="75"/>
      <c r="ALC164" s="75"/>
      <c r="ALD164" s="75"/>
      <c r="ALE164" s="75"/>
      <c r="ALF164" s="75"/>
      <c r="ALG164" s="75"/>
      <c r="ALH164" s="75"/>
      <c r="ALI164" s="75"/>
      <c r="ALJ164" s="75"/>
      <c r="ALK164" s="75"/>
      <c r="ALL164" s="75"/>
      <c r="ALM164" s="75"/>
      <c r="ALN164" s="75"/>
      <c r="ALO164" s="75"/>
      <c r="ALP164" s="75"/>
      <c r="ALQ164" s="75"/>
      <c r="ALR164" s="75"/>
      <c r="ALS164" s="75"/>
      <c r="ALT164" s="75"/>
      <c r="ALU164" s="75"/>
      <c r="ALV164" s="75"/>
      <c r="ALW164" s="75"/>
      <c r="ALX164" s="75"/>
      <c r="ALY164" s="75"/>
      <c r="ALZ164" s="75"/>
      <c r="AMA164" s="75"/>
      <c r="AMB164" s="75"/>
      <c r="AMC164" s="75"/>
      <c r="AMD164" s="75"/>
      <c r="AME164" s="75"/>
      <c r="AMF164" s="75"/>
      <c r="AMG164" s="75"/>
      <c r="AMH164" s="75"/>
      <c r="AMI164" s="75"/>
      <c r="AMJ164" s="75"/>
      <c r="AMK164" s="75"/>
      <c r="AML164" s="75"/>
      <c r="AMM164" s="75"/>
      <c r="AMN164" s="75"/>
      <c r="AMO164" s="75"/>
      <c r="AMP164" s="75"/>
      <c r="AMQ164" s="75"/>
      <c r="AMR164" s="75"/>
      <c r="AMS164" s="75"/>
      <c r="AMT164" s="75"/>
      <c r="AMU164" s="75"/>
      <c r="AMV164" s="75"/>
      <c r="AMW164" s="75"/>
    </row>
    <row r="165" spans="1:1038" s="58" customFormat="1" ht="14.25" outlineLevel="1">
      <c r="A165" s="3"/>
      <c r="B165" s="3"/>
      <c r="D165" s="3"/>
      <c r="G165" s="101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4"/>
      <c r="AJ165" s="4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  <c r="HW165" s="75"/>
      <c r="HX165" s="75"/>
      <c r="HY165" s="75"/>
      <c r="HZ165" s="75"/>
      <c r="IA165" s="75"/>
      <c r="IB165" s="75"/>
      <c r="IC165" s="75"/>
      <c r="ID165" s="75"/>
      <c r="IE165" s="75"/>
      <c r="IF165" s="75"/>
      <c r="IG165" s="75"/>
      <c r="IH165" s="75"/>
      <c r="II165" s="75"/>
      <c r="IJ165" s="75"/>
      <c r="IK165" s="75"/>
      <c r="IL165" s="75"/>
      <c r="IM165" s="75"/>
      <c r="IN165" s="75"/>
      <c r="IO165" s="75"/>
      <c r="IP165" s="75"/>
      <c r="IQ165" s="75"/>
      <c r="IR165" s="75"/>
      <c r="IS165" s="75"/>
      <c r="IT165" s="75"/>
      <c r="IU165" s="75"/>
      <c r="IV165" s="75"/>
      <c r="IW165" s="75"/>
      <c r="IX165" s="75"/>
      <c r="IY165" s="75"/>
      <c r="IZ165" s="75"/>
      <c r="JA165" s="75"/>
      <c r="JB165" s="75"/>
      <c r="JC165" s="75"/>
      <c r="JD165" s="75"/>
      <c r="JE165" s="75"/>
      <c r="JF165" s="75"/>
      <c r="JG165" s="75"/>
      <c r="JH165" s="75"/>
      <c r="JI165" s="75"/>
      <c r="JJ165" s="75"/>
      <c r="JK165" s="75"/>
      <c r="JL165" s="75"/>
      <c r="JM165" s="75"/>
      <c r="JN165" s="75"/>
      <c r="JO165" s="75"/>
      <c r="JP165" s="75"/>
      <c r="JQ165" s="75"/>
      <c r="JR165" s="75"/>
      <c r="JS165" s="75"/>
      <c r="JT165" s="75"/>
      <c r="JU165" s="75"/>
      <c r="JV165" s="75"/>
      <c r="JW165" s="75"/>
      <c r="JX165" s="75"/>
      <c r="JY165" s="75"/>
      <c r="JZ165" s="75"/>
      <c r="KA165" s="75"/>
      <c r="KB165" s="75"/>
      <c r="KC165" s="75"/>
      <c r="KD165" s="75"/>
      <c r="KE165" s="75"/>
      <c r="KF165" s="75"/>
      <c r="KG165" s="75"/>
      <c r="KH165" s="75"/>
      <c r="KI165" s="75"/>
      <c r="KJ165" s="75"/>
      <c r="KK165" s="75"/>
      <c r="KL165" s="75"/>
      <c r="KM165" s="75"/>
      <c r="KN165" s="75"/>
      <c r="KO165" s="75"/>
      <c r="KP165" s="75"/>
      <c r="KQ165" s="75"/>
      <c r="KR165" s="75"/>
      <c r="KS165" s="75"/>
      <c r="KT165" s="75"/>
      <c r="KU165" s="75"/>
      <c r="KV165" s="75"/>
      <c r="KW165" s="75"/>
      <c r="KX165" s="75"/>
      <c r="KY165" s="75"/>
      <c r="KZ165" s="75"/>
      <c r="LA165" s="75"/>
      <c r="LB165" s="75"/>
      <c r="LC165" s="75"/>
      <c r="LD165" s="75"/>
      <c r="LE165" s="75"/>
      <c r="LF165" s="75"/>
      <c r="LG165" s="75"/>
      <c r="LH165" s="75"/>
      <c r="LI165" s="75"/>
      <c r="LJ165" s="75"/>
      <c r="LK165" s="75"/>
      <c r="LL165" s="75"/>
      <c r="LM165" s="75"/>
      <c r="LN165" s="75"/>
      <c r="LO165" s="75"/>
      <c r="LP165" s="75"/>
      <c r="LQ165" s="75"/>
      <c r="LR165" s="75"/>
      <c r="LS165" s="75"/>
      <c r="LT165" s="75"/>
      <c r="LU165" s="75"/>
      <c r="LV165" s="75"/>
      <c r="LW165" s="75"/>
      <c r="LX165" s="75"/>
      <c r="LY165" s="75"/>
      <c r="LZ165" s="75"/>
      <c r="MA165" s="75"/>
      <c r="MB165" s="75"/>
      <c r="MC165" s="75"/>
      <c r="MD165" s="75"/>
      <c r="ME165" s="75"/>
      <c r="MF165" s="75"/>
      <c r="MG165" s="75"/>
      <c r="MH165" s="75"/>
      <c r="MI165" s="75"/>
      <c r="MJ165" s="75"/>
      <c r="MK165" s="75"/>
      <c r="ML165" s="75"/>
      <c r="MM165" s="75"/>
      <c r="MN165" s="75"/>
      <c r="MO165" s="75"/>
      <c r="MP165" s="75"/>
      <c r="MQ165" s="75"/>
      <c r="MR165" s="75"/>
      <c r="MS165" s="75"/>
      <c r="MT165" s="75"/>
      <c r="MU165" s="75"/>
      <c r="MV165" s="75"/>
      <c r="MW165" s="75"/>
      <c r="MX165" s="75"/>
      <c r="MY165" s="75"/>
      <c r="MZ165" s="75"/>
      <c r="NA165" s="75"/>
      <c r="NB165" s="75"/>
      <c r="NC165" s="75"/>
      <c r="ND165" s="75"/>
      <c r="NE165" s="75"/>
      <c r="NF165" s="75"/>
      <c r="NG165" s="75"/>
      <c r="NH165" s="75"/>
      <c r="NI165" s="75"/>
      <c r="NJ165" s="75"/>
      <c r="NK165" s="75"/>
      <c r="NL165" s="75"/>
      <c r="NM165" s="75"/>
      <c r="NN165" s="75"/>
      <c r="NO165" s="75"/>
      <c r="NP165" s="75"/>
      <c r="NQ165" s="75"/>
      <c r="NR165" s="75"/>
      <c r="NS165" s="75"/>
      <c r="NT165" s="75"/>
      <c r="NU165" s="75"/>
      <c r="NV165" s="75"/>
      <c r="NW165" s="75"/>
      <c r="NX165" s="75"/>
      <c r="NY165" s="75"/>
      <c r="NZ165" s="75"/>
      <c r="OA165" s="75"/>
      <c r="OB165" s="75"/>
      <c r="OC165" s="75"/>
      <c r="OD165" s="75"/>
      <c r="OE165" s="75"/>
      <c r="OF165" s="75"/>
      <c r="OG165" s="75"/>
      <c r="OH165" s="75"/>
      <c r="OI165" s="75"/>
      <c r="OJ165" s="75"/>
      <c r="OK165" s="75"/>
      <c r="OL165" s="75"/>
      <c r="OM165" s="75"/>
      <c r="ON165" s="75"/>
      <c r="OO165" s="75"/>
      <c r="OP165" s="75"/>
      <c r="OQ165" s="75"/>
      <c r="OR165" s="75"/>
      <c r="OS165" s="75"/>
      <c r="OT165" s="75"/>
      <c r="OU165" s="75"/>
      <c r="OV165" s="75"/>
      <c r="OW165" s="75"/>
      <c r="OX165" s="75"/>
      <c r="OY165" s="75"/>
      <c r="OZ165" s="75"/>
      <c r="PA165" s="75"/>
      <c r="PB165" s="75"/>
      <c r="PC165" s="75"/>
      <c r="PD165" s="75"/>
      <c r="PE165" s="75"/>
      <c r="PF165" s="75"/>
      <c r="PG165" s="75"/>
      <c r="PH165" s="75"/>
      <c r="PI165" s="75"/>
      <c r="PJ165" s="75"/>
      <c r="PK165" s="75"/>
      <c r="PL165" s="75"/>
      <c r="PM165" s="75"/>
      <c r="PN165" s="75"/>
      <c r="PO165" s="75"/>
      <c r="PP165" s="75"/>
      <c r="PQ165" s="75"/>
      <c r="PR165" s="75"/>
      <c r="PS165" s="75"/>
      <c r="PT165" s="75"/>
      <c r="PU165" s="75"/>
      <c r="PV165" s="75"/>
      <c r="PW165" s="75"/>
      <c r="PX165" s="75"/>
      <c r="PY165" s="75"/>
      <c r="PZ165" s="75"/>
      <c r="QA165" s="75"/>
      <c r="QB165" s="75"/>
      <c r="QC165" s="75"/>
      <c r="QD165" s="75"/>
      <c r="QE165" s="75"/>
      <c r="QF165" s="75"/>
      <c r="QG165" s="75"/>
      <c r="QH165" s="75"/>
      <c r="QI165" s="75"/>
      <c r="QJ165" s="75"/>
      <c r="QK165" s="75"/>
      <c r="QL165" s="75"/>
      <c r="QM165" s="75"/>
      <c r="QN165" s="75"/>
      <c r="QO165" s="75"/>
      <c r="QP165" s="75"/>
      <c r="QQ165" s="75"/>
      <c r="QR165" s="75"/>
      <c r="QS165" s="75"/>
      <c r="QT165" s="75"/>
      <c r="QU165" s="75"/>
      <c r="QV165" s="75"/>
      <c r="QW165" s="75"/>
      <c r="QX165" s="75"/>
      <c r="QY165" s="75"/>
      <c r="QZ165" s="75"/>
      <c r="RA165" s="75"/>
      <c r="RB165" s="75"/>
      <c r="RC165" s="75"/>
      <c r="RD165" s="75"/>
      <c r="RE165" s="75"/>
      <c r="RF165" s="75"/>
      <c r="RG165" s="75"/>
      <c r="RH165" s="75"/>
      <c r="RI165" s="75"/>
      <c r="RJ165" s="75"/>
      <c r="RK165" s="75"/>
      <c r="RL165" s="75"/>
      <c r="RM165" s="75"/>
      <c r="RN165" s="75"/>
      <c r="RO165" s="75"/>
      <c r="RP165" s="75"/>
      <c r="RQ165" s="75"/>
      <c r="RR165" s="75"/>
      <c r="RS165" s="75"/>
      <c r="RT165" s="75"/>
      <c r="RU165" s="75"/>
      <c r="RV165" s="75"/>
      <c r="RW165" s="75"/>
      <c r="RX165" s="75"/>
      <c r="RY165" s="75"/>
      <c r="RZ165" s="75"/>
      <c r="SA165" s="75"/>
      <c r="SB165" s="75"/>
      <c r="SC165" s="75"/>
      <c r="SD165" s="75"/>
      <c r="SE165" s="75"/>
      <c r="SF165" s="75"/>
      <c r="SG165" s="75"/>
      <c r="SH165" s="75"/>
      <c r="SI165" s="75"/>
      <c r="SJ165" s="75"/>
      <c r="SK165" s="75"/>
      <c r="SL165" s="75"/>
      <c r="SM165" s="75"/>
      <c r="SN165" s="75"/>
      <c r="SO165" s="75"/>
      <c r="SP165" s="75"/>
      <c r="SQ165" s="75"/>
      <c r="SR165" s="75"/>
      <c r="SS165" s="75"/>
      <c r="ST165" s="75"/>
      <c r="SU165" s="75"/>
      <c r="SV165" s="75"/>
      <c r="SW165" s="75"/>
      <c r="SX165" s="75"/>
      <c r="SY165" s="75"/>
      <c r="SZ165" s="75"/>
      <c r="TA165" s="75"/>
      <c r="TB165" s="75"/>
      <c r="TC165" s="75"/>
      <c r="TD165" s="75"/>
      <c r="TE165" s="75"/>
      <c r="TF165" s="75"/>
      <c r="TG165" s="75"/>
      <c r="TH165" s="75"/>
      <c r="TI165" s="75"/>
      <c r="TJ165" s="75"/>
      <c r="TK165" s="75"/>
      <c r="TL165" s="75"/>
      <c r="TM165" s="75"/>
      <c r="TN165" s="75"/>
      <c r="TO165" s="75"/>
      <c r="TP165" s="75"/>
      <c r="TQ165" s="75"/>
      <c r="TR165" s="75"/>
      <c r="TS165" s="75"/>
      <c r="TT165" s="75"/>
      <c r="TU165" s="75"/>
      <c r="TV165" s="75"/>
      <c r="TW165" s="75"/>
      <c r="TX165" s="75"/>
      <c r="TY165" s="75"/>
      <c r="TZ165" s="75"/>
      <c r="UA165" s="75"/>
      <c r="UB165" s="75"/>
      <c r="UC165" s="75"/>
      <c r="UD165" s="75"/>
      <c r="UE165" s="75"/>
      <c r="UF165" s="75"/>
      <c r="UG165" s="75"/>
      <c r="UH165" s="75"/>
      <c r="UI165" s="75"/>
      <c r="UJ165" s="75"/>
      <c r="UK165" s="75"/>
      <c r="UL165" s="75"/>
      <c r="UM165" s="75"/>
      <c r="UN165" s="75"/>
      <c r="UO165" s="75"/>
      <c r="UP165" s="75"/>
      <c r="UQ165" s="75"/>
      <c r="UR165" s="75"/>
      <c r="US165" s="75"/>
      <c r="UT165" s="75"/>
      <c r="UU165" s="75"/>
      <c r="UV165" s="75"/>
      <c r="UW165" s="75"/>
      <c r="UX165" s="75"/>
      <c r="UY165" s="75"/>
      <c r="UZ165" s="75"/>
      <c r="VA165" s="75"/>
      <c r="VB165" s="75"/>
      <c r="VC165" s="75"/>
      <c r="VD165" s="75"/>
      <c r="VE165" s="75"/>
      <c r="VF165" s="75"/>
      <c r="VG165" s="75"/>
      <c r="VH165" s="75"/>
      <c r="VI165" s="75"/>
      <c r="VJ165" s="75"/>
      <c r="VK165" s="75"/>
      <c r="VL165" s="75"/>
      <c r="VM165" s="75"/>
      <c r="VN165" s="75"/>
      <c r="VO165" s="75"/>
      <c r="VP165" s="75"/>
      <c r="VQ165" s="75"/>
      <c r="VR165" s="75"/>
      <c r="VS165" s="75"/>
      <c r="VT165" s="75"/>
      <c r="VU165" s="75"/>
      <c r="VV165" s="75"/>
      <c r="VW165" s="75"/>
      <c r="VX165" s="75"/>
      <c r="VY165" s="75"/>
      <c r="VZ165" s="75"/>
      <c r="WA165" s="75"/>
      <c r="WB165" s="75"/>
      <c r="WC165" s="75"/>
      <c r="WD165" s="75"/>
      <c r="WE165" s="75"/>
      <c r="WF165" s="75"/>
      <c r="WG165" s="75"/>
      <c r="WH165" s="75"/>
      <c r="WI165" s="75"/>
      <c r="WJ165" s="75"/>
      <c r="WK165" s="75"/>
      <c r="WL165" s="75"/>
      <c r="WM165" s="75"/>
      <c r="WN165" s="75"/>
      <c r="WO165" s="75"/>
      <c r="WP165" s="75"/>
      <c r="WQ165" s="75"/>
      <c r="WR165" s="75"/>
      <c r="WS165" s="75"/>
      <c r="WT165" s="75"/>
      <c r="WU165" s="75"/>
      <c r="WV165" s="75"/>
      <c r="WW165" s="75"/>
      <c r="WX165" s="75"/>
      <c r="WY165" s="75"/>
      <c r="WZ165" s="75"/>
      <c r="XA165" s="75"/>
      <c r="XB165" s="75"/>
      <c r="XC165" s="75"/>
      <c r="XD165" s="75"/>
      <c r="XE165" s="75"/>
      <c r="XF165" s="75"/>
      <c r="XG165" s="75"/>
      <c r="XH165" s="75"/>
      <c r="XI165" s="75"/>
      <c r="XJ165" s="75"/>
      <c r="XK165" s="75"/>
      <c r="XL165" s="75"/>
      <c r="XM165" s="75"/>
      <c r="XN165" s="75"/>
      <c r="XO165" s="75"/>
      <c r="XP165" s="75"/>
      <c r="XQ165" s="75"/>
      <c r="XR165" s="75"/>
      <c r="XS165" s="75"/>
      <c r="XT165" s="75"/>
      <c r="XU165" s="75"/>
      <c r="XV165" s="75"/>
      <c r="XW165" s="75"/>
      <c r="XX165" s="75"/>
      <c r="XY165" s="75"/>
      <c r="XZ165" s="75"/>
      <c r="YA165" s="75"/>
      <c r="YB165" s="75"/>
      <c r="YC165" s="75"/>
      <c r="YD165" s="75"/>
      <c r="YE165" s="75"/>
      <c r="YF165" s="75"/>
      <c r="YG165" s="75"/>
      <c r="YH165" s="75"/>
      <c r="YI165" s="75"/>
      <c r="YJ165" s="75"/>
      <c r="YK165" s="75"/>
      <c r="YL165" s="75"/>
      <c r="YM165" s="75"/>
      <c r="YN165" s="75"/>
      <c r="YO165" s="75"/>
      <c r="YP165" s="75"/>
      <c r="YQ165" s="75"/>
      <c r="YR165" s="75"/>
      <c r="YS165" s="75"/>
      <c r="YT165" s="75"/>
      <c r="YU165" s="75"/>
      <c r="YV165" s="75"/>
      <c r="YW165" s="75"/>
      <c r="YX165" s="75"/>
      <c r="YY165" s="75"/>
      <c r="YZ165" s="75"/>
      <c r="ZA165" s="75"/>
      <c r="ZB165" s="75"/>
      <c r="ZC165" s="75"/>
      <c r="ZD165" s="75"/>
      <c r="ZE165" s="75"/>
      <c r="ZF165" s="75"/>
      <c r="ZG165" s="75"/>
      <c r="ZH165" s="75"/>
      <c r="ZI165" s="75"/>
      <c r="ZJ165" s="75"/>
      <c r="ZK165" s="75"/>
      <c r="ZL165" s="75"/>
      <c r="ZM165" s="75"/>
      <c r="ZN165" s="75"/>
      <c r="ZO165" s="75"/>
      <c r="ZP165" s="75"/>
      <c r="ZQ165" s="75"/>
      <c r="ZR165" s="75"/>
      <c r="ZS165" s="75"/>
      <c r="ZT165" s="75"/>
      <c r="ZU165" s="75"/>
      <c r="ZV165" s="75"/>
      <c r="ZW165" s="75"/>
      <c r="ZX165" s="75"/>
      <c r="ZY165" s="75"/>
      <c r="ZZ165" s="75"/>
      <c r="AAA165" s="75"/>
      <c r="AAB165" s="75"/>
      <c r="AAC165" s="75"/>
      <c r="AAD165" s="75"/>
      <c r="AAE165" s="75"/>
      <c r="AAF165" s="75"/>
      <c r="AAG165" s="75"/>
      <c r="AAH165" s="75"/>
      <c r="AAI165" s="75"/>
      <c r="AAJ165" s="75"/>
      <c r="AAK165" s="75"/>
      <c r="AAL165" s="75"/>
      <c r="AAM165" s="75"/>
      <c r="AAN165" s="75"/>
      <c r="AAO165" s="75"/>
      <c r="AAP165" s="75"/>
      <c r="AAQ165" s="75"/>
      <c r="AAR165" s="75"/>
      <c r="AAS165" s="75"/>
      <c r="AAT165" s="75"/>
      <c r="AAU165" s="75"/>
      <c r="AAV165" s="75"/>
      <c r="AAW165" s="75"/>
      <c r="AAX165" s="75"/>
      <c r="AAY165" s="75"/>
      <c r="AAZ165" s="75"/>
      <c r="ABA165" s="75"/>
      <c r="ABB165" s="75"/>
      <c r="ABC165" s="75"/>
      <c r="ABD165" s="75"/>
      <c r="ABE165" s="75"/>
      <c r="ABF165" s="75"/>
      <c r="ABG165" s="75"/>
      <c r="ABH165" s="75"/>
      <c r="ABI165" s="75"/>
      <c r="ABJ165" s="75"/>
      <c r="ABK165" s="75"/>
      <c r="ABL165" s="75"/>
      <c r="ABM165" s="75"/>
      <c r="ABN165" s="75"/>
      <c r="ABO165" s="75"/>
      <c r="ABP165" s="75"/>
      <c r="ABQ165" s="75"/>
      <c r="ABR165" s="75"/>
      <c r="ABS165" s="75"/>
      <c r="ABT165" s="75"/>
      <c r="ABU165" s="75"/>
      <c r="ABV165" s="75"/>
      <c r="ABW165" s="75"/>
      <c r="ABX165" s="75"/>
      <c r="ABY165" s="75"/>
      <c r="ABZ165" s="75"/>
      <c r="ACA165" s="75"/>
      <c r="ACB165" s="75"/>
      <c r="ACC165" s="75"/>
      <c r="ACD165" s="75"/>
      <c r="ACE165" s="75"/>
      <c r="ACF165" s="75"/>
      <c r="ACG165" s="75"/>
      <c r="ACH165" s="75"/>
      <c r="ACI165" s="75"/>
      <c r="ACJ165" s="75"/>
      <c r="ACK165" s="75"/>
      <c r="ACL165" s="75"/>
      <c r="ACM165" s="75"/>
      <c r="ACN165" s="75"/>
      <c r="ACO165" s="75"/>
      <c r="ACP165" s="75"/>
      <c r="ACQ165" s="75"/>
      <c r="ACR165" s="75"/>
      <c r="ACS165" s="75"/>
      <c r="ACT165" s="75"/>
      <c r="ACU165" s="75"/>
      <c r="ACV165" s="75"/>
      <c r="ACW165" s="75"/>
      <c r="ACX165" s="75"/>
      <c r="ACY165" s="75"/>
      <c r="ACZ165" s="75"/>
      <c r="ADA165" s="75"/>
      <c r="ADB165" s="75"/>
      <c r="ADC165" s="75"/>
      <c r="ADD165" s="75"/>
      <c r="ADE165" s="75"/>
      <c r="ADF165" s="75"/>
      <c r="ADG165" s="75"/>
      <c r="ADH165" s="75"/>
      <c r="ADI165" s="75"/>
      <c r="ADJ165" s="75"/>
      <c r="ADK165" s="75"/>
      <c r="ADL165" s="75"/>
      <c r="ADM165" s="75"/>
      <c r="ADN165" s="75"/>
      <c r="ADO165" s="75"/>
      <c r="ADP165" s="75"/>
      <c r="ADQ165" s="75"/>
      <c r="ADR165" s="75"/>
      <c r="ADS165" s="75"/>
      <c r="ADT165" s="75"/>
      <c r="ADU165" s="75"/>
      <c r="ADV165" s="75"/>
      <c r="ADW165" s="75"/>
      <c r="ADX165" s="75"/>
      <c r="ADY165" s="75"/>
      <c r="ADZ165" s="75"/>
      <c r="AEA165" s="75"/>
      <c r="AEB165" s="75"/>
      <c r="AEC165" s="75"/>
      <c r="AED165" s="75"/>
      <c r="AEE165" s="75"/>
      <c r="AEF165" s="75"/>
      <c r="AEG165" s="75"/>
      <c r="AEH165" s="75"/>
      <c r="AEI165" s="75"/>
      <c r="AEJ165" s="75"/>
      <c r="AEK165" s="75"/>
      <c r="AEL165" s="75"/>
      <c r="AEM165" s="75"/>
      <c r="AEN165" s="75"/>
      <c r="AEO165" s="75"/>
      <c r="AEP165" s="75"/>
      <c r="AEQ165" s="75"/>
      <c r="AER165" s="75"/>
      <c r="AES165" s="75"/>
      <c r="AET165" s="75"/>
      <c r="AEU165" s="75"/>
      <c r="AEV165" s="75"/>
      <c r="AEW165" s="75"/>
      <c r="AEX165" s="75"/>
      <c r="AEY165" s="75"/>
      <c r="AEZ165" s="75"/>
      <c r="AFA165" s="75"/>
      <c r="AFB165" s="75"/>
      <c r="AFC165" s="75"/>
      <c r="AFD165" s="75"/>
      <c r="AFE165" s="75"/>
      <c r="AFF165" s="75"/>
      <c r="AFG165" s="75"/>
      <c r="AFH165" s="75"/>
      <c r="AFI165" s="75"/>
      <c r="AFJ165" s="75"/>
      <c r="AFK165" s="75"/>
      <c r="AFL165" s="75"/>
      <c r="AFM165" s="75"/>
      <c r="AFN165" s="75"/>
      <c r="AFO165" s="75"/>
      <c r="AFP165" s="75"/>
      <c r="AFQ165" s="75"/>
      <c r="AFR165" s="75"/>
      <c r="AFS165" s="75"/>
      <c r="AFT165" s="75"/>
      <c r="AFU165" s="75"/>
      <c r="AFV165" s="75"/>
      <c r="AFW165" s="75"/>
      <c r="AFX165" s="75"/>
      <c r="AFY165" s="75"/>
      <c r="AFZ165" s="75"/>
      <c r="AGA165" s="75"/>
      <c r="AGB165" s="75"/>
      <c r="AGC165" s="75"/>
      <c r="AGD165" s="75"/>
      <c r="AGE165" s="75"/>
      <c r="AGF165" s="75"/>
      <c r="AGG165" s="75"/>
      <c r="AGH165" s="75"/>
      <c r="AGI165" s="75"/>
      <c r="AGJ165" s="75"/>
      <c r="AGK165" s="75"/>
      <c r="AGL165" s="75"/>
      <c r="AGM165" s="75"/>
      <c r="AGN165" s="75"/>
      <c r="AGO165" s="75"/>
      <c r="AGP165" s="75"/>
      <c r="AGQ165" s="75"/>
      <c r="AGR165" s="75"/>
      <c r="AGS165" s="75"/>
      <c r="AGT165" s="75"/>
      <c r="AGU165" s="75"/>
      <c r="AGV165" s="75"/>
      <c r="AGW165" s="75"/>
      <c r="AGX165" s="75"/>
      <c r="AGY165" s="75"/>
      <c r="AGZ165" s="75"/>
      <c r="AHA165" s="75"/>
      <c r="AHB165" s="75"/>
      <c r="AHC165" s="75"/>
      <c r="AHD165" s="75"/>
      <c r="AHE165" s="75"/>
      <c r="AHF165" s="75"/>
      <c r="AHG165" s="75"/>
      <c r="AHH165" s="75"/>
      <c r="AHI165" s="75"/>
      <c r="AHJ165" s="75"/>
      <c r="AHK165" s="75"/>
      <c r="AHL165" s="75"/>
      <c r="AHM165" s="75"/>
      <c r="AHN165" s="75"/>
      <c r="AHO165" s="75"/>
      <c r="AHP165" s="75"/>
      <c r="AHQ165" s="75"/>
      <c r="AHR165" s="75"/>
      <c r="AHS165" s="75"/>
      <c r="AHT165" s="75"/>
      <c r="AHU165" s="75"/>
      <c r="AHV165" s="75"/>
      <c r="AHW165" s="75"/>
      <c r="AHX165" s="75"/>
      <c r="AHY165" s="75"/>
      <c r="AHZ165" s="75"/>
      <c r="AIA165" s="75"/>
      <c r="AIB165" s="75"/>
      <c r="AIC165" s="75"/>
      <c r="AID165" s="75"/>
      <c r="AIE165" s="75"/>
      <c r="AIF165" s="75"/>
      <c r="AIG165" s="75"/>
      <c r="AIH165" s="75"/>
      <c r="AII165" s="75"/>
      <c r="AIJ165" s="75"/>
      <c r="AIK165" s="75"/>
      <c r="AIL165" s="75"/>
      <c r="AIM165" s="75"/>
      <c r="AIN165" s="75"/>
      <c r="AIO165" s="75"/>
      <c r="AIP165" s="75"/>
      <c r="AIQ165" s="75"/>
      <c r="AIR165" s="75"/>
      <c r="AIS165" s="75"/>
      <c r="AIT165" s="75"/>
      <c r="AIU165" s="75"/>
      <c r="AIV165" s="75"/>
      <c r="AIW165" s="75"/>
      <c r="AIX165" s="75"/>
      <c r="AIY165" s="75"/>
      <c r="AIZ165" s="75"/>
      <c r="AJA165" s="75"/>
      <c r="AJB165" s="75"/>
      <c r="AJC165" s="75"/>
      <c r="AJD165" s="75"/>
      <c r="AJE165" s="75"/>
      <c r="AJF165" s="75"/>
      <c r="AJG165" s="75"/>
      <c r="AJH165" s="75"/>
      <c r="AJI165" s="75"/>
      <c r="AJJ165" s="75"/>
      <c r="AJK165" s="75"/>
      <c r="AJL165" s="75"/>
      <c r="AJM165" s="75"/>
      <c r="AJN165" s="75"/>
      <c r="AJO165" s="75"/>
      <c r="AJP165" s="75"/>
      <c r="AJQ165" s="75"/>
      <c r="AJR165" s="75"/>
      <c r="AJS165" s="75"/>
      <c r="AJT165" s="75"/>
      <c r="AJU165" s="75"/>
      <c r="AJV165" s="75"/>
      <c r="AJW165" s="75"/>
      <c r="AJX165" s="75"/>
      <c r="AJY165" s="75"/>
      <c r="AJZ165" s="75"/>
      <c r="AKA165" s="75"/>
      <c r="AKB165" s="75"/>
      <c r="AKC165" s="75"/>
      <c r="AKD165" s="75"/>
      <c r="AKE165" s="75"/>
      <c r="AKF165" s="75"/>
      <c r="AKG165" s="75"/>
      <c r="AKH165" s="75"/>
      <c r="AKI165" s="75"/>
      <c r="AKJ165" s="75"/>
      <c r="AKK165" s="75"/>
      <c r="AKL165" s="75"/>
      <c r="AKM165" s="75"/>
      <c r="AKN165" s="75"/>
      <c r="AKO165" s="75"/>
      <c r="AKP165" s="75"/>
      <c r="AKQ165" s="75"/>
      <c r="AKR165" s="75"/>
      <c r="AKS165" s="75"/>
      <c r="AKT165" s="75"/>
      <c r="AKU165" s="75"/>
      <c r="AKV165" s="75"/>
      <c r="AKW165" s="75"/>
      <c r="AKX165" s="75"/>
      <c r="AKY165" s="75"/>
      <c r="AKZ165" s="75"/>
      <c r="ALA165" s="75"/>
      <c r="ALB165" s="75"/>
      <c r="ALC165" s="75"/>
      <c r="ALD165" s="75"/>
      <c r="ALE165" s="75"/>
      <c r="ALF165" s="75"/>
      <c r="ALG165" s="75"/>
      <c r="ALH165" s="75"/>
      <c r="ALI165" s="75"/>
      <c r="ALJ165" s="75"/>
      <c r="ALK165" s="75"/>
      <c r="ALL165" s="75"/>
      <c r="ALM165" s="75"/>
      <c r="ALN165" s="75"/>
      <c r="ALO165" s="75"/>
      <c r="ALP165" s="75"/>
      <c r="ALQ165" s="75"/>
      <c r="ALR165" s="75"/>
      <c r="ALS165" s="75"/>
      <c r="ALT165" s="75"/>
      <c r="ALU165" s="75"/>
      <c r="ALV165" s="75"/>
      <c r="ALW165" s="75"/>
      <c r="ALX165" s="75"/>
      <c r="ALY165" s="75"/>
      <c r="ALZ165" s="75"/>
      <c r="AMA165" s="75"/>
      <c r="AMB165" s="75"/>
      <c r="AMC165" s="75"/>
      <c r="AMD165" s="75"/>
      <c r="AME165" s="75"/>
      <c r="AMF165" s="75"/>
      <c r="AMG165" s="75"/>
      <c r="AMH165" s="75"/>
      <c r="AMI165" s="75"/>
      <c r="AMJ165" s="75"/>
      <c r="AMK165" s="75"/>
      <c r="AML165" s="75"/>
      <c r="AMM165" s="75"/>
      <c r="AMN165" s="75"/>
      <c r="AMO165" s="75"/>
      <c r="AMP165" s="75"/>
      <c r="AMQ165" s="75"/>
      <c r="AMR165" s="75"/>
      <c r="AMS165" s="75"/>
      <c r="AMT165" s="75"/>
      <c r="AMU165" s="75"/>
      <c r="AMV165" s="75"/>
      <c r="AMW165" s="75"/>
    </row>
    <row r="166" spans="1:1038" s="58" customFormat="1" ht="14.25" outlineLevel="1">
      <c r="A166" s="3"/>
      <c r="B166" s="3"/>
      <c r="C166" s="60" t="s">
        <v>260</v>
      </c>
      <c r="D166" s="46"/>
      <c r="E166" s="204">
        <v>0.04</v>
      </c>
      <c r="F166" s="77"/>
      <c r="G166" s="187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4"/>
      <c r="AJ166" s="4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  <c r="HE166" s="75"/>
      <c r="HF166" s="75"/>
      <c r="HG166" s="75"/>
      <c r="HH166" s="75"/>
      <c r="HI166" s="75"/>
      <c r="HJ166" s="75"/>
      <c r="HK166" s="75"/>
      <c r="HL166" s="75"/>
      <c r="HM166" s="75"/>
      <c r="HN166" s="75"/>
      <c r="HO166" s="75"/>
      <c r="HP166" s="75"/>
      <c r="HQ166" s="75"/>
      <c r="HR166" s="75"/>
      <c r="HS166" s="75"/>
      <c r="HT166" s="75"/>
      <c r="HU166" s="75"/>
      <c r="HV166" s="75"/>
      <c r="HW166" s="75"/>
      <c r="HX166" s="75"/>
      <c r="HY166" s="75"/>
      <c r="HZ166" s="75"/>
      <c r="IA166" s="75"/>
      <c r="IB166" s="75"/>
      <c r="IC166" s="75"/>
      <c r="ID166" s="75"/>
      <c r="IE166" s="75"/>
      <c r="IF166" s="75"/>
      <c r="IG166" s="75"/>
      <c r="IH166" s="75"/>
      <c r="II166" s="75"/>
      <c r="IJ166" s="75"/>
      <c r="IK166" s="75"/>
      <c r="IL166" s="75"/>
      <c r="IM166" s="75"/>
      <c r="IN166" s="75"/>
      <c r="IO166" s="75"/>
      <c r="IP166" s="75"/>
      <c r="IQ166" s="75"/>
      <c r="IR166" s="75"/>
      <c r="IS166" s="75"/>
      <c r="IT166" s="75"/>
      <c r="IU166" s="75"/>
      <c r="IV166" s="75"/>
      <c r="IW166" s="75"/>
      <c r="IX166" s="75"/>
      <c r="IY166" s="75"/>
      <c r="IZ166" s="75"/>
      <c r="JA166" s="75"/>
      <c r="JB166" s="75"/>
      <c r="JC166" s="75"/>
      <c r="JD166" s="75"/>
      <c r="JE166" s="75"/>
      <c r="JF166" s="75"/>
      <c r="JG166" s="75"/>
      <c r="JH166" s="75"/>
      <c r="JI166" s="75"/>
      <c r="JJ166" s="75"/>
      <c r="JK166" s="75"/>
      <c r="JL166" s="75"/>
      <c r="JM166" s="75"/>
      <c r="JN166" s="75"/>
      <c r="JO166" s="75"/>
      <c r="JP166" s="75"/>
      <c r="JQ166" s="75"/>
      <c r="JR166" s="75"/>
      <c r="JS166" s="75"/>
      <c r="JT166" s="75"/>
      <c r="JU166" s="75"/>
      <c r="JV166" s="75"/>
      <c r="JW166" s="75"/>
      <c r="JX166" s="75"/>
      <c r="JY166" s="75"/>
      <c r="JZ166" s="75"/>
      <c r="KA166" s="75"/>
      <c r="KB166" s="75"/>
      <c r="KC166" s="75"/>
      <c r="KD166" s="75"/>
      <c r="KE166" s="75"/>
      <c r="KF166" s="75"/>
      <c r="KG166" s="75"/>
      <c r="KH166" s="75"/>
      <c r="KI166" s="75"/>
      <c r="KJ166" s="75"/>
      <c r="KK166" s="75"/>
      <c r="KL166" s="75"/>
      <c r="KM166" s="75"/>
      <c r="KN166" s="75"/>
      <c r="KO166" s="75"/>
      <c r="KP166" s="75"/>
      <c r="KQ166" s="75"/>
      <c r="KR166" s="75"/>
      <c r="KS166" s="75"/>
      <c r="KT166" s="75"/>
      <c r="KU166" s="75"/>
      <c r="KV166" s="75"/>
      <c r="KW166" s="75"/>
      <c r="KX166" s="75"/>
      <c r="KY166" s="75"/>
      <c r="KZ166" s="75"/>
      <c r="LA166" s="75"/>
      <c r="LB166" s="75"/>
      <c r="LC166" s="75"/>
      <c r="LD166" s="75"/>
      <c r="LE166" s="75"/>
      <c r="LF166" s="75"/>
      <c r="LG166" s="75"/>
      <c r="LH166" s="75"/>
      <c r="LI166" s="75"/>
      <c r="LJ166" s="75"/>
      <c r="LK166" s="75"/>
      <c r="LL166" s="75"/>
      <c r="LM166" s="75"/>
      <c r="LN166" s="75"/>
      <c r="LO166" s="75"/>
      <c r="LP166" s="75"/>
      <c r="LQ166" s="75"/>
      <c r="LR166" s="75"/>
      <c r="LS166" s="75"/>
      <c r="LT166" s="75"/>
      <c r="LU166" s="75"/>
      <c r="LV166" s="75"/>
      <c r="LW166" s="75"/>
      <c r="LX166" s="75"/>
      <c r="LY166" s="75"/>
      <c r="LZ166" s="75"/>
      <c r="MA166" s="75"/>
      <c r="MB166" s="75"/>
      <c r="MC166" s="75"/>
      <c r="MD166" s="75"/>
      <c r="ME166" s="75"/>
      <c r="MF166" s="75"/>
      <c r="MG166" s="75"/>
      <c r="MH166" s="75"/>
      <c r="MI166" s="75"/>
      <c r="MJ166" s="75"/>
      <c r="MK166" s="75"/>
      <c r="ML166" s="75"/>
      <c r="MM166" s="75"/>
      <c r="MN166" s="75"/>
      <c r="MO166" s="75"/>
      <c r="MP166" s="75"/>
      <c r="MQ166" s="75"/>
      <c r="MR166" s="75"/>
      <c r="MS166" s="75"/>
      <c r="MT166" s="75"/>
      <c r="MU166" s="75"/>
      <c r="MV166" s="75"/>
      <c r="MW166" s="75"/>
      <c r="MX166" s="75"/>
      <c r="MY166" s="75"/>
      <c r="MZ166" s="75"/>
      <c r="NA166" s="75"/>
      <c r="NB166" s="75"/>
      <c r="NC166" s="75"/>
      <c r="ND166" s="75"/>
      <c r="NE166" s="75"/>
      <c r="NF166" s="75"/>
      <c r="NG166" s="75"/>
      <c r="NH166" s="75"/>
      <c r="NI166" s="75"/>
      <c r="NJ166" s="75"/>
      <c r="NK166" s="75"/>
      <c r="NL166" s="75"/>
      <c r="NM166" s="75"/>
      <c r="NN166" s="75"/>
      <c r="NO166" s="75"/>
      <c r="NP166" s="75"/>
      <c r="NQ166" s="75"/>
      <c r="NR166" s="75"/>
      <c r="NS166" s="75"/>
      <c r="NT166" s="75"/>
      <c r="NU166" s="75"/>
      <c r="NV166" s="75"/>
      <c r="NW166" s="75"/>
      <c r="NX166" s="75"/>
      <c r="NY166" s="75"/>
      <c r="NZ166" s="75"/>
      <c r="OA166" s="75"/>
      <c r="OB166" s="75"/>
      <c r="OC166" s="75"/>
      <c r="OD166" s="75"/>
      <c r="OE166" s="75"/>
      <c r="OF166" s="75"/>
      <c r="OG166" s="75"/>
      <c r="OH166" s="75"/>
      <c r="OI166" s="75"/>
      <c r="OJ166" s="75"/>
      <c r="OK166" s="75"/>
      <c r="OL166" s="75"/>
      <c r="OM166" s="75"/>
      <c r="ON166" s="75"/>
      <c r="OO166" s="75"/>
      <c r="OP166" s="75"/>
      <c r="OQ166" s="75"/>
      <c r="OR166" s="75"/>
      <c r="OS166" s="75"/>
      <c r="OT166" s="75"/>
      <c r="OU166" s="75"/>
      <c r="OV166" s="75"/>
      <c r="OW166" s="75"/>
      <c r="OX166" s="75"/>
      <c r="OY166" s="75"/>
      <c r="OZ166" s="75"/>
      <c r="PA166" s="75"/>
      <c r="PB166" s="75"/>
      <c r="PC166" s="75"/>
      <c r="PD166" s="75"/>
      <c r="PE166" s="75"/>
      <c r="PF166" s="75"/>
      <c r="PG166" s="75"/>
      <c r="PH166" s="75"/>
      <c r="PI166" s="75"/>
      <c r="PJ166" s="75"/>
      <c r="PK166" s="75"/>
      <c r="PL166" s="75"/>
      <c r="PM166" s="75"/>
      <c r="PN166" s="75"/>
      <c r="PO166" s="75"/>
      <c r="PP166" s="75"/>
      <c r="PQ166" s="75"/>
      <c r="PR166" s="75"/>
      <c r="PS166" s="75"/>
      <c r="PT166" s="75"/>
      <c r="PU166" s="75"/>
      <c r="PV166" s="75"/>
      <c r="PW166" s="75"/>
      <c r="PX166" s="75"/>
      <c r="PY166" s="75"/>
      <c r="PZ166" s="75"/>
      <c r="QA166" s="75"/>
      <c r="QB166" s="75"/>
      <c r="QC166" s="75"/>
      <c r="QD166" s="75"/>
      <c r="QE166" s="75"/>
      <c r="QF166" s="75"/>
      <c r="QG166" s="75"/>
      <c r="QH166" s="75"/>
      <c r="QI166" s="75"/>
      <c r="QJ166" s="75"/>
      <c r="QK166" s="75"/>
      <c r="QL166" s="75"/>
      <c r="QM166" s="75"/>
      <c r="QN166" s="75"/>
      <c r="QO166" s="75"/>
      <c r="QP166" s="75"/>
      <c r="QQ166" s="75"/>
      <c r="QR166" s="75"/>
      <c r="QS166" s="75"/>
      <c r="QT166" s="75"/>
      <c r="QU166" s="75"/>
      <c r="QV166" s="75"/>
      <c r="QW166" s="75"/>
      <c r="QX166" s="75"/>
      <c r="QY166" s="75"/>
      <c r="QZ166" s="75"/>
      <c r="RA166" s="75"/>
      <c r="RB166" s="75"/>
      <c r="RC166" s="75"/>
      <c r="RD166" s="75"/>
      <c r="RE166" s="75"/>
      <c r="RF166" s="75"/>
      <c r="RG166" s="75"/>
      <c r="RH166" s="75"/>
      <c r="RI166" s="75"/>
      <c r="RJ166" s="75"/>
      <c r="RK166" s="75"/>
      <c r="RL166" s="75"/>
      <c r="RM166" s="75"/>
      <c r="RN166" s="75"/>
      <c r="RO166" s="75"/>
      <c r="RP166" s="75"/>
      <c r="RQ166" s="75"/>
      <c r="RR166" s="75"/>
      <c r="RS166" s="75"/>
      <c r="RT166" s="75"/>
      <c r="RU166" s="75"/>
      <c r="RV166" s="75"/>
      <c r="RW166" s="75"/>
      <c r="RX166" s="75"/>
      <c r="RY166" s="75"/>
      <c r="RZ166" s="75"/>
      <c r="SA166" s="75"/>
      <c r="SB166" s="75"/>
      <c r="SC166" s="75"/>
      <c r="SD166" s="75"/>
      <c r="SE166" s="75"/>
      <c r="SF166" s="75"/>
      <c r="SG166" s="75"/>
      <c r="SH166" s="75"/>
      <c r="SI166" s="75"/>
      <c r="SJ166" s="75"/>
      <c r="SK166" s="75"/>
      <c r="SL166" s="75"/>
      <c r="SM166" s="75"/>
      <c r="SN166" s="75"/>
      <c r="SO166" s="75"/>
      <c r="SP166" s="75"/>
      <c r="SQ166" s="75"/>
      <c r="SR166" s="75"/>
      <c r="SS166" s="75"/>
      <c r="ST166" s="75"/>
      <c r="SU166" s="75"/>
      <c r="SV166" s="75"/>
      <c r="SW166" s="75"/>
      <c r="SX166" s="75"/>
      <c r="SY166" s="75"/>
      <c r="SZ166" s="75"/>
      <c r="TA166" s="75"/>
      <c r="TB166" s="75"/>
      <c r="TC166" s="75"/>
      <c r="TD166" s="75"/>
      <c r="TE166" s="75"/>
      <c r="TF166" s="75"/>
      <c r="TG166" s="75"/>
      <c r="TH166" s="75"/>
      <c r="TI166" s="75"/>
      <c r="TJ166" s="75"/>
      <c r="TK166" s="75"/>
      <c r="TL166" s="75"/>
      <c r="TM166" s="75"/>
      <c r="TN166" s="75"/>
      <c r="TO166" s="75"/>
      <c r="TP166" s="75"/>
      <c r="TQ166" s="75"/>
      <c r="TR166" s="75"/>
      <c r="TS166" s="75"/>
      <c r="TT166" s="75"/>
      <c r="TU166" s="75"/>
      <c r="TV166" s="75"/>
      <c r="TW166" s="75"/>
      <c r="TX166" s="75"/>
      <c r="TY166" s="75"/>
      <c r="TZ166" s="75"/>
      <c r="UA166" s="75"/>
      <c r="UB166" s="75"/>
      <c r="UC166" s="75"/>
      <c r="UD166" s="75"/>
      <c r="UE166" s="75"/>
      <c r="UF166" s="75"/>
      <c r="UG166" s="75"/>
      <c r="UH166" s="75"/>
      <c r="UI166" s="75"/>
      <c r="UJ166" s="75"/>
      <c r="UK166" s="75"/>
      <c r="UL166" s="75"/>
      <c r="UM166" s="75"/>
      <c r="UN166" s="75"/>
      <c r="UO166" s="75"/>
      <c r="UP166" s="75"/>
      <c r="UQ166" s="75"/>
      <c r="UR166" s="75"/>
      <c r="US166" s="75"/>
      <c r="UT166" s="75"/>
      <c r="UU166" s="75"/>
      <c r="UV166" s="75"/>
      <c r="UW166" s="75"/>
      <c r="UX166" s="75"/>
      <c r="UY166" s="75"/>
      <c r="UZ166" s="75"/>
      <c r="VA166" s="75"/>
      <c r="VB166" s="75"/>
      <c r="VC166" s="75"/>
      <c r="VD166" s="75"/>
      <c r="VE166" s="75"/>
      <c r="VF166" s="75"/>
      <c r="VG166" s="75"/>
      <c r="VH166" s="75"/>
      <c r="VI166" s="75"/>
      <c r="VJ166" s="75"/>
      <c r="VK166" s="75"/>
      <c r="VL166" s="75"/>
      <c r="VM166" s="75"/>
      <c r="VN166" s="75"/>
      <c r="VO166" s="75"/>
      <c r="VP166" s="75"/>
      <c r="VQ166" s="75"/>
      <c r="VR166" s="75"/>
      <c r="VS166" s="75"/>
      <c r="VT166" s="75"/>
      <c r="VU166" s="75"/>
      <c r="VV166" s="75"/>
      <c r="VW166" s="75"/>
      <c r="VX166" s="75"/>
      <c r="VY166" s="75"/>
      <c r="VZ166" s="75"/>
      <c r="WA166" s="75"/>
      <c r="WB166" s="75"/>
      <c r="WC166" s="75"/>
      <c r="WD166" s="75"/>
      <c r="WE166" s="75"/>
      <c r="WF166" s="75"/>
      <c r="WG166" s="75"/>
      <c r="WH166" s="75"/>
      <c r="WI166" s="75"/>
      <c r="WJ166" s="75"/>
      <c r="WK166" s="75"/>
      <c r="WL166" s="75"/>
      <c r="WM166" s="75"/>
      <c r="WN166" s="75"/>
      <c r="WO166" s="75"/>
      <c r="WP166" s="75"/>
      <c r="WQ166" s="75"/>
      <c r="WR166" s="75"/>
      <c r="WS166" s="75"/>
      <c r="WT166" s="75"/>
      <c r="WU166" s="75"/>
      <c r="WV166" s="75"/>
      <c r="WW166" s="75"/>
      <c r="WX166" s="75"/>
      <c r="WY166" s="75"/>
      <c r="WZ166" s="75"/>
      <c r="XA166" s="75"/>
      <c r="XB166" s="75"/>
      <c r="XC166" s="75"/>
      <c r="XD166" s="75"/>
      <c r="XE166" s="75"/>
      <c r="XF166" s="75"/>
      <c r="XG166" s="75"/>
      <c r="XH166" s="75"/>
      <c r="XI166" s="75"/>
      <c r="XJ166" s="75"/>
      <c r="XK166" s="75"/>
      <c r="XL166" s="75"/>
      <c r="XM166" s="75"/>
      <c r="XN166" s="75"/>
      <c r="XO166" s="75"/>
      <c r="XP166" s="75"/>
      <c r="XQ166" s="75"/>
      <c r="XR166" s="75"/>
      <c r="XS166" s="75"/>
      <c r="XT166" s="75"/>
      <c r="XU166" s="75"/>
      <c r="XV166" s="75"/>
      <c r="XW166" s="75"/>
      <c r="XX166" s="75"/>
      <c r="XY166" s="75"/>
      <c r="XZ166" s="75"/>
      <c r="YA166" s="75"/>
      <c r="YB166" s="75"/>
      <c r="YC166" s="75"/>
      <c r="YD166" s="75"/>
      <c r="YE166" s="75"/>
      <c r="YF166" s="75"/>
      <c r="YG166" s="75"/>
      <c r="YH166" s="75"/>
      <c r="YI166" s="75"/>
      <c r="YJ166" s="75"/>
      <c r="YK166" s="75"/>
      <c r="YL166" s="75"/>
      <c r="YM166" s="75"/>
      <c r="YN166" s="75"/>
      <c r="YO166" s="75"/>
      <c r="YP166" s="75"/>
      <c r="YQ166" s="75"/>
      <c r="YR166" s="75"/>
      <c r="YS166" s="75"/>
      <c r="YT166" s="75"/>
      <c r="YU166" s="75"/>
      <c r="YV166" s="75"/>
      <c r="YW166" s="75"/>
      <c r="YX166" s="75"/>
      <c r="YY166" s="75"/>
      <c r="YZ166" s="75"/>
      <c r="ZA166" s="75"/>
      <c r="ZB166" s="75"/>
      <c r="ZC166" s="75"/>
      <c r="ZD166" s="75"/>
      <c r="ZE166" s="75"/>
      <c r="ZF166" s="75"/>
      <c r="ZG166" s="75"/>
      <c r="ZH166" s="75"/>
      <c r="ZI166" s="75"/>
      <c r="ZJ166" s="75"/>
      <c r="ZK166" s="75"/>
      <c r="ZL166" s="75"/>
      <c r="ZM166" s="75"/>
      <c r="ZN166" s="75"/>
      <c r="ZO166" s="75"/>
      <c r="ZP166" s="75"/>
      <c r="ZQ166" s="75"/>
      <c r="ZR166" s="75"/>
      <c r="ZS166" s="75"/>
      <c r="ZT166" s="75"/>
      <c r="ZU166" s="75"/>
      <c r="ZV166" s="75"/>
      <c r="ZW166" s="75"/>
      <c r="ZX166" s="75"/>
      <c r="ZY166" s="75"/>
      <c r="ZZ166" s="75"/>
      <c r="AAA166" s="75"/>
      <c r="AAB166" s="75"/>
      <c r="AAC166" s="75"/>
      <c r="AAD166" s="75"/>
      <c r="AAE166" s="75"/>
      <c r="AAF166" s="75"/>
      <c r="AAG166" s="75"/>
      <c r="AAH166" s="75"/>
      <c r="AAI166" s="75"/>
      <c r="AAJ166" s="75"/>
      <c r="AAK166" s="75"/>
      <c r="AAL166" s="75"/>
      <c r="AAM166" s="75"/>
      <c r="AAN166" s="75"/>
      <c r="AAO166" s="75"/>
      <c r="AAP166" s="75"/>
      <c r="AAQ166" s="75"/>
      <c r="AAR166" s="75"/>
      <c r="AAS166" s="75"/>
      <c r="AAT166" s="75"/>
      <c r="AAU166" s="75"/>
      <c r="AAV166" s="75"/>
      <c r="AAW166" s="75"/>
      <c r="AAX166" s="75"/>
      <c r="AAY166" s="75"/>
      <c r="AAZ166" s="75"/>
      <c r="ABA166" s="75"/>
      <c r="ABB166" s="75"/>
      <c r="ABC166" s="75"/>
      <c r="ABD166" s="75"/>
      <c r="ABE166" s="75"/>
      <c r="ABF166" s="75"/>
      <c r="ABG166" s="75"/>
      <c r="ABH166" s="75"/>
      <c r="ABI166" s="75"/>
      <c r="ABJ166" s="75"/>
      <c r="ABK166" s="75"/>
      <c r="ABL166" s="75"/>
      <c r="ABM166" s="75"/>
      <c r="ABN166" s="75"/>
      <c r="ABO166" s="75"/>
      <c r="ABP166" s="75"/>
      <c r="ABQ166" s="75"/>
      <c r="ABR166" s="75"/>
      <c r="ABS166" s="75"/>
      <c r="ABT166" s="75"/>
      <c r="ABU166" s="75"/>
      <c r="ABV166" s="75"/>
      <c r="ABW166" s="75"/>
      <c r="ABX166" s="75"/>
      <c r="ABY166" s="75"/>
      <c r="ABZ166" s="75"/>
      <c r="ACA166" s="75"/>
      <c r="ACB166" s="75"/>
      <c r="ACC166" s="75"/>
      <c r="ACD166" s="75"/>
      <c r="ACE166" s="75"/>
      <c r="ACF166" s="75"/>
      <c r="ACG166" s="75"/>
      <c r="ACH166" s="75"/>
      <c r="ACI166" s="75"/>
      <c r="ACJ166" s="75"/>
      <c r="ACK166" s="75"/>
      <c r="ACL166" s="75"/>
      <c r="ACM166" s="75"/>
      <c r="ACN166" s="75"/>
      <c r="ACO166" s="75"/>
      <c r="ACP166" s="75"/>
      <c r="ACQ166" s="75"/>
      <c r="ACR166" s="75"/>
      <c r="ACS166" s="75"/>
      <c r="ACT166" s="75"/>
      <c r="ACU166" s="75"/>
      <c r="ACV166" s="75"/>
      <c r="ACW166" s="75"/>
      <c r="ACX166" s="75"/>
      <c r="ACY166" s="75"/>
      <c r="ACZ166" s="75"/>
      <c r="ADA166" s="75"/>
      <c r="ADB166" s="75"/>
      <c r="ADC166" s="75"/>
      <c r="ADD166" s="75"/>
      <c r="ADE166" s="75"/>
      <c r="ADF166" s="75"/>
      <c r="ADG166" s="75"/>
      <c r="ADH166" s="75"/>
      <c r="ADI166" s="75"/>
      <c r="ADJ166" s="75"/>
      <c r="ADK166" s="75"/>
      <c r="ADL166" s="75"/>
      <c r="ADM166" s="75"/>
      <c r="ADN166" s="75"/>
      <c r="ADO166" s="75"/>
      <c r="ADP166" s="75"/>
      <c r="ADQ166" s="75"/>
      <c r="ADR166" s="75"/>
      <c r="ADS166" s="75"/>
      <c r="ADT166" s="75"/>
      <c r="ADU166" s="75"/>
      <c r="ADV166" s="75"/>
      <c r="ADW166" s="75"/>
      <c r="ADX166" s="75"/>
      <c r="ADY166" s="75"/>
      <c r="ADZ166" s="75"/>
      <c r="AEA166" s="75"/>
      <c r="AEB166" s="75"/>
      <c r="AEC166" s="75"/>
      <c r="AED166" s="75"/>
      <c r="AEE166" s="75"/>
      <c r="AEF166" s="75"/>
      <c r="AEG166" s="75"/>
      <c r="AEH166" s="75"/>
      <c r="AEI166" s="75"/>
      <c r="AEJ166" s="75"/>
      <c r="AEK166" s="75"/>
      <c r="AEL166" s="75"/>
      <c r="AEM166" s="75"/>
      <c r="AEN166" s="75"/>
      <c r="AEO166" s="75"/>
      <c r="AEP166" s="75"/>
      <c r="AEQ166" s="75"/>
      <c r="AER166" s="75"/>
      <c r="AES166" s="75"/>
      <c r="AET166" s="75"/>
      <c r="AEU166" s="75"/>
      <c r="AEV166" s="75"/>
      <c r="AEW166" s="75"/>
      <c r="AEX166" s="75"/>
      <c r="AEY166" s="75"/>
      <c r="AEZ166" s="75"/>
      <c r="AFA166" s="75"/>
      <c r="AFB166" s="75"/>
      <c r="AFC166" s="75"/>
      <c r="AFD166" s="75"/>
      <c r="AFE166" s="75"/>
      <c r="AFF166" s="75"/>
      <c r="AFG166" s="75"/>
      <c r="AFH166" s="75"/>
      <c r="AFI166" s="75"/>
      <c r="AFJ166" s="75"/>
      <c r="AFK166" s="75"/>
      <c r="AFL166" s="75"/>
      <c r="AFM166" s="75"/>
      <c r="AFN166" s="75"/>
      <c r="AFO166" s="75"/>
      <c r="AFP166" s="75"/>
      <c r="AFQ166" s="75"/>
      <c r="AFR166" s="75"/>
      <c r="AFS166" s="75"/>
      <c r="AFT166" s="75"/>
      <c r="AFU166" s="75"/>
      <c r="AFV166" s="75"/>
      <c r="AFW166" s="75"/>
      <c r="AFX166" s="75"/>
      <c r="AFY166" s="75"/>
      <c r="AFZ166" s="75"/>
      <c r="AGA166" s="75"/>
      <c r="AGB166" s="75"/>
      <c r="AGC166" s="75"/>
      <c r="AGD166" s="75"/>
      <c r="AGE166" s="75"/>
      <c r="AGF166" s="75"/>
      <c r="AGG166" s="75"/>
      <c r="AGH166" s="75"/>
      <c r="AGI166" s="75"/>
      <c r="AGJ166" s="75"/>
      <c r="AGK166" s="75"/>
      <c r="AGL166" s="75"/>
      <c r="AGM166" s="75"/>
      <c r="AGN166" s="75"/>
      <c r="AGO166" s="75"/>
      <c r="AGP166" s="75"/>
      <c r="AGQ166" s="75"/>
      <c r="AGR166" s="75"/>
      <c r="AGS166" s="75"/>
      <c r="AGT166" s="75"/>
      <c r="AGU166" s="75"/>
      <c r="AGV166" s="75"/>
      <c r="AGW166" s="75"/>
      <c r="AGX166" s="75"/>
      <c r="AGY166" s="75"/>
      <c r="AGZ166" s="75"/>
      <c r="AHA166" s="75"/>
      <c r="AHB166" s="75"/>
      <c r="AHC166" s="75"/>
      <c r="AHD166" s="75"/>
      <c r="AHE166" s="75"/>
      <c r="AHF166" s="75"/>
      <c r="AHG166" s="75"/>
      <c r="AHH166" s="75"/>
      <c r="AHI166" s="75"/>
      <c r="AHJ166" s="75"/>
      <c r="AHK166" s="75"/>
      <c r="AHL166" s="75"/>
      <c r="AHM166" s="75"/>
      <c r="AHN166" s="75"/>
      <c r="AHO166" s="75"/>
      <c r="AHP166" s="75"/>
      <c r="AHQ166" s="75"/>
      <c r="AHR166" s="75"/>
      <c r="AHS166" s="75"/>
      <c r="AHT166" s="75"/>
      <c r="AHU166" s="75"/>
      <c r="AHV166" s="75"/>
      <c r="AHW166" s="75"/>
      <c r="AHX166" s="75"/>
      <c r="AHY166" s="75"/>
      <c r="AHZ166" s="75"/>
      <c r="AIA166" s="75"/>
      <c r="AIB166" s="75"/>
      <c r="AIC166" s="75"/>
      <c r="AID166" s="75"/>
      <c r="AIE166" s="75"/>
      <c r="AIF166" s="75"/>
      <c r="AIG166" s="75"/>
      <c r="AIH166" s="75"/>
      <c r="AII166" s="75"/>
      <c r="AIJ166" s="75"/>
      <c r="AIK166" s="75"/>
      <c r="AIL166" s="75"/>
      <c r="AIM166" s="75"/>
      <c r="AIN166" s="75"/>
      <c r="AIO166" s="75"/>
      <c r="AIP166" s="75"/>
      <c r="AIQ166" s="75"/>
      <c r="AIR166" s="75"/>
      <c r="AIS166" s="75"/>
      <c r="AIT166" s="75"/>
      <c r="AIU166" s="75"/>
      <c r="AIV166" s="75"/>
      <c r="AIW166" s="75"/>
      <c r="AIX166" s="75"/>
      <c r="AIY166" s="75"/>
      <c r="AIZ166" s="75"/>
      <c r="AJA166" s="75"/>
      <c r="AJB166" s="75"/>
      <c r="AJC166" s="75"/>
      <c r="AJD166" s="75"/>
      <c r="AJE166" s="75"/>
      <c r="AJF166" s="75"/>
      <c r="AJG166" s="75"/>
      <c r="AJH166" s="75"/>
      <c r="AJI166" s="75"/>
      <c r="AJJ166" s="75"/>
      <c r="AJK166" s="75"/>
      <c r="AJL166" s="75"/>
      <c r="AJM166" s="75"/>
      <c r="AJN166" s="75"/>
      <c r="AJO166" s="75"/>
      <c r="AJP166" s="75"/>
      <c r="AJQ166" s="75"/>
      <c r="AJR166" s="75"/>
      <c r="AJS166" s="75"/>
      <c r="AJT166" s="75"/>
      <c r="AJU166" s="75"/>
      <c r="AJV166" s="75"/>
      <c r="AJW166" s="75"/>
      <c r="AJX166" s="75"/>
      <c r="AJY166" s="75"/>
      <c r="AJZ166" s="75"/>
      <c r="AKA166" s="75"/>
      <c r="AKB166" s="75"/>
      <c r="AKC166" s="75"/>
      <c r="AKD166" s="75"/>
      <c r="AKE166" s="75"/>
      <c r="AKF166" s="75"/>
      <c r="AKG166" s="75"/>
      <c r="AKH166" s="75"/>
      <c r="AKI166" s="75"/>
      <c r="AKJ166" s="75"/>
      <c r="AKK166" s="75"/>
      <c r="AKL166" s="75"/>
      <c r="AKM166" s="75"/>
      <c r="AKN166" s="75"/>
      <c r="AKO166" s="75"/>
      <c r="AKP166" s="75"/>
      <c r="AKQ166" s="75"/>
      <c r="AKR166" s="75"/>
      <c r="AKS166" s="75"/>
      <c r="AKT166" s="75"/>
      <c r="AKU166" s="75"/>
      <c r="AKV166" s="75"/>
      <c r="AKW166" s="75"/>
      <c r="AKX166" s="75"/>
      <c r="AKY166" s="75"/>
      <c r="AKZ166" s="75"/>
      <c r="ALA166" s="75"/>
      <c r="ALB166" s="75"/>
      <c r="ALC166" s="75"/>
      <c r="ALD166" s="75"/>
      <c r="ALE166" s="75"/>
      <c r="ALF166" s="75"/>
      <c r="ALG166" s="75"/>
      <c r="ALH166" s="75"/>
      <c r="ALI166" s="75"/>
      <c r="ALJ166" s="75"/>
      <c r="ALK166" s="75"/>
      <c r="ALL166" s="75"/>
      <c r="ALM166" s="75"/>
      <c r="ALN166" s="75"/>
      <c r="ALO166" s="75"/>
      <c r="ALP166" s="75"/>
      <c r="ALQ166" s="75"/>
      <c r="ALR166" s="75"/>
      <c r="ALS166" s="75"/>
      <c r="ALT166" s="75"/>
      <c r="ALU166" s="75"/>
      <c r="ALV166" s="75"/>
      <c r="ALW166" s="75"/>
      <c r="ALX166" s="75"/>
      <c r="ALY166" s="75"/>
      <c r="ALZ166" s="75"/>
      <c r="AMA166" s="75"/>
      <c r="AMB166" s="75"/>
      <c r="AMC166" s="75"/>
      <c r="AMD166" s="75"/>
      <c r="AME166" s="75"/>
      <c r="AMF166" s="75"/>
      <c r="AMG166" s="75"/>
      <c r="AMH166" s="75"/>
      <c r="AMI166" s="75"/>
      <c r="AMJ166" s="75"/>
      <c r="AMK166" s="75"/>
      <c r="AML166" s="75"/>
      <c r="AMM166" s="75"/>
      <c r="AMN166" s="75"/>
      <c r="AMO166" s="75"/>
      <c r="AMP166" s="75"/>
      <c r="AMQ166" s="75"/>
      <c r="AMR166" s="75"/>
      <c r="AMS166" s="75"/>
      <c r="AMT166" s="75"/>
      <c r="AMU166" s="75"/>
      <c r="AMV166" s="75"/>
      <c r="AMW166" s="75"/>
    </row>
    <row r="167" spans="1:1038" ht="14.25" outlineLevel="1">
      <c r="A167" s="3"/>
      <c r="B167" s="3"/>
      <c r="C167" s="3"/>
      <c r="D167" s="3"/>
      <c r="E167" s="3"/>
      <c r="F167" s="3"/>
      <c r="G167" s="65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  <c r="IW167" s="39"/>
      <c r="IX167" s="39"/>
      <c r="IY167" s="39"/>
      <c r="IZ167" s="39"/>
      <c r="JA167" s="39"/>
      <c r="JB167" s="39"/>
      <c r="JC167" s="39"/>
      <c r="JD167" s="39"/>
      <c r="JE167" s="39"/>
      <c r="JF167" s="39"/>
      <c r="JG167" s="39"/>
      <c r="JH167" s="39"/>
      <c r="JI167" s="39"/>
      <c r="JJ167" s="39"/>
      <c r="JK167" s="39"/>
      <c r="JL167" s="39"/>
      <c r="JM167" s="39"/>
      <c r="JN167" s="39"/>
      <c r="JO167" s="39"/>
      <c r="JP167" s="39"/>
      <c r="JQ167" s="39"/>
      <c r="JR167" s="39"/>
      <c r="JS167" s="39"/>
      <c r="JT167" s="39"/>
      <c r="JU167" s="39"/>
      <c r="JV167" s="39"/>
      <c r="JW167" s="39"/>
      <c r="JX167" s="39"/>
      <c r="JY167" s="39"/>
      <c r="JZ167" s="39"/>
      <c r="KA167" s="39"/>
      <c r="KB167" s="39"/>
      <c r="KC167" s="39"/>
      <c r="KD167" s="39"/>
      <c r="KE167" s="39"/>
      <c r="KF167" s="39"/>
      <c r="KG167" s="39"/>
      <c r="KH167" s="39"/>
      <c r="KI167" s="39"/>
      <c r="KJ167" s="39"/>
      <c r="KK167" s="39"/>
      <c r="KL167" s="39"/>
      <c r="KM167" s="39"/>
      <c r="KN167" s="39"/>
      <c r="KO167" s="39"/>
      <c r="KP167" s="39"/>
      <c r="KQ167" s="39"/>
      <c r="KR167" s="39"/>
      <c r="KS167" s="39"/>
      <c r="KT167" s="39"/>
      <c r="KU167" s="39"/>
      <c r="KV167" s="39"/>
      <c r="KW167" s="39"/>
      <c r="KX167" s="39"/>
      <c r="KY167" s="39"/>
      <c r="KZ167" s="39"/>
      <c r="LA167" s="39"/>
      <c r="LB167" s="39"/>
      <c r="LC167" s="39"/>
      <c r="LD167" s="39"/>
      <c r="LE167" s="39"/>
      <c r="LF167" s="39"/>
      <c r="LG167" s="39"/>
      <c r="LH167" s="39"/>
      <c r="LI167" s="39"/>
      <c r="LJ167" s="39"/>
      <c r="LK167" s="39"/>
      <c r="LL167" s="39"/>
      <c r="LM167" s="39"/>
      <c r="LN167" s="39"/>
      <c r="LO167" s="39"/>
      <c r="LP167" s="39"/>
      <c r="LQ167" s="39"/>
      <c r="LR167" s="39"/>
      <c r="LS167" s="39"/>
      <c r="LT167" s="39"/>
      <c r="LU167" s="39"/>
      <c r="LV167" s="39"/>
      <c r="LW167" s="39"/>
      <c r="LX167" s="39"/>
      <c r="LY167" s="39"/>
      <c r="LZ167" s="39"/>
      <c r="MA167" s="39"/>
      <c r="MB167" s="39"/>
      <c r="MC167" s="39"/>
      <c r="MD167" s="39"/>
      <c r="ME167" s="39"/>
      <c r="MF167" s="39"/>
      <c r="MG167" s="39"/>
      <c r="MH167" s="39"/>
      <c r="MI167" s="39"/>
      <c r="MJ167" s="39"/>
      <c r="MK167" s="39"/>
      <c r="ML167" s="39"/>
      <c r="MM167" s="39"/>
      <c r="MN167" s="39"/>
      <c r="MO167" s="39"/>
      <c r="MP167" s="39"/>
      <c r="MQ167" s="39"/>
      <c r="MR167" s="39"/>
      <c r="MS167" s="39"/>
      <c r="MT167" s="39"/>
      <c r="MU167" s="39"/>
      <c r="MV167" s="39"/>
      <c r="MW167" s="39"/>
      <c r="MX167" s="39"/>
      <c r="MY167" s="39"/>
      <c r="MZ167" s="39"/>
      <c r="NA167" s="39"/>
      <c r="NB167" s="39"/>
      <c r="NC167" s="39"/>
      <c r="ND167" s="39"/>
      <c r="NE167" s="39"/>
      <c r="NF167" s="39"/>
      <c r="NG167" s="39"/>
      <c r="NH167" s="39"/>
      <c r="NI167" s="39"/>
      <c r="NJ167" s="39"/>
      <c r="NK167" s="39"/>
      <c r="NL167" s="39"/>
      <c r="NM167" s="39"/>
      <c r="NN167" s="39"/>
      <c r="NO167" s="39"/>
      <c r="NP167" s="39"/>
      <c r="NQ167" s="39"/>
      <c r="NR167" s="39"/>
      <c r="NS167" s="39"/>
      <c r="NT167" s="39"/>
      <c r="NU167" s="39"/>
      <c r="NV167" s="39"/>
      <c r="NW167" s="39"/>
      <c r="NX167" s="39"/>
      <c r="NY167" s="39"/>
      <c r="NZ167" s="39"/>
      <c r="OA167" s="39"/>
      <c r="OB167" s="39"/>
      <c r="OC167" s="39"/>
      <c r="OD167" s="39"/>
      <c r="OE167" s="39"/>
      <c r="OF167" s="39"/>
      <c r="OG167" s="39"/>
      <c r="OH167" s="39"/>
      <c r="OI167" s="39"/>
      <c r="OJ167" s="39"/>
      <c r="OK167" s="39"/>
      <c r="OL167" s="39"/>
      <c r="OM167" s="39"/>
      <c r="ON167" s="39"/>
      <c r="OO167" s="39"/>
      <c r="OP167" s="39"/>
      <c r="OQ167" s="39"/>
      <c r="OR167" s="39"/>
      <c r="OS167" s="39"/>
      <c r="OT167" s="39"/>
      <c r="OU167" s="39"/>
      <c r="OV167" s="39"/>
      <c r="OW167" s="39"/>
      <c r="OX167" s="39"/>
      <c r="OY167" s="39"/>
      <c r="OZ167" s="39"/>
      <c r="PA167" s="39"/>
      <c r="PB167" s="39"/>
      <c r="PC167" s="39"/>
      <c r="PD167" s="39"/>
      <c r="PE167" s="39"/>
      <c r="PF167" s="39"/>
      <c r="PG167" s="39"/>
      <c r="PH167" s="39"/>
      <c r="PI167" s="39"/>
      <c r="PJ167" s="39"/>
      <c r="PK167" s="39"/>
      <c r="PL167" s="39"/>
      <c r="PM167" s="39"/>
      <c r="PN167" s="39"/>
      <c r="PO167" s="39"/>
      <c r="PP167" s="39"/>
      <c r="PQ167" s="39"/>
      <c r="PR167" s="39"/>
      <c r="PS167" s="39"/>
      <c r="PT167" s="39"/>
      <c r="PU167" s="39"/>
      <c r="PV167" s="39"/>
      <c r="PW167" s="39"/>
      <c r="PX167" s="39"/>
      <c r="PY167" s="39"/>
      <c r="PZ167" s="39"/>
      <c r="QA167" s="39"/>
      <c r="QB167" s="39"/>
      <c r="QC167" s="39"/>
      <c r="QD167" s="39"/>
      <c r="QE167" s="39"/>
      <c r="QF167" s="39"/>
      <c r="QG167" s="39"/>
      <c r="QH167" s="39"/>
      <c r="QI167" s="39"/>
      <c r="QJ167" s="39"/>
      <c r="QK167" s="39"/>
      <c r="QL167" s="39"/>
      <c r="QM167" s="39"/>
      <c r="QN167" s="39"/>
      <c r="QO167" s="39"/>
      <c r="QP167" s="39"/>
      <c r="QQ167" s="39"/>
      <c r="QR167" s="39"/>
      <c r="QS167" s="39"/>
      <c r="QT167" s="39"/>
      <c r="QU167" s="39"/>
      <c r="QV167" s="39"/>
      <c r="QW167" s="39"/>
      <c r="QX167" s="39"/>
      <c r="QY167" s="39"/>
      <c r="QZ167" s="39"/>
      <c r="RA167" s="39"/>
      <c r="RB167" s="39"/>
      <c r="RC167" s="39"/>
      <c r="RD167" s="39"/>
      <c r="RE167" s="39"/>
      <c r="RF167" s="39"/>
      <c r="RG167" s="39"/>
      <c r="RH167" s="39"/>
      <c r="RI167" s="39"/>
      <c r="RJ167" s="39"/>
      <c r="RK167" s="39"/>
      <c r="RL167" s="39"/>
      <c r="RM167" s="39"/>
      <c r="RN167" s="39"/>
      <c r="RO167" s="39"/>
      <c r="RP167" s="39"/>
      <c r="RQ167" s="39"/>
      <c r="RR167" s="39"/>
      <c r="RS167" s="39"/>
      <c r="RT167" s="39"/>
      <c r="RU167" s="39"/>
      <c r="RV167" s="39"/>
      <c r="RW167" s="39"/>
      <c r="RX167" s="39"/>
      <c r="RY167" s="39"/>
      <c r="RZ167" s="39"/>
      <c r="SA167" s="39"/>
      <c r="SB167" s="39"/>
      <c r="SC167" s="39"/>
      <c r="SD167" s="39"/>
      <c r="SE167" s="39"/>
      <c r="SF167" s="39"/>
      <c r="SG167" s="39"/>
      <c r="SH167" s="39"/>
      <c r="SI167" s="39"/>
      <c r="SJ167" s="39"/>
      <c r="SK167" s="39"/>
      <c r="SL167" s="39"/>
      <c r="SM167" s="39"/>
      <c r="SN167" s="39"/>
      <c r="SO167" s="39"/>
      <c r="SP167" s="39"/>
      <c r="SQ167" s="39"/>
      <c r="SR167" s="39"/>
      <c r="SS167" s="39"/>
      <c r="ST167" s="39"/>
      <c r="SU167" s="39"/>
      <c r="SV167" s="39"/>
      <c r="SW167" s="39"/>
      <c r="SX167" s="39"/>
      <c r="SY167" s="39"/>
      <c r="SZ167" s="39"/>
      <c r="TA167" s="39"/>
      <c r="TB167" s="39"/>
      <c r="TC167" s="39"/>
      <c r="TD167" s="39"/>
      <c r="TE167" s="39"/>
      <c r="TF167" s="39"/>
      <c r="TG167" s="39"/>
      <c r="TH167" s="39"/>
      <c r="TI167" s="39"/>
      <c r="TJ167" s="39"/>
      <c r="TK167" s="39"/>
      <c r="TL167" s="39"/>
      <c r="TM167" s="39"/>
      <c r="TN167" s="39"/>
      <c r="TO167" s="39"/>
      <c r="TP167" s="39"/>
      <c r="TQ167" s="39"/>
      <c r="TR167" s="39"/>
      <c r="TS167" s="39"/>
      <c r="TT167" s="39"/>
      <c r="TU167" s="39"/>
      <c r="TV167" s="39"/>
      <c r="TW167" s="39"/>
      <c r="TX167" s="39"/>
      <c r="TY167" s="39"/>
      <c r="TZ167" s="39"/>
      <c r="UA167" s="39"/>
      <c r="UB167" s="39"/>
      <c r="UC167" s="39"/>
      <c r="UD167" s="39"/>
      <c r="UE167" s="39"/>
      <c r="UF167" s="39"/>
      <c r="UG167" s="39"/>
      <c r="UH167" s="39"/>
      <c r="UI167" s="39"/>
      <c r="UJ167" s="39"/>
      <c r="UK167" s="39"/>
      <c r="UL167" s="39"/>
      <c r="UM167" s="39"/>
      <c r="UN167" s="39"/>
      <c r="UO167" s="39"/>
      <c r="UP167" s="39"/>
      <c r="UQ167" s="39"/>
      <c r="UR167" s="39"/>
      <c r="US167" s="39"/>
      <c r="UT167" s="39"/>
      <c r="UU167" s="39"/>
      <c r="UV167" s="39"/>
      <c r="UW167" s="39"/>
      <c r="UX167" s="39"/>
      <c r="UY167" s="39"/>
      <c r="UZ167" s="39"/>
      <c r="VA167" s="39"/>
      <c r="VB167" s="39"/>
      <c r="VC167" s="39"/>
      <c r="VD167" s="39"/>
      <c r="VE167" s="39"/>
      <c r="VF167" s="39"/>
      <c r="VG167" s="39"/>
      <c r="VH167" s="39"/>
      <c r="VI167" s="39"/>
      <c r="VJ167" s="39"/>
      <c r="VK167" s="39"/>
      <c r="VL167" s="39"/>
      <c r="VM167" s="39"/>
      <c r="VN167" s="39"/>
      <c r="VO167" s="39"/>
      <c r="VP167" s="39"/>
      <c r="VQ167" s="39"/>
      <c r="VR167" s="39"/>
      <c r="VS167" s="39"/>
      <c r="VT167" s="39"/>
      <c r="VU167" s="39"/>
      <c r="VV167" s="39"/>
      <c r="VW167" s="39"/>
      <c r="VX167" s="39"/>
      <c r="VY167" s="39"/>
      <c r="VZ167" s="39"/>
      <c r="WA167" s="39"/>
      <c r="WB167" s="39"/>
      <c r="WC167" s="39"/>
      <c r="WD167" s="39"/>
      <c r="WE167" s="39"/>
      <c r="WF167" s="39"/>
      <c r="WG167" s="39"/>
      <c r="WH167" s="39"/>
      <c r="WI167" s="39"/>
      <c r="WJ167" s="39"/>
      <c r="WK167" s="39"/>
      <c r="WL167" s="39"/>
      <c r="WM167" s="39"/>
      <c r="WN167" s="39"/>
      <c r="WO167" s="39"/>
      <c r="WP167" s="39"/>
      <c r="WQ167" s="39"/>
      <c r="WR167" s="39"/>
      <c r="WS167" s="39"/>
      <c r="WT167" s="39"/>
      <c r="WU167" s="39"/>
      <c r="WV167" s="39"/>
      <c r="WW167" s="39"/>
      <c r="WX167" s="39"/>
      <c r="WY167" s="39"/>
      <c r="WZ167" s="39"/>
      <c r="XA167" s="39"/>
      <c r="XB167" s="39"/>
      <c r="XC167" s="39"/>
      <c r="XD167" s="39"/>
      <c r="XE167" s="39"/>
      <c r="XF167" s="39"/>
      <c r="XG167" s="39"/>
      <c r="XH167" s="39"/>
      <c r="XI167" s="39"/>
      <c r="XJ167" s="39"/>
      <c r="XK167" s="39"/>
      <c r="XL167" s="39"/>
      <c r="XM167" s="39"/>
      <c r="XN167" s="39"/>
      <c r="XO167" s="39"/>
      <c r="XP167" s="39"/>
      <c r="XQ167" s="39"/>
      <c r="XR167" s="39"/>
      <c r="XS167" s="39"/>
      <c r="XT167" s="39"/>
      <c r="XU167" s="39"/>
      <c r="XV167" s="39"/>
      <c r="XW167" s="39"/>
      <c r="XX167" s="39"/>
      <c r="XY167" s="39"/>
      <c r="XZ167" s="39"/>
      <c r="YA167" s="39"/>
      <c r="YB167" s="39"/>
      <c r="YC167" s="39"/>
      <c r="YD167" s="39"/>
      <c r="YE167" s="39"/>
      <c r="YF167" s="39"/>
      <c r="YG167" s="39"/>
      <c r="YH167" s="39"/>
      <c r="YI167" s="39"/>
      <c r="YJ167" s="39"/>
      <c r="YK167" s="39"/>
      <c r="YL167" s="39"/>
      <c r="YM167" s="39"/>
      <c r="YN167" s="39"/>
      <c r="YO167" s="39"/>
      <c r="YP167" s="39"/>
      <c r="YQ167" s="39"/>
      <c r="YR167" s="39"/>
      <c r="YS167" s="39"/>
      <c r="YT167" s="39"/>
      <c r="YU167" s="39"/>
      <c r="YV167" s="39"/>
      <c r="YW167" s="39"/>
      <c r="YX167" s="39"/>
      <c r="YY167" s="39"/>
      <c r="YZ167" s="39"/>
      <c r="ZA167" s="39"/>
      <c r="ZB167" s="39"/>
      <c r="ZC167" s="39"/>
      <c r="ZD167" s="39"/>
      <c r="ZE167" s="39"/>
      <c r="ZF167" s="39"/>
      <c r="ZG167" s="39"/>
      <c r="ZH167" s="39"/>
      <c r="ZI167" s="39"/>
      <c r="ZJ167" s="39"/>
      <c r="ZK167" s="39"/>
      <c r="ZL167" s="39"/>
      <c r="ZM167" s="39"/>
      <c r="ZN167" s="39"/>
      <c r="ZO167" s="39"/>
      <c r="ZP167" s="39"/>
      <c r="ZQ167" s="39"/>
      <c r="ZR167" s="39"/>
      <c r="ZS167" s="39"/>
      <c r="ZT167" s="39"/>
      <c r="ZU167" s="39"/>
      <c r="ZV167" s="39"/>
      <c r="ZW167" s="39"/>
      <c r="ZX167" s="39"/>
      <c r="ZY167" s="39"/>
      <c r="ZZ167" s="39"/>
      <c r="AAA167" s="39"/>
      <c r="AAB167" s="39"/>
      <c r="AAC167" s="39"/>
      <c r="AAD167" s="39"/>
      <c r="AAE167" s="39"/>
      <c r="AAF167" s="39"/>
      <c r="AAG167" s="39"/>
      <c r="AAH167" s="39"/>
      <c r="AAI167" s="39"/>
      <c r="AAJ167" s="39"/>
      <c r="AAK167" s="39"/>
      <c r="AAL167" s="39"/>
      <c r="AAM167" s="39"/>
      <c r="AAN167" s="39"/>
      <c r="AAO167" s="39"/>
      <c r="AAP167" s="39"/>
      <c r="AAQ167" s="39"/>
      <c r="AAR167" s="39"/>
      <c r="AAS167" s="39"/>
      <c r="AAT167" s="39"/>
      <c r="AAU167" s="39"/>
      <c r="AAV167" s="39"/>
      <c r="AAW167" s="39"/>
      <c r="AAX167" s="39"/>
      <c r="AAY167" s="39"/>
      <c r="AAZ167" s="39"/>
      <c r="ABA167" s="39"/>
      <c r="ABB167" s="39"/>
      <c r="ABC167" s="39"/>
      <c r="ABD167" s="39"/>
      <c r="ABE167" s="39"/>
      <c r="ABF167" s="39"/>
      <c r="ABG167" s="39"/>
      <c r="ABH167" s="39"/>
      <c r="ABI167" s="39"/>
      <c r="ABJ167" s="39"/>
      <c r="ABK167" s="39"/>
      <c r="ABL167" s="39"/>
      <c r="ABM167" s="39"/>
      <c r="ABN167" s="39"/>
      <c r="ABO167" s="39"/>
      <c r="ABP167" s="39"/>
      <c r="ABQ167" s="39"/>
      <c r="ABR167" s="39"/>
      <c r="ABS167" s="39"/>
      <c r="ABT167" s="39"/>
      <c r="ABU167" s="39"/>
      <c r="ABV167" s="39"/>
      <c r="ABW167" s="39"/>
      <c r="ABX167" s="39"/>
      <c r="ABY167" s="39"/>
      <c r="ABZ167" s="39"/>
      <c r="ACA167" s="39"/>
      <c r="ACB167" s="39"/>
      <c r="ACC167" s="39"/>
      <c r="ACD167" s="39"/>
      <c r="ACE167" s="39"/>
      <c r="ACF167" s="39"/>
      <c r="ACG167" s="39"/>
      <c r="ACH167" s="39"/>
      <c r="ACI167" s="39"/>
      <c r="ACJ167" s="39"/>
      <c r="ACK167" s="39"/>
      <c r="ACL167" s="39"/>
      <c r="ACM167" s="39"/>
      <c r="ACN167" s="39"/>
      <c r="ACO167" s="39"/>
      <c r="ACP167" s="39"/>
      <c r="ACQ167" s="39"/>
      <c r="ACR167" s="39"/>
      <c r="ACS167" s="39"/>
      <c r="ACT167" s="39"/>
      <c r="ACU167" s="39"/>
      <c r="ACV167" s="39"/>
      <c r="ACW167" s="39"/>
      <c r="ACX167" s="39"/>
      <c r="ACY167" s="39"/>
      <c r="ACZ167" s="39"/>
      <c r="ADA167" s="39"/>
      <c r="ADB167" s="39"/>
      <c r="ADC167" s="39"/>
      <c r="ADD167" s="39"/>
      <c r="ADE167" s="39"/>
      <c r="ADF167" s="39"/>
      <c r="ADG167" s="39"/>
      <c r="ADH167" s="39"/>
      <c r="ADI167" s="39"/>
      <c r="ADJ167" s="39"/>
      <c r="ADK167" s="39"/>
      <c r="ADL167" s="39"/>
      <c r="ADM167" s="39"/>
      <c r="ADN167" s="39"/>
      <c r="ADO167" s="39"/>
      <c r="ADP167" s="39"/>
      <c r="ADQ167" s="39"/>
      <c r="ADR167" s="39"/>
      <c r="ADS167" s="39"/>
      <c r="ADT167" s="39"/>
      <c r="ADU167" s="39"/>
      <c r="ADV167" s="39"/>
      <c r="ADW167" s="39"/>
      <c r="ADX167" s="39"/>
      <c r="ADY167" s="39"/>
      <c r="ADZ167" s="39"/>
      <c r="AEA167" s="39"/>
      <c r="AEB167" s="39"/>
      <c r="AEC167" s="39"/>
      <c r="AED167" s="39"/>
      <c r="AEE167" s="39"/>
      <c r="AEF167" s="39"/>
      <c r="AEG167" s="39"/>
      <c r="AEH167" s="39"/>
      <c r="AEI167" s="39"/>
      <c r="AEJ167" s="39"/>
      <c r="AEK167" s="39"/>
      <c r="AEL167" s="39"/>
      <c r="AEM167" s="39"/>
      <c r="AEN167" s="39"/>
      <c r="AEO167" s="39"/>
      <c r="AEP167" s="39"/>
      <c r="AEQ167" s="39"/>
      <c r="AER167" s="39"/>
      <c r="AES167" s="39"/>
      <c r="AET167" s="39"/>
      <c r="AEU167" s="39"/>
      <c r="AEV167" s="39"/>
      <c r="AEW167" s="39"/>
      <c r="AEX167" s="39"/>
      <c r="AEY167" s="39"/>
      <c r="AEZ167" s="39"/>
      <c r="AFA167" s="39"/>
      <c r="AFB167" s="39"/>
      <c r="AFC167" s="39"/>
      <c r="AFD167" s="39"/>
      <c r="AFE167" s="39"/>
      <c r="AFF167" s="39"/>
      <c r="AFG167" s="39"/>
      <c r="AFH167" s="39"/>
      <c r="AFI167" s="39"/>
      <c r="AFJ167" s="39"/>
      <c r="AFK167" s="39"/>
      <c r="AFL167" s="39"/>
      <c r="AFM167" s="39"/>
      <c r="AFN167" s="39"/>
      <c r="AFO167" s="39"/>
      <c r="AFP167" s="39"/>
      <c r="AFQ167" s="39"/>
      <c r="AFR167" s="39"/>
      <c r="AFS167" s="39"/>
      <c r="AFT167" s="39"/>
      <c r="AFU167" s="39"/>
      <c r="AFV167" s="39"/>
      <c r="AFW167" s="39"/>
      <c r="AFX167" s="39"/>
      <c r="AFY167" s="39"/>
      <c r="AFZ167" s="39"/>
      <c r="AGA167" s="39"/>
      <c r="AGB167" s="39"/>
      <c r="AGC167" s="39"/>
      <c r="AGD167" s="39"/>
      <c r="AGE167" s="39"/>
      <c r="AGF167" s="39"/>
      <c r="AGG167" s="39"/>
      <c r="AGH167" s="39"/>
      <c r="AGI167" s="39"/>
      <c r="AGJ167" s="39"/>
      <c r="AGK167" s="39"/>
      <c r="AGL167" s="39"/>
      <c r="AGM167" s="39"/>
      <c r="AGN167" s="39"/>
      <c r="AGO167" s="39"/>
      <c r="AGP167" s="39"/>
      <c r="AGQ167" s="39"/>
      <c r="AGR167" s="39"/>
      <c r="AGS167" s="39"/>
      <c r="AGT167" s="39"/>
      <c r="AGU167" s="39"/>
      <c r="AGV167" s="39"/>
      <c r="AGW167" s="39"/>
      <c r="AGX167" s="39"/>
      <c r="AGY167" s="39"/>
      <c r="AGZ167" s="39"/>
      <c r="AHA167" s="39"/>
      <c r="AHB167" s="39"/>
      <c r="AHC167" s="39"/>
      <c r="AHD167" s="39"/>
      <c r="AHE167" s="39"/>
      <c r="AHF167" s="39"/>
      <c r="AHG167" s="39"/>
      <c r="AHH167" s="39"/>
      <c r="AHI167" s="39"/>
      <c r="AHJ167" s="39"/>
      <c r="AHK167" s="39"/>
      <c r="AHL167" s="39"/>
      <c r="AHM167" s="39"/>
      <c r="AHN167" s="39"/>
      <c r="AHO167" s="39"/>
      <c r="AHP167" s="39"/>
      <c r="AHQ167" s="39"/>
      <c r="AHR167" s="39"/>
      <c r="AHS167" s="39"/>
      <c r="AHT167" s="39"/>
      <c r="AHU167" s="39"/>
      <c r="AHV167" s="39"/>
      <c r="AHW167" s="39"/>
      <c r="AHX167" s="39"/>
      <c r="AHY167" s="39"/>
      <c r="AHZ167" s="39"/>
      <c r="AIA167" s="39"/>
      <c r="AIB167" s="39"/>
      <c r="AIC167" s="39"/>
      <c r="AID167" s="39"/>
      <c r="AIE167" s="39"/>
      <c r="AIF167" s="39"/>
      <c r="AIG167" s="39"/>
      <c r="AIH167" s="39"/>
      <c r="AII167" s="39"/>
      <c r="AIJ167" s="39"/>
      <c r="AIK167" s="39"/>
      <c r="AIL167" s="39"/>
      <c r="AIM167" s="39"/>
      <c r="AIN167" s="39"/>
      <c r="AIO167" s="39"/>
      <c r="AIP167" s="39"/>
      <c r="AIQ167" s="39"/>
      <c r="AIR167" s="39"/>
      <c r="AIS167" s="39"/>
      <c r="AIT167" s="39"/>
      <c r="AIU167" s="39"/>
      <c r="AIV167" s="39"/>
      <c r="AIW167" s="39"/>
      <c r="AIX167" s="39"/>
      <c r="AIY167" s="39"/>
      <c r="AIZ167" s="39"/>
      <c r="AJA167" s="39"/>
      <c r="AJB167" s="39"/>
      <c r="AJC167" s="39"/>
      <c r="AJD167" s="39"/>
      <c r="AJE167" s="39"/>
      <c r="AJF167" s="39"/>
      <c r="AJG167" s="39"/>
      <c r="AJH167" s="39"/>
      <c r="AJI167" s="39"/>
      <c r="AJJ167" s="39"/>
      <c r="AJK167" s="39"/>
      <c r="AJL167" s="39"/>
      <c r="AJM167" s="39"/>
      <c r="AJN167" s="39"/>
      <c r="AJO167" s="39"/>
      <c r="AJP167" s="39"/>
      <c r="AJQ167" s="39"/>
      <c r="AJR167" s="39"/>
      <c r="AJS167" s="39"/>
      <c r="AJT167" s="39"/>
      <c r="AJU167" s="39"/>
      <c r="AJV167" s="39"/>
      <c r="AJW167" s="39"/>
      <c r="AJX167" s="39"/>
      <c r="AJY167" s="39"/>
      <c r="AJZ167" s="39"/>
      <c r="AKA167" s="39"/>
      <c r="AKB167" s="39"/>
      <c r="AKC167" s="39"/>
      <c r="AKD167" s="39"/>
      <c r="AKE167" s="39"/>
      <c r="AKF167" s="39"/>
      <c r="AKG167" s="39"/>
      <c r="AKH167" s="39"/>
      <c r="AKI167" s="39"/>
      <c r="AKJ167" s="39"/>
      <c r="AKK167" s="39"/>
      <c r="AKL167" s="39"/>
      <c r="AKM167" s="39"/>
      <c r="AKN167" s="39"/>
      <c r="AKO167" s="39"/>
      <c r="AKP167" s="39"/>
      <c r="AKQ167" s="39"/>
      <c r="AKR167" s="39"/>
      <c r="AKS167" s="39"/>
      <c r="AKT167" s="39"/>
      <c r="AKU167" s="39"/>
      <c r="AKV167" s="39"/>
      <c r="AKW167" s="39"/>
      <c r="AKX167" s="39"/>
      <c r="AKY167" s="39"/>
      <c r="AKZ167" s="39"/>
      <c r="ALA167" s="39"/>
      <c r="ALB167" s="39"/>
      <c r="ALC167" s="39"/>
      <c r="ALD167" s="39"/>
      <c r="ALE167" s="39"/>
      <c r="ALF167" s="39"/>
      <c r="ALG167" s="39"/>
      <c r="ALH167" s="39"/>
      <c r="ALI167" s="39"/>
      <c r="ALJ167" s="39"/>
      <c r="ALK167" s="39"/>
      <c r="ALL167" s="39"/>
      <c r="ALM167" s="39"/>
      <c r="ALN167" s="39"/>
      <c r="ALO167" s="39"/>
      <c r="ALP167" s="39"/>
      <c r="ALQ167" s="39"/>
      <c r="ALR167" s="39"/>
      <c r="ALS167" s="39"/>
      <c r="ALT167" s="39"/>
      <c r="ALU167" s="39"/>
      <c r="ALV167" s="39"/>
      <c r="ALW167" s="39"/>
      <c r="ALX167" s="39"/>
      <c r="ALY167" s="39"/>
      <c r="ALZ167" s="39"/>
      <c r="AMA167" s="39"/>
      <c r="AMB167" s="39"/>
      <c r="AMC167" s="39"/>
      <c r="AMD167" s="39"/>
      <c r="AME167" s="39"/>
      <c r="AMF167" s="39"/>
      <c r="AMG167" s="39"/>
      <c r="AMH167" s="39"/>
      <c r="AMI167" s="39"/>
      <c r="AMJ167" s="39"/>
      <c r="AMK167" s="39"/>
      <c r="AML167" s="39"/>
      <c r="AMM167" s="39"/>
      <c r="AMN167" s="39"/>
      <c r="AMO167" s="39"/>
      <c r="AMP167" s="39"/>
      <c r="AMQ167" s="39"/>
      <c r="AMR167" s="39"/>
      <c r="AMS167" s="39"/>
      <c r="AMT167" s="39"/>
      <c r="AMU167" s="39"/>
      <c r="AMV167" s="59"/>
      <c r="AMW167" s="59"/>
    </row>
    <row r="168" spans="1:1038" ht="14.25">
      <c r="A168" s="3"/>
      <c r="B168" s="3"/>
      <c r="C168" s="3"/>
      <c r="D168" s="3"/>
      <c r="E168" s="3"/>
      <c r="F168" s="3"/>
      <c r="G168" s="65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  <c r="IW168" s="39"/>
      <c r="IX168" s="39"/>
      <c r="IY168" s="39"/>
      <c r="IZ168" s="39"/>
      <c r="JA168" s="39"/>
      <c r="JB168" s="39"/>
      <c r="JC168" s="39"/>
      <c r="JD168" s="39"/>
      <c r="JE168" s="39"/>
      <c r="JF168" s="39"/>
      <c r="JG168" s="39"/>
      <c r="JH168" s="39"/>
      <c r="JI168" s="39"/>
      <c r="JJ168" s="39"/>
      <c r="JK168" s="39"/>
      <c r="JL168" s="39"/>
      <c r="JM168" s="39"/>
      <c r="JN168" s="39"/>
      <c r="JO168" s="39"/>
      <c r="JP168" s="39"/>
      <c r="JQ168" s="39"/>
      <c r="JR168" s="39"/>
      <c r="JS168" s="39"/>
      <c r="JT168" s="39"/>
      <c r="JU168" s="39"/>
      <c r="JV168" s="39"/>
      <c r="JW168" s="39"/>
      <c r="JX168" s="39"/>
      <c r="JY168" s="39"/>
      <c r="JZ168" s="39"/>
      <c r="KA168" s="39"/>
      <c r="KB168" s="39"/>
      <c r="KC168" s="39"/>
      <c r="KD168" s="39"/>
      <c r="KE168" s="39"/>
      <c r="KF168" s="39"/>
      <c r="KG168" s="39"/>
      <c r="KH168" s="39"/>
      <c r="KI168" s="39"/>
      <c r="KJ168" s="39"/>
      <c r="KK168" s="39"/>
      <c r="KL168" s="39"/>
      <c r="KM168" s="39"/>
      <c r="KN168" s="39"/>
      <c r="KO168" s="39"/>
      <c r="KP168" s="39"/>
      <c r="KQ168" s="39"/>
      <c r="KR168" s="39"/>
      <c r="KS168" s="39"/>
      <c r="KT168" s="39"/>
      <c r="KU168" s="39"/>
      <c r="KV168" s="39"/>
      <c r="KW168" s="39"/>
      <c r="KX168" s="39"/>
      <c r="KY168" s="39"/>
      <c r="KZ168" s="39"/>
      <c r="LA168" s="39"/>
      <c r="LB168" s="39"/>
      <c r="LC168" s="39"/>
      <c r="LD168" s="39"/>
      <c r="LE168" s="39"/>
      <c r="LF168" s="39"/>
      <c r="LG168" s="39"/>
      <c r="LH168" s="39"/>
      <c r="LI168" s="39"/>
      <c r="LJ168" s="39"/>
      <c r="LK168" s="39"/>
      <c r="LL168" s="39"/>
      <c r="LM168" s="39"/>
      <c r="LN168" s="39"/>
      <c r="LO168" s="39"/>
      <c r="LP168" s="39"/>
      <c r="LQ168" s="39"/>
      <c r="LR168" s="39"/>
      <c r="LS168" s="39"/>
      <c r="LT168" s="39"/>
      <c r="LU168" s="39"/>
      <c r="LV168" s="39"/>
      <c r="LW168" s="39"/>
      <c r="LX168" s="39"/>
      <c r="LY168" s="39"/>
      <c r="LZ168" s="39"/>
      <c r="MA168" s="39"/>
      <c r="MB168" s="39"/>
      <c r="MC168" s="39"/>
      <c r="MD168" s="39"/>
      <c r="ME168" s="39"/>
      <c r="MF168" s="39"/>
      <c r="MG168" s="39"/>
      <c r="MH168" s="39"/>
      <c r="MI168" s="39"/>
      <c r="MJ168" s="39"/>
      <c r="MK168" s="39"/>
      <c r="ML168" s="39"/>
      <c r="MM168" s="39"/>
      <c r="MN168" s="39"/>
      <c r="MO168" s="39"/>
      <c r="MP168" s="39"/>
      <c r="MQ168" s="39"/>
      <c r="MR168" s="39"/>
      <c r="MS168" s="39"/>
      <c r="MT168" s="39"/>
      <c r="MU168" s="39"/>
      <c r="MV168" s="39"/>
      <c r="MW168" s="39"/>
      <c r="MX168" s="39"/>
      <c r="MY168" s="39"/>
      <c r="MZ168" s="39"/>
      <c r="NA168" s="39"/>
      <c r="NB168" s="39"/>
      <c r="NC168" s="39"/>
      <c r="ND168" s="39"/>
      <c r="NE168" s="39"/>
      <c r="NF168" s="39"/>
      <c r="NG168" s="39"/>
      <c r="NH168" s="39"/>
      <c r="NI168" s="39"/>
      <c r="NJ168" s="39"/>
      <c r="NK168" s="39"/>
      <c r="NL168" s="39"/>
      <c r="NM168" s="39"/>
      <c r="NN168" s="39"/>
      <c r="NO168" s="39"/>
      <c r="NP168" s="39"/>
      <c r="NQ168" s="39"/>
      <c r="NR168" s="39"/>
      <c r="NS168" s="39"/>
      <c r="NT168" s="39"/>
      <c r="NU168" s="39"/>
      <c r="NV168" s="39"/>
      <c r="NW168" s="39"/>
      <c r="NX168" s="39"/>
      <c r="NY168" s="39"/>
      <c r="NZ168" s="39"/>
      <c r="OA168" s="39"/>
      <c r="OB168" s="39"/>
      <c r="OC168" s="39"/>
      <c r="OD168" s="39"/>
      <c r="OE168" s="39"/>
      <c r="OF168" s="39"/>
      <c r="OG168" s="39"/>
      <c r="OH168" s="39"/>
      <c r="OI168" s="39"/>
      <c r="OJ168" s="39"/>
      <c r="OK168" s="39"/>
      <c r="OL168" s="39"/>
      <c r="OM168" s="39"/>
      <c r="ON168" s="39"/>
      <c r="OO168" s="39"/>
      <c r="OP168" s="39"/>
      <c r="OQ168" s="39"/>
      <c r="OR168" s="39"/>
      <c r="OS168" s="39"/>
      <c r="OT168" s="39"/>
      <c r="OU168" s="39"/>
      <c r="OV168" s="39"/>
      <c r="OW168" s="39"/>
      <c r="OX168" s="39"/>
      <c r="OY168" s="39"/>
      <c r="OZ168" s="39"/>
      <c r="PA168" s="39"/>
      <c r="PB168" s="39"/>
      <c r="PC168" s="39"/>
      <c r="PD168" s="39"/>
      <c r="PE168" s="39"/>
      <c r="PF168" s="39"/>
      <c r="PG168" s="39"/>
      <c r="PH168" s="39"/>
      <c r="PI168" s="39"/>
      <c r="PJ168" s="39"/>
      <c r="PK168" s="39"/>
      <c r="PL168" s="39"/>
      <c r="PM168" s="39"/>
      <c r="PN168" s="39"/>
      <c r="PO168" s="39"/>
      <c r="PP168" s="39"/>
      <c r="PQ168" s="39"/>
      <c r="PR168" s="39"/>
      <c r="PS168" s="39"/>
      <c r="PT168" s="39"/>
      <c r="PU168" s="39"/>
      <c r="PV168" s="39"/>
      <c r="PW168" s="39"/>
      <c r="PX168" s="39"/>
      <c r="PY168" s="39"/>
      <c r="PZ168" s="39"/>
      <c r="QA168" s="39"/>
      <c r="QB168" s="39"/>
      <c r="QC168" s="39"/>
      <c r="QD168" s="39"/>
      <c r="QE168" s="39"/>
      <c r="QF168" s="39"/>
      <c r="QG168" s="39"/>
      <c r="QH168" s="39"/>
      <c r="QI168" s="39"/>
      <c r="QJ168" s="39"/>
      <c r="QK168" s="39"/>
      <c r="QL168" s="39"/>
      <c r="QM168" s="39"/>
      <c r="QN168" s="39"/>
      <c r="QO168" s="39"/>
      <c r="QP168" s="39"/>
      <c r="QQ168" s="39"/>
      <c r="QR168" s="39"/>
      <c r="QS168" s="39"/>
      <c r="QT168" s="39"/>
      <c r="QU168" s="39"/>
      <c r="QV168" s="39"/>
      <c r="QW168" s="39"/>
      <c r="QX168" s="39"/>
      <c r="QY168" s="39"/>
      <c r="QZ168" s="39"/>
      <c r="RA168" s="39"/>
      <c r="RB168" s="39"/>
      <c r="RC168" s="39"/>
      <c r="RD168" s="39"/>
      <c r="RE168" s="39"/>
      <c r="RF168" s="39"/>
      <c r="RG168" s="39"/>
      <c r="RH168" s="39"/>
      <c r="RI168" s="39"/>
      <c r="RJ168" s="39"/>
      <c r="RK168" s="39"/>
      <c r="RL168" s="39"/>
      <c r="RM168" s="39"/>
      <c r="RN168" s="39"/>
      <c r="RO168" s="39"/>
      <c r="RP168" s="39"/>
      <c r="RQ168" s="39"/>
      <c r="RR168" s="39"/>
      <c r="RS168" s="39"/>
      <c r="RT168" s="39"/>
      <c r="RU168" s="39"/>
      <c r="RV168" s="39"/>
      <c r="RW168" s="39"/>
      <c r="RX168" s="39"/>
      <c r="RY168" s="39"/>
      <c r="RZ168" s="39"/>
      <c r="SA168" s="39"/>
      <c r="SB168" s="39"/>
      <c r="SC168" s="39"/>
      <c r="SD168" s="39"/>
      <c r="SE168" s="39"/>
      <c r="SF168" s="39"/>
      <c r="SG168" s="39"/>
      <c r="SH168" s="39"/>
      <c r="SI168" s="39"/>
      <c r="SJ168" s="39"/>
      <c r="SK168" s="39"/>
      <c r="SL168" s="39"/>
      <c r="SM168" s="39"/>
      <c r="SN168" s="39"/>
      <c r="SO168" s="39"/>
      <c r="SP168" s="39"/>
      <c r="SQ168" s="39"/>
      <c r="SR168" s="39"/>
      <c r="SS168" s="39"/>
      <c r="ST168" s="39"/>
      <c r="SU168" s="39"/>
      <c r="SV168" s="39"/>
      <c r="SW168" s="39"/>
      <c r="SX168" s="39"/>
      <c r="SY168" s="39"/>
      <c r="SZ168" s="39"/>
      <c r="TA168" s="39"/>
      <c r="TB168" s="39"/>
      <c r="TC168" s="39"/>
      <c r="TD168" s="39"/>
      <c r="TE168" s="39"/>
      <c r="TF168" s="39"/>
      <c r="TG168" s="39"/>
      <c r="TH168" s="39"/>
      <c r="TI168" s="39"/>
      <c r="TJ168" s="39"/>
      <c r="TK168" s="39"/>
      <c r="TL168" s="39"/>
      <c r="TM168" s="39"/>
      <c r="TN168" s="39"/>
      <c r="TO168" s="39"/>
      <c r="TP168" s="39"/>
      <c r="TQ168" s="39"/>
      <c r="TR168" s="39"/>
      <c r="TS168" s="39"/>
      <c r="TT168" s="39"/>
      <c r="TU168" s="39"/>
      <c r="TV168" s="39"/>
      <c r="TW168" s="39"/>
      <c r="TX168" s="39"/>
      <c r="TY168" s="39"/>
      <c r="TZ168" s="39"/>
      <c r="UA168" s="39"/>
      <c r="UB168" s="39"/>
      <c r="UC168" s="39"/>
      <c r="UD168" s="39"/>
      <c r="UE168" s="39"/>
      <c r="UF168" s="39"/>
      <c r="UG168" s="39"/>
      <c r="UH168" s="39"/>
      <c r="UI168" s="39"/>
      <c r="UJ168" s="39"/>
      <c r="UK168" s="39"/>
      <c r="UL168" s="39"/>
      <c r="UM168" s="39"/>
      <c r="UN168" s="39"/>
      <c r="UO168" s="39"/>
      <c r="UP168" s="39"/>
      <c r="UQ168" s="39"/>
      <c r="UR168" s="39"/>
      <c r="US168" s="39"/>
      <c r="UT168" s="39"/>
      <c r="UU168" s="39"/>
      <c r="UV168" s="39"/>
      <c r="UW168" s="39"/>
      <c r="UX168" s="39"/>
      <c r="UY168" s="39"/>
      <c r="UZ168" s="39"/>
      <c r="VA168" s="39"/>
      <c r="VB168" s="39"/>
      <c r="VC168" s="39"/>
      <c r="VD168" s="39"/>
      <c r="VE168" s="39"/>
      <c r="VF168" s="39"/>
      <c r="VG168" s="39"/>
      <c r="VH168" s="39"/>
      <c r="VI168" s="39"/>
      <c r="VJ168" s="39"/>
      <c r="VK168" s="39"/>
      <c r="VL168" s="39"/>
      <c r="VM168" s="39"/>
      <c r="VN168" s="39"/>
      <c r="VO168" s="39"/>
      <c r="VP168" s="39"/>
      <c r="VQ168" s="39"/>
      <c r="VR168" s="39"/>
      <c r="VS168" s="39"/>
      <c r="VT168" s="39"/>
      <c r="VU168" s="39"/>
      <c r="VV168" s="39"/>
      <c r="VW168" s="39"/>
      <c r="VX168" s="39"/>
      <c r="VY168" s="39"/>
      <c r="VZ168" s="39"/>
      <c r="WA168" s="39"/>
      <c r="WB168" s="39"/>
      <c r="WC168" s="39"/>
      <c r="WD168" s="39"/>
      <c r="WE168" s="39"/>
      <c r="WF168" s="39"/>
      <c r="WG168" s="39"/>
      <c r="WH168" s="39"/>
      <c r="WI168" s="39"/>
      <c r="WJ168" s="39"/>
      <c r="WK168" s="39"/>
      <c r="WL168" s="39"/>
      <c r="WM168" s="39"/>
      <c r="WN168" s="39"/>
      <c r="WO168" s="39"/>
      <c r="WP168" s="39"/>
      <c r="WQ168" s="39"/>
      <c r="WR168" s="39"/>
      <c r="WS168" s="39"/>
      <c r="WT168" s="39"/>
      <c r="WU168" s="39"/>
      <c r="WV168" s="39"/>
      <c r="WW168" s="39"/>
      <c r="WX168" s="39"/>
      <c r="WY168" s="39"/>
      <c r="WZ168" s="39"/>
      <c r="XA168" s="39"/>
      <c r="XB168" s="39"/>
      <c r="XC168" s="39"/>
      <c r="XD168" s="39"/>
      <c r="XE168" s="39"/>
      <c r="XF168" s="39"/>
      <c r="XG168" s="39"/>
      <c r="XH168" s="39"/>
      <c r="XI168" s="39"/>
      <c r="XJ168" s="39"/>
      <c r="XK168" s="39"/>
      <c r="XL168" s="39"/>
      <c r="XM168" s="39"/>
      <c r="XN168" s="39"/>
      <c r="XO168" s="39"/>
      <c r="XP168" s="39"/>
      <c r="XQ168" s="39"/>
      <c r="XR168" s="39"/>
      <c r="XS168" s="39"/>
      <c r="XT168" s="39"/>
      <c r="XU168" s="39"/>
      <c r="XV168" s="39"/>
      <c r="XW168" s="39"/>
      <c r="XX168" s="39"/>
      <c r="XY168" s="39"/>
      <c r="XZ168" s="39"/>
      <c r="YA168" s="39"/>
      <c r="YB168" s="39"/>
      <c r="YC168" s="39"/>
      <c r="YD168" s="39"/>
      <c r="YE168" s="39"/>
      <c r="YF168" s="39"/>
      <c r="YG168" s="39"/>
      <c r="YH168" s="39"/>
      <c r="YI168" s="39"/>
      <c r="YJ168" s="39"/>
      <c r="YK168" s="39"/>
      <c r="YL168" s="39"/>
      <c r="YM168" s="39"/>
      <c r="YN168" s="39"/>
      <c r="YO168" s="39"/>
      <c r="YP168" s="39"/>
      <c r="YQ168" s="39"/>
      <c r="YR168" s="39"/>
      <c r="YS168" s="39"/>
      <c r="YT168" s="39"/>
      <c r="YU168" s="39"/>
      <c r="YV168" s="39"/>
      <c r="YW168" s="39"/>
      <c r="YX168" s="39"/>
      <c r="YY168" s="39"/>
      <c r="YZ168" s="39"/>
      <c r="ZA168" s="39"/>
      <c r="ZB168" s="39"/>
      <c r="ZC168" s="39"/>
      <c r="ZD168" s="39"/>
      <c r="ZE168" s="39"/>
      <c r="ZF168" s="39"/>
      <c r="ZG168" s="39"/>
      <c r="ZH168" s="39"/>
      <c r="ZI168" s="39"/>
      <c r="ZJ168" s="39"/>
      <c r="ZK168" s="39"/>
      <c r="ZL168" s="39"/>
      <c r="ZM168" s="39"/>
      <c r="ZN168" s="39"/>
      <c r="ZO168" s="39"/>
      <c r="ZP168" s="39"/>
      <c r="ZQ168" s="39"/>
      <c r="ZR168" s="39"/>
      <c r="ZS168" s="39"/>
      <c r="ZT168" s="39"/>
      <c r="ZU168" s="39"/>
      <c r="ZV168" s="39"/>
      <c r="ZW168" s="39"/>
      <c r="ZX168" s="39"/>
      <c r="ZY168" s="39"/>
      <c r="ZZ168" s="39"/>
      <c r="AAA168" s="39"/>
      <c r="AAB168" s="39"/>
      <c r="AAC168" s="39"/>
      <c r="AAD168" s="39"/>
      <c r="AAE168" s="39"/>
      <c r="AAF168" s="39"/>
      <c r="AAG168" s="39"/>
      <c r="AAH168" s="39"/>
      <c r="AAI168" s="39"/>
      <c r="AAJ168" s="39"/>
      <c r="AAK168" s="39"/>
      <c r="AAL168" s="39"/>
      <c r="AAM168" s="39"/>
      <c r="AAN168" s="39"/>
      <c r="AAO168" s="39"/>
      <c r="AAP168" s="39"/>
      <c r="AAQ168" s="39"/>
      <c r="AAR168" s="39"/>
      <c r="AAS168" s="39"/>
      <c r="AAT168" s="39"/>
      <c r="AAU168" s="39"/>
      <c r="AAV168" s="39"/>
      <c r="AAW168" s="39"/>
      <c r="AAX168" s="39"/>
      <c r="AAY168" s="39"/>
      <c r="AAZ168" s="39"/>
      <c r="ABA168" s="39"/>
      <c r="ABB168" s="39"/>
      <c r="ABC168" s="39"/>
      <c r="ABD168" s="39"/>
      <c r="ABE168" s="39"/>
      <c r="ABF168" s="39"/>
      <c r="ABG168" s="39"/>
      <c r="ABH168" s="39"/>
      <c r="ABI168" s="39"/>
      <c r="ABJ168" s="39"/>
      <c r="ABK168" s="39"/>
      <c r="ABL168" s="39"/>
      <c r="ABM168" s="39"/>
      <c r="ABN168" s="39"/>
      <c r="ABO168" s="39"/>
      <c r="ABP168" s="39"/>
      <c r="ABQ168" s="39"/>
      <c r="ABR168" s="39"/>
      <c r="ABS168" s="39"/>
      <c r="ABT168" s="39"/>
      <c r="ABU168" s="39"/>
      <c r="ABV168" s="39"/>
      <c r="ABW168" s="39"/>
      <c r="ABX168" s="39"/>
      <c r="ABY168" s="39"/>
      <c r="ABZ168" s="39"/>
      <c r="ACA168" s="39"/>
      <c r="ACB168" s="39"/>
      <c r="ACC168" s="39"/>
      <c r="ACD168" s="39"/>
      <c r="ACE168" s="39"/>
      <c r="ACF168" s="39"/>
      <c r="ACG168" s="39"/>
      <c r="ACH168" s="39"/>
      <c r="ACI168" s="39"/>
      <c r="ACJ168" s="39"/>
      <c r="ACK168" s="39"/>
      <c r="ACL168" s="39"/>
      <c r="ACM168" s="39"/>
      <c r="ACN168" s="39"/>
      <c r="ACO168" s="39"/>
      <c r="ACP168" s="39"/>
      <c r="ACQ168" s="39"/>
      <c r="ACR168" s="39"/>
      <c r="ACS168" s="39"/>
      <c r="ACT168" s="39"/>
      <c r="ACU168" s="39"/>
      <c r="ACV168" s="39"/>
      <c r="ACW168" s="39"/>
      <c r="ACX168" s="39"/>
      <c r="ACY168" s="39"/>
      <c r="ACZ168" s="39"/>
      <c r="ADA168" s="39"/>
      <c r="ADB168" s="39"/>
      <c r="ADC168" s="39"/>
      <c r="ADD168" s="39"/>
      <c r="ADE168" s="39"/>
      <c r="ADF168" s="39"/>
      <c r="ADG168" s="39"/>
      <c r="ADH168" s="39"/>
      <c r="ADI168" s="39"/>
      <c r="ADJ168" s="39"/>
      <c r="ADK168" s="39"/>
      <c r="ADL168" s="39"/>
      <c r="ADM168" s="39"/>
      <c r="ADN168" s="39"/>
      <c r="ADO168" s="39"/>
      <c r="ADP168" s="39"/>
      <c r="ADQ168" s="39"/>
      <c r="ADR168" s="39"/>
      <c r="ADS168" s="39"/>
      <c r="ADT168" s="39"/>
      <c r="ADU168" s="39"/>
      <c r="ADV168" s="39"/>
      <c r="ADW168" s="39"/>
      <c r="ADX168" s="39"/>
      <c r="ADY168" s="39"/>
      <c r="ADZ168" s="39"/>
      <c r="AEA168" s="39"/>
      <c r="AEB168" s="39"/>
      <c r="AEC168" s="39"/>
      <c r="AED168" s="39"/>
      <c r="AEE168" s="39"/>
      <c r="AEF168" s="39"/>
      <c r="AEG168" s="39"/>
      <c r="AEH168" s="39"/>
      <c r="AEI168" s="39"/>
      <c r="AEJ168" s="39"/>
      <c r="AEK168" s="39"/>
      <c r="AEL168" s="39"/>
      <c r="AEM168" s="39"/>
      <c r="AEN168" s="39"/>
      <c r="AEO168" s="39"/>
      <c r="AEP168" s="39"/>
      <c r="AEQ168" s="39"/>
      <c r="AER168" s="39"/>
      <c r="AES168" s="39"/>
      <c r="AET168" s="39"/>
      <c r="AEU168" s="39"/>
      <c r="AEV168" s="39"/>
      <c r="AEW168" s="39"/>
      <c r="AEX168" s="39"/>
      <c r="AEY168" s="39"/>
      <c r="AEZ168" s="39"/>
      <c r="AFA168" s="39"/>
      <c r="AFB168" s="39"/>
      <c r="AFC168" s="39"/>
      <c r="AFD168" s="39"/>
      <c r="AFE168" s="39"/>
      <c r="AFF168" s="39"/>
      <c r="AFG168" s="39"/>
      <c r="AFH168" s="39"/>
      <c r="AFI168" s="39"/>
      <c r="AFJ168" s="39"/>
      <c r="AFK168" s="39"/>
      <c r="AFL168" s="39"/>
      <c r="AFM168" s="39"/>
      <c r="AFN168" s="39"/>
      <c r="AFO168" s="39"/>
      <c r="AFP168" s="39"/>
      <c r="AFQ168" s="39"/>
      <c r="AFR168" s="39"/>
      <c r="AFS168" s="39"/>
      <c r="AFT168" s="39"/>
      <c r="AFU168" s="39"/>
      <c r="AFV168" s="39"/>
      <c r="AFW168" s="39"/>
      <c r="AFX168" s="39"/>
      <c r="AFY168" s="39"/>
      <c r="AFZ168" s="39"/>
      <c r="AGA168" s="39"/>
      <c r="AGB168" s="39"/>
      <c r="AGC168" s="39"/>
      <c r="AGD168" s="39"/>
      <c r="AGE168" s="39"/>
      <c r="AGF168" s="39"/>
      <c r="AGG168" s="39"/>
      <c r="AGH168" s="39"/>
      <c r="AGI168" s="39"/>
      <c r="AGJ168" s="39"/>
      <c r="AGK168" s="39"/>
      <c r="AGL168" s="39"/>
      <c r="AGM168" s="39"/>
      <c r="AGN168" s="39"/>
      <c r="AGO168" s="39"/>
      <c r="AGP168" s="39"/>
      <c r="AGQ168" s="39"/>
      <c r="AGR168" s="39"/>
      <c r="AGS168" s="39"/>
      <c r="AGT168" s="39"/>
      <c r="AGU168" s="39"/>
      <c r="AGV168" s="39"/>
      <c r="AGW168" s="39"/>
      <c r="AGX168" s="39"/>
      <c r="AGY168" s="39"/>
      <c r="AGZ168" s="39"/>
      <c r="AHA168" s="39"/>
      <c r="AHB168" s="39"/>
      <c r="AHC168" s="39"/>
      <c r="AHD168" s="39"/>
      <c r="AHE168" s="39"/>
      <c r="AHF168" s="39"/>
      <c r="AHG168" s="39"/>
      <c r="AHH168" s="39"/>
      <c r="AHI168" s="39"/>
      <c r="AHJ168" s="39"/>
      <c r="AHK168" s="39"/>
      <c r="AHL168" s="39"/>
      <c r="AHM168" s="39"/>
      <c r="AHN168" s="39"/>
      <c r="AHO168" s="39"/>
      <c r="AHP168" s="39"/>
      <c r="AHQ168" s="39"/>
      <c r="AHR168" s="39"/>
      <c r="AHS168" s="39"/>
      <c r="AHT168" s="39"/>
      <c r="AHU168" s="39"/>
      <c r="AHV168" s="39"/>
      <c r="AHW168" s="39"/>
      <c r="AHX168" s="39"/>
      <c r="AHY168" s="39"/>
      <c r="AHZ168" s="39"/>
      <c r="AIA168" s="39"/>
      <c r="AIB168" s="39"/>
      <c r="AIC168" s="39"/>
      <c r="AID168" s="39"/>
      <c r="AIE168" s="39"/>
      <c r="AIF168" s="39"/>
      <c r="AIG168" s="39"/>
      <c r="AIH168" s="39"/>
      <c r="AII168" s="39"/>
      <c r="AIJ168" s="39"/>
      <c r="AIK168" s="39"/>
      <c r="AIL168" s="39"/>
      <c r="AIM168" s="39"/>
      <c r="AIN168" s="39"/>
      <c r="AIO168" s="39"/>
      <c r="AIP168" s="39"/>
      <c r="AIQ168" s="39"/>
      <c r="AIR168" s="39"/>
      <c r="AIS168" s="39"/>
      <c r="AIT168" s="39"/>
      <c r="AIU168" s="39"/>
      <c r="AIV168" s="39"/>
      <c r="AIW168" s="39"/>
      <c r="AIX168" s="39"/>
      <c r="AIY168" s="39"/>
      <c r="AIZ168" s="39"/>
      <c r="AJA168" s="39"/>
      <c r="AJB168" s="39"/>
      <c r="AJC168" s="39"/>
      <c r="AJD168" s="39"/>
      <c r="AJE168" s="39"/>
      <c r="AJF168" s="39"/>
      <c r="AJG168" s="39"/>
      <c r="AJH168" s="39"/>
      <c r="AJI168" s="39"/>
      <c r="AJJ168" s="39"/>
      <c r="AJK168" s="39"/>
      <c r="AJL168" s="39"/>
      <c r="AJM168" s="39"/>
      <c r="AJN168" s="39"/>
      <c r="AJO168" s="39"/>
      <c r="AJP168" s="39"/>
      <c r="AJQ168" s="39"/>
      <c r="AJR168" s="39"/>
      <c r="AJS168" s="39"/>
      <c r="AJT168" s="39"/>
      <c r="AJU168" s="39"/>
      <c r="AJV168" s="39"/>
      <c r="AJW168" s="39"/>
      <c r="AJX168" s="39"/>
      <c r="AJY168" s="39"/>
      <c r="AJZ168" s="39"/>
      <c r="AKA168" s="39"/>
      <c r="AKB168" s="39"/>
      <c r="AKC168" s="39"/>
      <c r="AKD168" s="39"/>
      <c r="AKE168" s="39"/>
      <c r="AKF168" s="39"/>
      <c r="AKG168" s="39"/>
      <c r="AKH168" s="39"/>
      <c r="AKI168" s="39"/>
      <c r="AKJ168" s="39"/>
      <c r="AKK168" s="39"/>
      <c r="AKL168" s="39"/>
      <c r="AKM168" s="39"/>
      <c r="AKN168" s="39"/>
      <c r="AKO168" s="39"/>
      <c r="AKP168" s="39"/>
      <c r="AKQ168" s="39"/>
      <c r="AKR168" s="39"/>
      <c r="AKS168" s="39"/>
      <c r="AKT168" s="39"/>
      <c r="AKU168" s="39"/>
      <c r="AKV168" s="39"/>
      <c r="AKW168" s="39"/>
      <c r="AKX168" s="39"/>
      <c r="AKY168" s="39"/>
      <c r="AKZ168" s="39"/>
      <c r="ALA168" s="39"/>
      <c r="ALB168" s="39"/>
      <c r="ALC168" s="39"/>
      <c r="ALD168" s="39"/>
      <c r="ALE168" s="39"/>
      <c r="ALF168" s="39"/>
      <c r="ALG168" s="39"/>
      <c r="ALH168" s="39"/>
      <c r="ALI168" s="39"/>
      <c r="ALJ168" s="39"/>
      <c r="ALK168" s="39"/>
      <c r="ALL168" s="39"/>
      <c r="ALM168" s="39"/>
      <c r="ALN168" s="39"/>
      <c r="ALO168" s="39"/>
      <c r="ALP168" s="39"/>
      <c r="ALQ168" s="39"/>
      <c r="ALR168" s="39"/>
      <c r="ALS168" s="39"/>
      <c r="ALT168" s="39"/>
      <c r="ALU168" s="39"/>
      <c r="ALV168" s="39"/>
      <c r="ALW168" s="39"/>
      <c r="ALX168" s="39"/>
      <c r="ALY168" s="39"/>
      <c r="ALZ168" s="39"/>
      <c r="AMA168" s="39"/>
      <c r="AMB168" s="39"/>
      <c r="AMC168" s="39"/>
      <c r="AMD168" s="39"/>
      <c r="AME168" s="39"/>
      <c r="AMF168" s="39"/>
      <c r="AMG168" s="39"/>
      <c r="AMH168" s="39"/>
      <c r="AMI168" s="39"/>
      <c r="AMJ168" s="39"/>
      <c r="AMK168" s="39"/>
      <c r="AML168" s="39"/>
      <c r="AMM168" s="39"/>
      <c r="AMN168" s="39"/>
      <c r="AMO168" s="39"/>
      <c r="AMP168" s="39"/>
      <c r="AMQ168" s="39"/>
      <c r="AMR168" s="39"/>
      <c r="AMS168" s="39"/>
      <c r="AMT168" s="39"/>
      <c r="AMU168" s="39"/>
      <c r="AMV168" s="59"/>
      <c r="AMW168" s="59"/>
    </row>
    <row r="169" spans="1:1038" ht="14.25">
      <c r="A169" s="3"/>
      <c r="B169" s="3"/>
      <c r="C169" s="3"/>
      <c r="D169" s="3"/>
      <c r="E169" s="3"/>
      <c r="F169" s="3"/>
      <c r="G169" s="65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  <c r="IW169" s="39"/>
      <c r="IX169" s="39"/>
      <c r="IY169" s="39"/>
      <c r="IZ169" s="39"/>
      <c r="JA169" s="39"/>
      <c r="JB169" s="39"/>
      <c r="JC169" s="39"/>
      <c r="JD169" s="39"/>
      <c r="JE169" s="39"/>
      <c r="JF169" s="39"/>
      <c r="JG169" s="39"/>
      <c r="JH169" s="39"/>
      <c r="JI169" s="39"/>
      <c r="JJ169" s="39"/>
      <c r="JK169" s="39"/>
      <c r="JL169" s="39"/>
      <c r="JM169" s="39"/>
      <c r="JN169" s="39"/>
      <c r="JO169" s="39"/>
      <c r="JP169" s="39"/>
      <c r="JQ169" s="39"/>
      <c r="JR169" s="39"/>
      <c r="JS169" s="39"/>
      <c r="JT169" s="39"/>
      <c r="JU169" s="39"/>
      <c r="JV169" s="39"/>
      <c r="JW169" s="39"/>
      <c r="JX169" s="39"/>
      <c r="JY169" s="39"/>
      <c r="JZ169" s="39"/>
      <c r="KA169" s="39"/>
      <c r="KB169" s="39"/>
      <c r="KC169" s="39"/>
      <c r="KD169" s="39"/>
      <c r="KE169" s="39"/>
      <c r="KF169" s="39"/>
      <c r="KG169" s="39"/>
      <c r="KH169" s="39"/>
      <c r="KI169" s="39"/>
      <c r="KJ169" s="39"/>
      <c r="KK169" s="39"/>
      <c r="KL169" s="39"/>
      <c r="KM169" s="39"/>
      <c r="KN169" s="39"/>
      <c r="KO169" s="39"/>
      <c r="KP169" s="39"/>
      <c r="KQ169" s="39"/>
      <c r="KR169" s="39"/>
      <c r="KS169" s="39"/>
      <c r="KT169" s="39"/>
      <c r="KU169" s="39"/>
      <c r="KV169" s="39"/>
      <c r="KW169" s="39"/>
      <c r="KX169" s="39"/>
      <c r="KY169" s="39"/>
      <c r="KZ169" s="39"/>
      <c r="LA169" s="39"/>
      <c r="LB169" s="39"/>
      <c r="LC169" s="39"/>
      <c r="LD169" s="39"/>
      <c r="LE169" s="39"/>
      <c r="LF169" s="39"/>
      <c r="LG169" s="39"/>
      <c r="LH169" s="39"/>
      <c r="LI169" s="39"/>
      <c r="LJ169" s="39"/>
      <c r="LK169" s="39"/>
      <c r="LL169" s="39"/>
      <c r="LM169" s="39"/>
      <c r="LN169" s="39"/>
      <c r="LO169" s="39"/>
      <c r="LP169" s="39"/>
      <c r="LQ169" s="39"/>
      <c r="LR169" s="39"/>
      <c r="LS169" s="39"/>
      <c r="LT169" s="39"/>
      <c r="LU169" s="39"/>
      <c r="LV169" s="39"/>
      <c r="LW169" s="39"/>
      <c r="LX169" s="39"/>
      <c r="LY169" s="39"/>
      <c r="LZ169" s="39"/>
      <c r="MA169" s="39"/>
      <c r="MB169" s="39"/>
      <c r="MC169" s="39"/>
      <c r="MD169" s="39"/>
      <c r="ME169" s="39"/>
      <c r="MF169" s="39"/>
      <c r="MG169" s="39"/>
      <c r="MH169" s="39"/>
      <c r="MI169" s="39"/>
      <c r="MJ169" s="39"/>
      <c r="MK169" s="39"/>
      <c r="ML169" s="39"/>
      <c r="MM169" s="39"/>
      <c r="MN169" s="39"/>
      <c r="MO169" s="39"/>
      <c r="MP169" s="39"/>
      <c r="MQ169" s="39"/>
      <c r="MR169" s="39"/>
      <c r="MS169" s="39"/>
      <c r="MT169" s="39"/>
      <c r="MU169" s="39"/>
      <c r="MV169" s="39"/>
      <c r="MW169" s="39"/>
      <c r="MX169" s="39"/>
      <c r="MY169" s="39"/>
      <c r="MZ169" s="39"/>
      <c r="NA169" s="39"/>
      <c r="NB169" s="39"/>
      <c r="NC169" s="39"/>
      <c r="ND169" s="39"/>
      <c r="NE169" s="39"/>
      <c r="NF169" s="39"/>
      <c r="NG169" s="39"/>
      <c r="NH169" s="39"/>
      <c r="NI169" s="39"/>
      <c r="NJ169" s="39"/>
      <c r="NK169" s="39"/>
      <c r="NL169" s="39"/>
      <c r="NM169" s="39"/>
      <c r="NN169" s="39"/>
      <c r="NO169" s="39"/>
      <c r="NP169" s="39"/>
      <c r="NQ169" s="39"/>
      <c r="NR169" s="39"/>
      <c r="NS169" s="39"/>
      <c r="NT169" s="39"/>
      <c r="NU169" s="39"/>
      <c r="NV169" s="39"/>
      <c r="NW169" s="39"/>
      <c r="NX169" s="39"/>
      <c r="NY169" s="39"/>
      <c r="NZ169" s="39"/>
      <c r="OA169" s="39"/>
      <c r="OB169" s="39"/>
      <c r="OC169" s="39"/>
      <c r="OD169" s="39"/>
      <c r="OE169" s="39"/>
      <c r="OF169" s="39"/>
      <c r="OG169" s="39"/>
      <c r="OH169" s="39"/>
      <c r="OI169" s="39"/>
      <c r="OJ169" s="39"/>
      <c r="OK169" s="39"/>
      <c r="OL169" s="39"/>
      <c r="OM169" s="39"/>
      <c r="ON169" s="39"/>
      <c r="OO169" s="39"/>
      <c r="OP169" s="39"/>
      <c r="OQ169" s="39"/>
      <c r="OR169" s="39"/>
      <c r="OS169" s="39"/>
      <c r="OT169" s="39"/>
      <c r="OU169" s="39"/>
      <c r="OV169" s="39"/>
      <c r="OW169" s="39"/>
      <c r="OX169" s="39"/>
      <c r="OY169" s="39"/>
      <c r="OZ169" s="39"/>
      <c r="PA169" s="39"/>
      <c r="PB169" s="39"/>
      <c r="PC169" s="39"/>
      <c r="PD169" s="39"/>
      <c r="PE169" s="39"/>
      <c r="PF169" s="39"/>
      <c r="PG169" s="39"/>
      <c r="PH169" s="39"/>
      <c r="PI169" s="39"/>
      <c r="PJ169" s="39"/>
      <c r="PK169" s="39"/>
      <c r="PL169" s="39"/>
      <c r="PM169" s="39"/>
      <c r="PN169" s="39"/>
      <c r="PO169" s="39"/>
      <c r="PP169" s="39"/>
      <c r="PQ169" s="39"/>
      <c r="PR169" s="39"/>
      <c r="PS169" s="39"/>
      <c r="PT169" s="39"/>
      <c r="PU169" s="39"/>
      <c r="PV169" s="39"/>
      <c r="PW169" s="39"/>
      <c r="PX169" s="39"/>
      <c r="PY169" s="39"/>
      <c r="PZ169" s="39"/>
      <c r="QA169" s="39"/>
      <c r="QB169" s="39"/>
      <c r="QC169" s="39"/>
      <c r="QD169" s="39"/>
      <c r="QE169" s="39"/>
      <c r="QF169" s="39"/>
      <c r="QG169" s="39"/>
      <c r="QH169" s="39"/>
      <c r="QI169" s="39"/>
      <c r="QJ169" s="39"/>
      <c r="QK169" s="39"/>
      <c r="QL169" s="39"/>
      <c r="QM169" s="39"/>
      <c r="QN169" s="39"/>
      <c r="QO169" s="39"/>
      <c r="QP169" s="39"/>
      <c r="QQ169" s="39"/>
      <c r="QR169" s="39"/>
      <c r="QS169" s="39"/>
      <c r="QT169" s="39"/>
      <c r="QU169" s="39"/>
      <c r="QV169" s="39"/>
      <c r="QW169" s="39"/>
      <c r="QX169" s="39"/>
      <c r="QY169" s="39"/>
      <c r="QZ169" s="39"/>
      <c r="RA169" s="39"/>
      <c r="RB169" s="39"/>
      <c r="RC169" s="39"/>
      <c r="RD169" s="39"/>
      <c r="RE169" s="39"/>
      <c r="RF169" s="39"/>
      <c r="RG169" s="39"/>
      <c r="RH169" s="39"/>
      <c r="RI169" s="39"/>
      <c r="RJ169" s="39"/>
      <c r="RK169" s="39"/>
      <c r="RL169" s="39"/>
      <c r="RM169" s="39"/>
      <c r="RN169" s="39"/>
      <c r="RO169" s="39"/>
      <c r="RP169" s="39"/>
      <c r="RQ169" s="39"/>
      <c r="RR169" s="39"/>
      <c r="RS169" s="39"/>
      <c r="RT169" s="39"/>
      <c r="RU169" s="39"/>
      <c r="RV169" s="39"/>
      <c r="RW169" s="39"/>
      <c r="RX169" s="39"/>
      <c r="RY169" s="39"/>
      <c r="RZ169" s="39"/>
      <c r="SA169" s="39"/>
      <c r="SB169" s="39"/>
      <c r="SC169" s="39"/>
      <c r="SD169" s="39"/>
      <c r="SE169" s="39"/>
      <c r="SF169" s="39"/>
      <c r="SG169" s="39"/>
      <c r="SH169" s="39"/>
      <c r="SI169" s="39"/>
      <c r="SJ169" s="39"/>
      <c r="SK169" s="39"/>
      <c r="SL169" s="39"/>
      <c r="SM169" s="39"/>
      <c r="SN169" s="39"/>
      <c r="SO169" s="39"/>
      <c r="SP169" s="39"/>
      <c r="SQ169" s="39"/>
      <c r="SR169" s="39"/>
      <c r="SS169" s="39"/>
      <c r="ST169" s="39"/>
      <c r="SU169" s="39"/>
      <c r="SV169" s="39"/>
      <c r="SW169" s="39"/>
      <c r="SX169" s="39"/>
      <c r="SY169" s="39"/>
      <c r="SZ169" s="39"/>
      <c r="TA169" s="39"/>
      <c r="TB169" s="39"/>
      <c r="TC169" s="39"/>
      <c r="TD169" s="39"/>
      <c r="TE169" s="39"/>
      <c r="TF169" s="39"/>
      <c r="TG169" s="39"/>
      <c r="TH169" s="39"/>
      <c r="TI169" s="39"/>
      <c r="TJ169" s="39"/>
      <c r="TK169" s="39"/>
      <c r="TL169" s="39"/>
      <c r="TM169" s="39"/>
      <c r="TN169" s="39"/>
      <c r="TO169" s="39"/>
      <c r="TP169" s="39"/>
      <c r="TQ169" s="39"/>
      <c r="TR169" s="39"/>
      <c r="TS169" s="39"/>
      <c r="TT169" s="39"/>
      <c r="TU169" s="39"/>
      <c r="TV169" s="39"/>
      <c r="TW169" s="39"/>
      <c r="TX169" s="39"/>
      <c r="TY169" s="39"/>
      <c r="TZ169" s="39"/>
      <c r="UA169" s="39"/>
      <c r="UB169" s="39"/>
      <c r="UC169" s="39"/>
      <c r="UD169" s="39"/>
      <c r="UE169" s="39"/>
      <c r="UF169" s="39"/>
      <c r="UG169" s="39"/>
      <c r="UH169" s="39"/>
      <c r="UI169" s="39"/>
      <c r="UJ169" s="39"/>
      <c r="UK169" s="39"/>
      <c r="UL169" s="39"/>
      <c r="UM169" s="39"/>
      <c r="UN169" s="39"/>
      <c r="UO169" s="39"/>
      <c r="UP169" s="39"/>
      <c r="UQ169" s="39"/>
      <c r="UR169" s="39"/>
      <c r="US169" s="39"/>
      <c r="UT169" s="39"/>
      <c r="UU169" s="39"/>
      <c r="UV169" s="39"/>
      <c r="UW169" s="39"/>
      <c r="UX169" s="39"/>
      <c r="UY169" s="39"/>
      <c r="UZ169" s="39"/>
      <c r="VA169" s="39"/>
      <c r="VB169" s="39"/>
      <c r="VC169" s="39"/>
      <c r="VD169" s="39"/>
      <c r="VE169" s="39"/>
      <c r="VF169" s="39"/>
      <c r="VG169" s="39"/>
      <c r="VH169" s="39"/>
      <c r="VI169" s="39"/>
      <c r="VJ169" s="39"/>
      <c r="VK169" s="39"/>
      <c r="VL169" s="39"/>
      <c r="VM169" s="39"/>
      <c r="VN169" s="39"/>
      <c r="VO169" s="39"/>
      <c r="VP169" s="39"/>
      <c r="VQ169" s="39"/>
      <c r="VR169" s="39"/>
      <c r="VS169" s="39"/>
      <c r="VT169" s="39"/>
      <c r="VU169" s="39"/>
      <c r="VV169" s="39"/>
      <c r="VW169" s="39"/>
      <c r="VX169" s="39"/>
      <c r="VY169" s="39"/>
      <c r="VZ169" s="39"/>
      <c r="WA169" s="39"/>
      <c r="WB169" s="39"/>
      <c r="WC169" s="39"/>
      <c r="WD169" s="39"/>
      <c r="WE169" s="39"/>
      <c r="WF169" s="39"/>
      <c r="WG169" s="39"/>
      <c r="WH169" s="39"/>
      <c r="WI169" s="39"/>
      <c r="WJ169" s="39"/>
      <c r="WK169" s="39"/>
      <c r="WL169" s="39"/>
      <c r="WM169" s="39"/>
      <c r="WN169" s="39"/>
      <c r="WO169" s="39"/>
      <c r="WP169" s="39"/>
      <c r="WQ169" s="39"/>
      <c r="WR169" s="39"/>
      <c r="WS169" s="39"/>
      <c r="WT169" s="39"/>
      <c r="WU169" s="39"/>
      <c r="WV169" s="39"/>
      <c r="WW169" s="39"/>
      <c r="WX169" s="39"/>
      <c r="WY169" s="39"/>
      <c r="WZ169" s="39"/>
      <c r="XA169" s="39"/>
      <c r="XB169" s="39"/>
      <c r="XC169" s="39"/>
      <c r="XD169" s="39"/>
      <c r="XE169" s="39"/>
      <c r="XF169" s="39"/>
      <c r="XG169" s="39"/>
      <c r="XH169" s="39"/>
      <c r="XI169" s="39"/>
      <c r="XJ169" s="39"/>
      <c r="XK169" s="39"/>
      <c r="XL169" s="39"/>
      <c r="XM169" s="39"/>
      <c r="XN169" s="39"/>
      <c r="XO169" s="39"/>
      <c r="XP169" s="39"/>
      <c r="XQ169" s="39"/>
      <c r="XR169" s="39"/>
      <c r="XS169" s="39"/>
      <c r="XT169" s="39"/>
      <c r="XU169" s="39"/>
      <c r="XV169" s="39"/>
      <c r="XW169" s="39"/>
      <c r="XX169" s="39"/>
      <c r="XY169" s="39"/>
      <c r="XZ169" s="39"/>
      <c r="YA169" s="39"/>
      <c r="YB169" s="39"/>
      <c r="YC169" s="39"/>
      <c r="YD169" s="39"/>
      <c r="YE169" s="39"/>
      <c r="YF169" s="39"/>
      <c r="YG169" s="39"/>
      <c r="YH169" s="39"/>
      <c r="YI169" s="39"/>
      <c r="YJ169" s="39"/>
      <c r="YK169" s="39"/>
      <c r="YL169" s="39"/>
      <c r="YM169" s="39"/>
      <c r="YN169" s="39"/>
      <c r="YO169" s="39"/>
      <c r="YP169" s="39"/>
      <c r="YQ169" s="39"/>
      <c r="YR169" s="39"/>
      <c r="YS169" s="39"/>
      <c r="YT169" s="39"/>
      <c r="YU169" s="39"/>
      <c r="YV169" s="39"/>
      <c r="YW169" s="39"/>
      <c r="YX169" s="39"/>
      <c r="YY169" s="39"/>
      <c r="YZ169" s="39"/>
      <c r="ZA169" s="39"/>
      <c r="ZB169" s="39"/>
      <c r="ZC169" s="39"/>
      <c r="ZD169" s="39"/>
      <c r="ZE169" s="39"/>
      <c r="ZF169" s="39"/>
      <c r="ZG169" s="39"/>
      <c r="ZH169" s="39"/>
      <c r="ZI169" s="39"/>
      <c r="ZJ169" s="39"/>
      <c r="ZK169" s="39"/>
      <c r="ZL169" s="39"/>
      <c r="ZM169" s="39"/>
      <c r="ZN169" s="39"/>
      <c r="ZO169" s="39"/>
      <c r="ZP169" s="39"/>
      <c r="ZQ169" s="39"/>
      <c r="ZR169" s="39"/>
      <c r="ZS169" s="39"/>
      <c r="ZT169" s="39"/>
      <c r="ZU169" s="39"/>
      <c r="ZV169" s="39"/>
      <c r="ZW169" s="39"/>
      <c r="ZX169" s="39"/>
      <c r="ZY169" s="39"/>
      <c r="ZZ169" s="39"/>
      <c r="AAA169" s="39"/>
      <c r="AAB169" s="39"/>
      <c r="AAC169" s="39"/>
      <c r="AAD169" s="39"/>
      <c r="AAE169" s="39"/>
      <c r="AAF169" s="39"/>
      <c r="AAG169" s="39"/>
      <c r="AAH169" s="39"/>
      <c r="AAI169" s="39"/>
      <c r="AAJ169" s="39"/>
      <c r="AAK169" s="39"/>
      <c r="AAL169" s="39"/>
      <c r="AAM169" s="39"/>
      <c r="AAN169" s="39"/>
      <c r="AAO169" s="39"/>
      <c r="AAP169" s="39"/>
      <c r="AAQ169" s="39"/>
      <c r="AAR169" s="39"/>
      <c r="AAS169" s="39"/>
      <c r="AAT169" s="39"/>
      <c r="AAU169" s="39"/>
      <c r="AAV169" s="39"/>
      <c r="AAW169" s="39"/>
      <c r="AAX169" s="39"/>
      <c r="AAY169" s="39"/>
      <c r="AAZ169" s="39"/>
      <c r="ABA169" s="39"/>
      <c r="ABB169" s="39"/>
      <c r="ABC169" s="39"/>
      <c r="ABD169" s="39"/>
      <c r="ABE169" s="39"/>
      <c r="ABF169" s="39"/>
      <c r="ABG169" s="39"/>
      <c r="ABH169" s="39"/>
      <c r="ABI169" s="39"/>
      <c r="ABJ169" s="39"/>
      <c r="ABK169" s="39"/>
      <c r="ABL169" s="39"/>
      <c r="ABM169" s="39"/>
      <c r="ABN169" s="39"/>
      <c r="ABO169" s="39"/>
      <c r="ABP169" s="39"/>
      <c r="ABQ169" s="39"/>
      <c r="ABR169" s="39"/>
      <c r="ABS169" s="39"/>
      <c r="ABT169" s="39"/>
      <c r="ABU169" s="39"/>
      <c r="ABV169" s="39"/>
      <c r="ABW169" s="39"/>
      <c r="ABX169" s="39"/>
      <c r="ABY169" s="39"/>
      <c r="ABZ169" s="39"/>
      <c r="ACA169" s="39"/>
      <c r="ACB169" s="39"/>
      <c r="ACC169" s="39"/>
      <c r="ACD169" s="39"/>
      <c r="ACE169" s="39"/>
      <c r="ACF169" s="39"/>
      <c r="ACG169" s="39"/>
      <c r="ACH169" s="39"/>
      <c r="ACI169" s="39"/>
      <c r="ACJ169" s="39"/>
      <c r="ACK169" s="39"/>
      <c r="ACL169" s="39"/>
      <c r="ACM169" s="39"/>
      <c r="ACN169" s="39"/>
      <c r="ACO169" s="39"/>
      <c r="ACP169" s="39"/>
      <c r="ACQ169" s="39"/>
      <c r="ACR169" s="39"/>
      <c r="ACS169" s="39"/>
      <c r="ACT169" s="39"/>
      <c r="ACU169" s="39"/>
      <c r="ACV169" s="39"/>
      <c r="ACW169" s="39"/>
      <c r="ACX169" s="39"/>
      <c r="ACY169" s="39"/>
      <c r="ACZ169" s="39"/>
      <c r="ADA169" s="39"/>
      <c r="ADB169" s="39"/>
      <c r="ADC169" s="39"/>
      <c r="ADD169" s="39"/>
      <c r="ADE169" s="39"/>
      <c r="ADF169" s="39"/>
      <c r="ADG169" s="39"/>
      <c r="ADH169" s="39"/>
      <c r="ADI169" s="39"/>
      <c r="ADJ169" s="39"/>
      <c r="ADK169" s="39"/>
      <c r="ADL169" s="39"/>
      <c r="ADM169" s="39"/>
      <c r="ADN169" s="39"/>
      <c r="ADO169" s="39"/>
      <c r="ADP169" s="39"/>
      <c r="ADQ169" s="39"/>
      <c r="ADR169" s="39"/>
      <c r="ADS169" s="39"/>
      <c r="ADT169" s="39"/>
      <c r="ADU169" s="39"/>
      <c r="ADV169" s="39"/>
      <c r="ADW169" s="39"/>
      <c r="ADX169" s="39"/>
      <c r="ADY169" s="39"/>
      <c r="ADZ169" s="39"/>
      <c r="AEA169" s="39"/>
      <c r="AEB169" s="39"/>
      <c r="AEC169" s="39"/>
      <c r="AED169" s="39"/>
      <c r="AEE169" s="39"/>
      <c r="AEF169" s="39"/>
      <c r="AEG169" s="39"/>
      <c r="AEH169" s="39"/>
      <c r="AEI169" s="39"/>
      <c r="AEJ169" s="39"/>
      <c r="AEK169" s="39"/>
      <c r="AEL169" s="39"/>
      <c r="AEM169" s="39"/>
      <c r="AEN169" s="39"/>
      <c r="AEO169" s="39"/>
      <c r="AEP169" s="39"/>
      <c r="AEQ169" s="39"/>
      <c r="AER169" s="39"/>
      <c r="AES169" s="39"/>
      <c r="AET169" s="39"/>
      <c r="AEU169" s="39"/>
      <c r="AEV169" s="39"/>
      <c r="AEW169" s="39"/>
      <c r="AEX169" s="39"/>
      <c r="AEY169" s="39"/>
      <c r="AEZ169" s="39"/>
      <c r="AFA169" s="39"/>
      <c r="AFB169" s="39"/>
      <c r="AFC169" s="39"/>
      <c r="AFD169" s="39"/>
      <c r="AFE169" s="39"/>
      <c r="AFF169" s="39"/>
      <c r="AFG169" s="39"/>
      <c r="AFH169" s="39"/>
      <c r="AFI169" s="39"/>
      <c r="AFJ169" s="39"/>
      <c r="AFK169" s="39"/>
      <c r="AFL169" s="39"/>
      <c r="AFM169" s="39"/>
      <c r="AFN169" s="39"/>
      <c r="AFO169" s="39"/>
      <c r="AFP169" s="39"/>
      <c r="AFQ169" s="39"/>
      <c r="AFR169" s="39"/>
      <c r="AFS169" s="39"/>
      <c r="AFT169" s="39"/>
      <c r="AFU169" s="39"/>
      <c r="AFV169" s="39"/>
      <c r="AFW169" s="39"/>
      <c r="AFX169" s="39"/>
      <c r="AFY169" s="39"/>
      <c r="AFZ169" s="39"/>
      <c r="AGA169" s="39"/>
      <c r="AGB169" s="39"/>
      <c r="AGC169" s="39"/>
      <c r="AGD169" s="39"/>
      <c r="AGE169" s="39"/>
      <c r="AGF169" s="39"/>
      <c r="AGG169" s="39"/>
      <c r="AGH169" s="39"/>
      <c r="AGI169" s="39"/>
      <c r="AGJ169" s="39"/>
      <c r="AGK169" s="39"/>
      <c r="AGL169" s="39"/>
      <c r="AGM169" s="39"/>
      <c r="AGN169" s="39"/>
      <c r="AGO169" s="39"/>
      <c r="AGP169" s="39"/>
      <c r="AGQ169" s="39"/>
      <c r="AGR169" s="39"/>
      <c r="AGS169" s="39"/>
      <c r="AGT169" s="39"/>
      <c r="AGU169" s="39"/>
      <c r="AGV169" s="39"/>
      <c r="AGW169" s="39"/>
      <c r="AGX169" s="39"/>
      <c r="AGY169" s="39"/>
      <c r="AGZ169" s="39"/>
      <c r="AHA169" s="39"/>
      <c r="AHB169" s="39"/>
      <c r="AHC169" s="39"/>
      <c r="AHD169" s="39"/>
      <c r="AHE169" s="39"/>
      <c r="AHF169" s="39"/>
      <c r="AHG169" s="39"/>
      <c r="AHH169" s="39"/>
      <c r="AHI169" s="39"/>
      <c r="AHJ169" s="39"/>
      <c r="AHK169" s="39"/>
      <c r="AHL169" s="39"/>
      <c r="AHM169" s="39"/>
      <c r="AHN169" s="39"/>
      <c r="AHO169" s="39"/>
      <c r="AHP169" s="39"/>
      <c r="AHQ169" s="39"/>
      <c r="AHR169" s="39"/>
      <c r="AHS169" s="39"/>
      <c r="AHT169" s="39"/>
      <c r="AHU169" s="39"/>
      <c r="AHV169" s="39"/>
      <c r="AHW169" s="39"/>
      <c r="AHX169" s="39"/>
      <c r="AHY169" s="39"/>
      <c r="AHZ169" s="39"/>
      <c r="AIA169" s="39"/>
      <c r="AIB169" s="39"/>
      <c r="AIC169" s="39"/>
      <c r="AID169" s="39"/>
      <c r="AIE169" s="39"/>
      <c r="AIF169" s="39"/>
      <c r="AIG169" s="39"/>
      <c r="AIH169" s="39"/>
      <c r="AII169" s="39"/>
      <c r="AIJ169" s="39"/>
      <c r="AIK169" s="39"/>
      <c r="AIL169" s="39"/>
      <c r="AIM169" s="39"/>
      <c r="AIN169" s="39"/>
      <c r="AIO169" s="39"/>
      <c r="AIP169" s="39"/>
      <c r="AIQ169" s="39"/>
      <c r="AIR169" s="39"/>
      <c r="AIS169" s="39"/>
      <c r="AIT169" s="39"/>
      <c r="AIU169" s="39"/>
      <c r="AIV169" s="39"/>
      <c r="AIW169" s="39"/>
      <c r="AIX169" s="39"/>
      <c r="AIY169" s="39"/>
      <c r="AIZ169" s="39"/>
      <c r="AJA169" s="39"/>
      <c r="AJB169" s="39"/>
      <c r="AJC169" s="39"/>
      <c r="AJD169" s="39"/>
      <c r="AJE169" s="39"/>
      <c r="AJF169" s="39"/>
      <c r="AJG169" s="39"/>
      <c r="AJH169" s="39"/>
      <c r="AJI169" s="39"/>
      <c r="AJJ169" s="39"/>
      <c r="AJK169" s="39"/>
      <c r="AJL169" s="39"/>
      <c r="AJM169" s="39"/>
      <c r="AJN169" s="39"/>
      <c r="AJO169" s="39"/>
      <c r="AJP169" s="39"/>
      <c r="AJQ169" s="39"/>
      <c r="AJR169" s="39"/>
      <c r="AJS169" s="39"/>
      <c r="AJT169" s="39"/>
      <c r="AJU169" s="39"/>
      <c r="AJV169" s="39"/>
      <c r="AJW169" s="39"/>
      <c r="AJX169" s="39"/>
      <c r="AJY169" s="39"/>
      <c r="AJZ169" s="39"/>
      <c r="AKA169" s="39"/>
      <c r="AKB169" s="39"/>
      <c r="AKC169" s="39"/>
      <c r="AKD169" s="39"/>
      <c r="AKE169" s="39"/>
      <c r="AKF169" s="39"/>
      <c r="AKG169" s="39"/>
      <c r="AKH169" s="39"/>
      <c r="AKI169" s="39"/>
      <c r="AKJ169" s="39"/>
      <c r="AKK169" s="39"/>
      <c r="AKL169" s="39"/>
      <c r="AKM169" s="39"/>
      <c r="AKN169" s="39"/>
      <c r="AKO169" s="39"/>
      <c r="AKP169" s="39"/>
      <c r="AKQ169" s="39"/>
      <c r="AKR169" s="39"/>
      <c r="AKS169" s="39"/>
      <c r="AKT169" s="39"/>
      <c r="AKU169" s="39"/>
      <c r="AKV169" s="39"/>
      <c r="AKW169" s="39"/>
      <c r="AKX169" s="39"/>
      <c r="AKY169" s="39"/>
      <c r="AKZ169" s="39"/>
      <c r="ALA169" s="39"/>
      <c r="ALB169" s="39"/>
      <c r="ALC169" s="39"/>
      <c r="ALD169" s="39"/>
      <c r="ALE169" s="39"/>
      <c r="ALF169" s="39"/>
      <c r="ALG169" s="39"/>
      <c r="ALH169" s="39"/>
      <c r="ALI169" s="39"/>
      <c r="ALJ169" s="39"/>
      <c r="ALK169" s="39"/>
      <c r="ALL169" s="39"/>
      <c r="ALM169" s="39"/>
      <c r="ALN169" s="39"/>
      <c r="ALO169" s="39"/>
      <c r="ALP169" s="39"/>
      <c r="ALQ169" s="39"/>
      <c r="ALR169" s="39"/>
      <c r="ALS169" s="39"/>
      <c r="ALT169" s="39"/>
      <c r="ALU169" s="39"/>
      <c r="ALV169" s="39"/>
      <c r="ALW169" s="39"/>
      <c r="ALX169" s="39"/>
      <c r="ALY169" s="39"/>
      <c r="ALZ169" s="39"/>
      <c r="AMA169" s="39"/>
      <c r="AMB169" s="39"/>
      <c r="AMC169" s="39"/>
      <c r="AMD169" s="39"/>
      <c r="AME169" s="39"/>
      <c r="AMF169" s="39"/>
      <c r="AMG169" s="39"/>
      <c r="AMH169" s="39"/>
      <c r="AMI169" s="39"/>
      <c r="AMJ169" s="39"/>
      <c r="AMK169" s="39"/>
      <c r="AML169" s="39"/>
      <c r="AMM169" s="39"/>
      <c r="AMN169" s="39"/>
      <c r="AMO169" s="39"/>
      <c r="AMP169" s="39"/>
      <c r="AMQ169" s="39"/>
      <c r="AMR169" s="39"/>
      <c r="AMS169" s="39"/>
      <c r="AMT169" s="39"/>
      <c r="AMU169" s="39"/>
      <c r="AMV169" s="59"/>
      <c r="AMW169" s="59"/>
    </row>
    <row r="170" spans="1:1038" ht="14.25">
      <c r="A170" s="3"/>
      <c r="B170" s="3"/>
      <c r="C170" s="21" t="s">
        <v>214</v>
      </c>
      <c r="D170" s="3"/>
      <c r="E170" s="3"/>
      <c r="F170" s="3"/>
      <c r="G170" s="65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/>
      <c r="IW170" s="39"/>
      <c r="IX170" s="39"/>
      <c r="IY170" s="39"/>
      <c r="IZ170" s="39"/>
      <c r="JA170" s="39"/>
      <c r="JB170" s="39"/>
      <c r="JC170" s="39"/>
      <c r="JD170" s="39"/>
      <c r="JE170" s="39"/>
      <c r="JF170" s="39"/>
      <c r="JG170" s="39"/>
      <c r="JH170" s="39"/>
      <c r="JI170" s="39"/>
      <c r="JJ170" s="39"/>
      <c r="JK170" s="39"/>
      <c r="JL170" s="39"/>
      <c r="JM170" s="39"/>
      <c r="JN170" s="39"/>
      <c r="JO170" s="39"/>
      <c r="JP170" s="39"/>
      <c r="JQ170" s="39"/>
      <c r="JR170" s="39"/>
      <c r="JS170" s="39"/>
      <c r="JT170" s="39"/>
      <c r="JU170" s="39"/>
      <c r="JV170" s="39"/>
      <c r="JW170" s="39"/>
      <c r="JX170" s="39"/>
      <c r="JY170" s="39"/>
      <c r="JZ170" s="39"/>
      <c r="KA170" s="39"/>
      <c r="KB170" s="39"/>
      <c r="KC170" s="39"/>
      <c r="KD170" s="39"/>
      <c r="KE170" s="39"/>
      <c r="KF170" s="39"/>
      <c r="KG170" s="39"/>
      <c r="KH170" s="39"/>
      <c r="KI170" s="39"/>
      <c r="KJ170" s="39"/>
      <c r="KK170" s="39"/>
      <c r="KL170" s="39"/>
      <c r="KM170" s="39"/>
      <c r="KN170" s="39"/>
      <c r="KO170" s="39"/>
      <c r="KP170" s="39"/>
      <c r="KQ170" s="39"/>
      <c r="KR170" s="39"/>
      <c r="KS170" s="39"/>
      <c r="KT170" s="39"/>
      <c r="KU170" s="39"/>
      <c r="KV170" s="39"/>
      <c r="KW170" s="39"/>
      <c r="KX170" s="39"/>
      <c r="KY170" s="39"/>
      <c r="KZ170" s="39"/>
      <c r="LA170" s="39"/>
      <c r="LB170" s="39"/>
      <c r="LC170" s="39"/>
      <c r="LD170" s="39"/>
      <c r="LE170" s="39"/>
      <c r="LF170" s="39"/>
      <c r="LG170" s="39"/>
      <c r="LH170" s="39"/>
      <c r="LI170" s="39"/>
      <c r="LJ170" s="39"/>
      <c r="LK170" s="39"/>
      <c r="LL170" s="39"/>
      <c r="LM170" s="39"/>
      <c r="LN170" s="39"/>
      <c r="LO170" s="39"/>
      <c r="LP170" s="39"/>
      <c r="LQ170" s="39"/>
      <c r="LR170" s="39"/>
      <c r="LS170" s="39"/>
      <c r="LT170" s="39"/>
      <c r="LU170" s="39"/>
      <c r="LV170" s="39"/>
      <c r="LW170" s="39"/>
      <c r="LX170" s="39"/>
      <c r="LY170" s="39"/>
      <c r="LZ170" s="39"/>
      <c r="MA170" s="39"/>
      <c r="MB170" s="39"/>
      <c r="MC170" s="39"/>
      <c r="MD170" s="39"/>
      <c r="ME170" s="39"/>
      <c r="MF170" s="39"/>
      <c r="MG170" s="39"/>
      <c r="MH170" s="39"/>
      <c r="MI170" s="39"/>
      <c r="MJ170" s="39"/>
      <c r="MK170" s="39"/>
      <c r="ML170" s="39"/>
      <c r="MM170" s="39"/>
      <c r="MN170" s="39"/>
      <c r="MO170" s="39"/>
      <c r="MP170" s="39"/>
      <c r="MQ170" s="39"/>
      <c r="MR170" s="39"/>
      <c r="MS170" s="39"/>
      <c r="MT170" s="39"/>
      <c r="MU170" s="39"/>
      <c r="MV170" s="39"/>
      <c r="MW170" s="39"/>
      <c r="MX170" s="39"/>
      <c r="MY170" s="39"/>
      <c r="MZ170" s="39"/>
      <c r="NA170" s="39"/>
      <c r="NB170" s="39"/>
      <c r="NC170" s="39"/>
      <c r="ND170" s="39"/>
      <c r="NE170" s="39"/>
      <c r="NF170" s="39"/>
      <c r="NG170" s="39"/>
      <c r="NH170" s="39"/>
      <c r="NI170" s="39"/>
      <c r="NJ170" s="39"/>
      <c r="NK170" s="39"/>
      <c r="NL170" s="39"/>
      <c r="NM170" s="39"/>
      <c r="NN170" s="39"/>
      <c r="NO170" s="39"/>
      <c r="NP170" s="39"/>
      <c r="NQ170" s="39"/>
      <c r="NR170" s="39"/>
      <c r="NS170" s="39"/>
      <c r="NT170" s="39"/>
      <c r="NU170" s="39"/>
      <c r="NV170" s="39"/>
      <c r="NW170" s="39"/>
      <c r="NX170" s="39"/>
      <c r="NY170" s="39"/>
      <c r="NZ170" s="39"/>
      <c r="OA170" s="39"/>
      <c r="OB170" s="39"/>
      <c r="OC170" s="39"/>
      <c r="OD170" s="39"/>
      <c r="OE170" s="39"/>
      <c r="OF170" s="39"/>
      <c r="OG170" s="39"/>
      <c r="OH170" s="39"/>
      <c r="OI170" s="39"/>
      <c r="OJ170" s="39"/>
      <c r="OK170" s="39"/>
      <c r="OL170" s="39"/>
      <c r="OM170" s="39"/>
      <c r="ON170" s="39"/>
      <c r="OO170" s="39"/>
      <c r="OP170" s="39"/>
      <c r="OQ170" s="39"/>
      <c r="OR170" s="39"/>
      <c r="OS170" s="39"/>
      <c r="OT170" s="39"/>
      <c r="OU170" s="39"/>
      <c r="OV170" s="39"/>
      <c r="OW170" s="39"/>
      <c r="OX170" s="39"/>
      <c r="OY170" s="39"/>
      <c r="OZ170" s="39"/>
      <c r="PA170" s="39"/>
      <c r="PB170" s="39"/>
      <c r="PC170" s="39"/>
      <c r="PD170" s="39"/>
      <c r="PE170" s="39"/>
      <c r="PF170" s="39"/>
      <c r="PG170" s="39"/>
      <c r="PH170" s="39"/>
      <c r="PI170" s="39"/>
      <c r="PJ170" s="39"/>
      <c r="PK170" s="39"/>
      <c r="PL170" s="39"/>
      <c r="PM170" s="39"/>
      <c r="PN170" s="39"/>
      <c r="PO170" s="39"/>
      <c r="PP170" s="39"/>
      <c r="PQ170" s="39"/>
      <c r="PR170" s="39"/>
      <c r="PS170" s="39"/>
      <c r="PT170" s="39"/>
      <c r="PU170" s="39"/>
      <c r="PV170" s="39"/>
      <c r="PW170" s="39"/>
      <c r="PX170" s="39"/>
      <c r="PY170" s="39"/>
      <c r="PZ170" s="39"/>
      <c r="QA170" s="39"/>
      <c r="QB170" s="39"/>
      <c r="QC170" s="39"/>
      <c r="QD170" s="39"/>
      <c r="QE170" s="39"/>
      <c r="QF170" s="39"/>
      <c r="QG170" s="39"/>
      <c r="QH170" s="39"/>
      <c r="QI170" s="39"/>
      <c r="QJ170" s="39"/>
      <c r="QK170" s="39"/>
      <c r="QL170" s="39"/>
      <c r="QM170" s="39"/>
      <c r="QN170" s="39"/>
      <c r="QO170" s="39"/>
      <c r="QP170" s="39"/>
      <c r="QQ170" s="39"/>
      <c r="QR170" s="39"/>
      <c r="QS170" s="39"/>
      <c r="QT170" s="39"/>
      <c r="QU170" s="39"/>
      <c r="QV170" s="39"/>
      <c r="QW170" s="39"/>
      <c r="QX170" s="39"/>
      <c r="QY170" s="39"/>
      <c r="QZ170" s="39"/>
      <c r="RA170" s="39"/>
      <c r="RB170" s="39"/>
      <c r="RC170" s="39"/>
      <c r="RD170" s="39"/>
      <c r="RE170" s="39"/>
      <c r="RF170" s="39"/>
      <c r="RG170" s="39"/>
      <c r="RH170" s="39"/>
      <c r="RI170" s="39"/>
      <c r="RJ170" s="39"/>
      <c r="RK170" s="39"/>
      <c r="RL170" s="39"/>
      <c r="RM170" s="39"/>
      <c r="RN170" s="39"/>
      <c r="RO170" s="39"/>
      <c r="RP170" s="39"/>
      <c r="RQ170" s="39"/>
      <c r="RR170" s="39"/>
      <c r="RS170" s="39"/>
      <c r="RT170" s="39"/>
      <c r="RU170" s="39"/>
      <c r="RV170" s="39"/>
      <c r="RW170" s="39"/>
      <c r="RX170" s="39"/>
      <c r="RY170" s="39"/>
      <c r="RZ170" s="39"/>
      <c r="SA170" s="39"/>
      <c r="SB170" s="39"/>
      <c r="SC170" s="39"/>
      <c r="SD170" s="39"/>
      <c r="SE170" s="39"/>
      <c r="SF170" s="39"/>
      <c r="SG170" s="39"/>
      <c r="SH170" s="39"/>
      <c r="SI170" s="39"/>
      <c r="SJ170" s="39"/>
      <c r="SK170" s="39"/>
      <c r="SL170" s="39"/>
      <c r="SM170" s="39"/>
      <c r="SN170" s="39"/>
      <c r="SO170" s="39"/>
      <c r="SP170" s="39"/>
      <c r="SQ170" s="39"/>
      <c r="SR170" s="39"/>
      <c r="SS170" s="39"/>
      <c r="ST170" s="39"/>
      <c r="SU170" s="39"/>
      <c r="SV170" s="39"/>
      <c r="SW170" s="39"/>
      <c r="SX170" s="39"/>
      <c r="SY170" s="39"/>
      <c r="SZ170" s="39"/>
      <c r="TA170" s="39"/>
      <c r="TB170" s="39"/>
      <c r="TC170" s="39"/>
      <c r="TD170" s="39"/>
      <c r="TE170" s="39"/>
      <c r="TF170" s="39"/>
      <c r="TG170" s="39"/>
      <c r="TH170" s="39"/>
      <c r="TI170" s="39"/>
      <c r="TJ170" s="39"/>
      <c r="TK170" s="39"/>
      <c r="TL170" s="39"/>
      <c r="TM170" s="39"/>
      <c r="TN170" s="39"/>
      <c r="TO170" s="39"/>
      <c r="TP170" s="39"/>
      <c r="TQ170" s="39"/>
      <c r="TR170" s="39"/>
      <c r="TS170" s="39"/>
      <c r="TT170" s="39"/>
      <c r="TU170" s="39"/>
      <c r="TV170" s="39"/>
      <c r="TW170" s="39"/>
      <c r="TX170" s="39"/>
      <c r="TY170" s="39"/>
      <c r="TZ170" s="39"/>
      <c r="UA170" s="39"/>
      <c r="UB170" s="39"/>
      <c r="UC170" s="39"/>
      <c r="UD170" s="39"/>
      <c r="UE170" s="39"/>
      <c r="UF170" s="39"/>
      <c r="UG170" s="39"/>
      <c r="UH170" s="39"/>
      <c r="UI170" s="39"/>
      <c r="UJ170" s="39"/>
      <c r="UK170" s="39"/>
      <c r="UL170" s="39"/>
      <c r="UM170" s="39"/>
      <c r="UN170" s="39"/>
      <c r="UO170" s="39"/>
      <c r="UP170" s="39"/>
      <c r="UQ170" s="39"/>
      <c r="UR170" s="39"/>
      <c r="US170" s="39"/>
      <c r="UT170" s="39"/>
      <c r="UU170" s="39"/>
      <c r="UV170" s="39"/>
      <c r="UW170" s="39"/>
      <c r="UX170" s="39"/>
      <c r="UY170" s="39"/>
      <c r="UZ170" s="39"/>
      <c r="VA170" s="39"/>
      <c r="VB170" s="39"/>
      <c r="VC170" s="39"/>
      <c r="VD170" s="39"/>
      <c r="VE170" s="39"/>
      <c r="VF170" s="39"/>
      <c r="VG170" s="39"/>
      <c r="VH170" s="39"/>
      <c r="VI170" s="39"/>
      <c r="VJ170" s="39"/>
      <c r="VK170" s="39"/>
      <c r="VL170" s="39"/>
      <c r="VM170" s="39"/>
      <c r="VN170" s="39"/>
      <c r="VO170" s="39"/>
      <c r="VP170" s="39"/>
      <c r="VQ170" s="39"/>
      <c r="VR170" s="39"/>
      <c r="VS170" s="39"/>
      <c r="VT170" s="39"/>
      <c r="VU170" s="39"/>
      <c r="VV170" s="39"/>
      <c r="VW170" s="39"/>
      <c r="VX170" s="39"/>
      <c r="VY170" s="39"/>
      <c r="VZ170" s="39"/>
      <c r="WA170" s="39"/>
      <c r="WB170" s="39"/>
      <c r="WC170" s="39"/>
      <c r="WD170" s="39"/>
      <c r="WE170" s="39"/>
      <c r="WF170" s="39"/>
      <c r="WG170" s="39"/>
      <c r="WH170" s="39"/>
      <c r="WI170" s="39"/>
      <c r="WJ170" s="39"/>
      <c r="WK170" s="39"/>
      <c r="WL170" s="39"/>
      <c r="WM170" s="39"/>
      <c r="WN170" s="39"/>
      <c r="WO170" s="39"/>
      <c r="WP170" s="39"/>
      <c r="WQ170" s="39"/>
      <c r="WR170" s="39"/>
      <c r="WS170" s="39"/>
      <c r="WT170" s="39"/>
      <c r="WU170" s="39"/>
      <c r="WV170" s="39"/>
      <c r="WW170" s="39"/>
      <c r="WX170" s="39"/>
      <c r="WY170" s="39"/>
      <c r="WZ170" s="39"/>
      <c r="XA170" s="39"/>
      <c r="XB170" s="39"/>
      <c r="XC170" s="39"/>
      <c r="XD170" s="39"/>
      <c r="XE170" s="39"/>
      <c r="XF170" s="39"/>
      <c r="XG170" s="39"/>
      <c r="XH170" s="39"/>
      <c r="XI170" s="39"/>
      <c r="XJ170" s="39"/>
      <c r="XK170" s="39"/>
      <c r="XL170" s="39"/>
      <c r="XM170" s="39"/>
      <c r="XN170" s="39"/>
      <c r="XO170" s="39"/>
      <c r="XP170" s="39"/>
      <c r="XQ170" s="39"/>
      <c r="XR170" s="39"/>
      <c r="XS170" s="39"/>
      <c r="XT170" s="39"/>
      <c r="XU170" s="39"/>
      <c r="XV170" s="39"/>
      <c r="XW170" s="39"/>
      <c r="XX170" s="39"/>
      <c r="XY170" s="39"/>
      <c r="XZ170" s="39"/>
      <c r="YA170" s="39"/>
      <c r="YB170" s="39"/>
      <c r="YC170" s="39"/>
      <c r="YD170" s="39"/>
      <c r="YE170" s="39"/>
      <c r="YF170" s="39"/>
      <c r="YG170" s="39"/>
      <c r="YH170" s="39"/>
      <c r="YI170" s="39"/>
      <c r="YJ170" s="39"/>
      <c r="YK170" s="39"/>
      <c r="YL170" s="39"/>
      <c r="YM170" s="39"/>
      <c r="YN170" s="39"/>
      <c r="YO170" s="39"/>
      <c r="YP170" s="39"/>
      <c r="YQ170" s="39"/>
      <c r="YR170" s="39"/>
      <c r="YS170" s="39"/>
      <c r="YT170" s="39"/>
      <c r="YU170" s="39"/>
      <c r="YV170" s="39"/>
      <c r="YW170" s="39"/>
      <c r="YX170" s="39"/>
      <c r="YY170" s="39"/>
      <c r="YZ170" s="39"/>
      <c r="ZA170" s="39"/>
      <c r="ZB170" s="39"/>
      <c r="ZC170" s="39"/>
      <c r="ZD170" s="39"/>
      <c r="ZE170" s="39"/>
      <c r="ZF170" s="39"/>
      <c r="ZG170" s="39"/>
      <c r="ZH170" s="39"/>
      <c r="ZI170" s="39"/>
      <c r="ZJ170" s="39"/>
      <c r="ZK170" s="39"/>
      <c r="ZL170" s="39"/>
      <c r="ZM170" s="39"/>
      <c r="ZN170" s="39"/>
      <c r="ZO170" s="39"/>
      <c r="ZP170" s="39"/>
      <c r="ZQ170" s="39"/>
      <c r="ZR170" s="39"/>
      <c r="ZS170" s="39"/>
      <c r="ZT170" s="39"/>
      <c r="ZU170" s="39"/>
      <c r="ZV170" s="39"/>
      <c r="ZW170" s="39"/>
      <c r="ZX170" s="39"/>
      <c r="ZY170" s="39"/>
      <c r="ZZ170" s="39"/>
      <c r="AAA170" s="39"/>
      <c r="AAB170" s="39"/>
      <c r="AAC170" s="39"/>
      <c r="AAD170" s="39"/>
      <c r="AAE170" s="39"/>
      <c r="AAF170" s="39"/>
      <c r="AAG170" s="39"/>
      <c r="AAH170" s="39"/>
      <c r="AAI170" s="39"/>
      <c r="AAJ170" s="39"/>
      <c r="AAK170" s="39"/>
      <c r="AAL170" s="39"/>
      <c r="AAM170" s="39"/>
      <c r="AAN170" s="39"/>
      <c r="AAO170" s="39"/>
      <c r="AAP170" s="39"/>
      <c r="AAQ170" s="39"/>
      <c r="AAR170" s="39"/>
      <c r="AAS170" s="39"/>
      <c r="AAT170" s="39"/>
      <c r="AAU170" s="39"/>
      <c r="AAV170" s="39"/>
      <c r="AAW170" s="39"/>
      <c r="AAX170" s="39"/>
      <c r="AAY170" s="39"/>
      <c r="AAZ170" s="39"/>
      <c r="ABA170" s="39"/>
      <c r="ABB170" s="39"/>
      <c r="ABC170" s="39"/>
      <c r="ABD170" s="39"/>
      <c r="ABE170" s="39"/>
      <c r="ABF170" s="39"/>
      <c r="ABG170" s="39"/>
      <c r="ABH170" s="39"/>
      <c r="ABI170" s="39"/>
      <c r="ABJ170" s="39"/>
      <c r="ABK170" s="39"/>
      <c r="ABL170" s="39"/>
      <c r="ABM170" s="39"/>
      <c r="ABN170" s="39"/>
      <c r="ABO170" s="39"/>
      <c r="ABP170" s="39"/>
      <c r="ABQ170" s="39"/>
      <c r="ABR170" s="39"/>
      <c r="ABS170" s="39"/>
      <c r="ABT170" s="39"/>
      <c r="ABU170" s="39"/>
      <c r="ABV170" s="39"/>
      <c r="ABW170" s="39"/>
      <c r="ABX170" s="39"/>
      <c r="ABY170" s="39"/>
      <c r="ABZ170" s="39"/>
      <c r="ACA170" s="39"/>
      <c r="ACB170" s="39"/>
      <c r="ACC170" s="39"/>
      <c r="ACD170" s="39"/>
      <c r="ACE170" s="39"/>
      <c r="ACF170" s="39"/>
      <c r="ACG170" s="39"/>
      <c r="ACH170" s="39"/>
      <c r="ACI170" s="39"/>
      <c r="ACJ170" s="39"/>
      <c r="ACK170" s="39"/>
      <c r="ACL170" s="39"/>
      <c r="ACM170" s="39"/>
      <c r="ACN170" s="39"/>
      <c r="ACO170" s="39"/>
      <c r="ACP170" s="39"/>
      <c r="ACQ170" s="39"/>
      <c r="ACR170" s="39"/>
      <c r="ACS170" s="39"/>
      <c r="ACT170" s="39"/>
      <c r="ACU170" s="39"/>
      <c r="ACV170" s="39"/>
      <c r="ACW170" s="39"/>
      <c r="ACX170" s="39"/>
      <c r="ACY170" s="39"/>
      <c r="ACZ170" s="39"/>
      <c r="ADA170" s="39"/>
      <c r="ADB170" s="39"/>
      <c r="ADC170" s="39"/>
      <c r="ADD170" s="39"/>
      <c r="ADE170" s="39"/>
      <c r="ADF170" s="39"/>
      <c r="ADG170" s="39"/>
      <c r="ADH170" s="39"/>
      <c r="ADI170" s="39"/>
      <c r="ADJ170" s="39"/>
      <c r="ADK170" s="39"/>
      <c r="ADL170" s="39"/>
      <c r="ADM170" s="39"/>
      <c r="ADN170" s="39"/>
      <c r="ADO170" s="39"/>
      <c r="ADP170" s="39"/>
      <c r="ADQ170" s="39"/>
      <c r="ADR170" s="39"/>
      <c r="ADS170" s="39"/>
      <c r="ADT170" s="39"/>
      <c r="ADU170" s="39"/>
      <c r="ADV170" s="39"/>
      <c r="ADW170" s="39"/>
      <c r="ADX170" s="39"/>
      <c r="ADY170" s="39"/>
      <c r="ADZ170" s="39"/>
      <c r="AEA170" s="39"/>
      <c r="AEB170" s="39"/>
      <c r="AEC170" s="39"/>
      <c r="AED170" s="39"/>
      <c r="AEE170" s="39"/>
      <c r="AEF170" s="39"/>
      <c r="AEG170" s="39"/>
      <c r="AEH170" s="39"/>
      <c r="AEI170" s="39"/>
      <c r="AEJ170" s="39"/>
      <c r="AEK170" s="39"/>
      <c r="AEL170" s="39"/>
      <c r="AEM170" s="39"/>
      <c r="AEN170" s="39"/>
      <c r="AEO170" s="39"/>
      <c r="AEP170" s="39"/>
      <c r="AEQ170" s="39"/>
      <c r="AER170" s="39"/>
      <c r="AES170" s="39"/>
      <c r="AET170" s="39"/>
      <c r="AEU170" s="39"/>
      <c r="AEV170" s="39"/>
      <c r="AEW170" s="39"/>
      <c r="AEX170" s="39"/>
      <c r="AEY170" s="39"/>
      <c r="AEZ170" s="39"/>
      <c r="AFA170" s="39"/>
      <c r="AFB170" s="39"/>
      <c r="AFC170" s="39"/>
      <c r="AFD170" s="39"/>
      <c r="AFE170" s="39"/>
      <c r="AFF170" s="39"/>
      <c r="AFG170" s="39"/>
      <c r="AFH170" s="39"/>
      <c r="AFI170" s="39"/>
      <c r="AFJ170" s="39"/>
      <c r="AFK170" s="39"/>
      <c r="AFL170" s="39"/>
      <c r="AFM170" s="39"/>
      <c r="AFN170" s="39"/>
      <c r="AFO170" s="39"/>
      <c r="AFP170" s="39"/>
      <c r="AFQ170" s="39"/>
      <c r="AFR170" s="39"/>
      <c r="AFS170" s="39"/>
      <c r="AFT170" s="39"/>
      <c r="AFU170" s="39"/>
      <c r="AFV170" s="39"/>
      <c r="AFW170" s="39"/>
      <c r="AFX170" s="39"/>
      <c r="AFY170" s="39"/>
      <c r="AFZ170" s="39"/>
      <c r="AGA170" s="39"/>
      <c r="AGB170" s="39"/>
      <c r="AGC170" s="39"/>
      <c r="AGD170" s="39"/>
      <c r="AGE170" s="39"/>
      <c r="AGF170" s="39"/>
      <c r="AGG170" s="39"/>
      <c r="AGH170" s="39"/>
      <c r="AGI170" s="39"/>
      <c r="AGJ170" s="39"/>
      <c r="AGK170" s="39"/>
      <c r="AGL170" s="39"/>
      <c r="AGM170" s="39"/>
      <c r="AGN170" s="39"/>
      <c r="AGO170" s="39"/>
      <c r="AGP170" s="39"/>
      <c r="AGQ170" s="39"/>
      <c r="AGR170" s="39"/>
      <c r="AGS170" s="39"/>
      <c r="AGT170" s="39"/>
      <c r="AGU170" s="39"/>
      <c r="AGV170" s="39"/>
      <c r="AGW170" s="39"/>
      <c r="AGX170" s="39"/>
      <c r="AGY170" s="39"/>
      <c r="AGZ170" s="39"/>
      <c r="AHA170" s="39"/>
      <c r="AHB170" s="39"/>
      <c r="AHC170" s="39"/>
      <c r="AHD170" s="39"/>
      <c r="AHE170" s="39"/>
      <c r="AHF170" s="39"/>
      <c r="AHG170" s="39"/>
      <c r="AHH170" s="39"/>
      <c r="AHI170" s="39"/>
      <c r="AHJ170" s="39"/>
      <c r="AHK170" s="39"/>
      <c r="AHL170" s="39"/>
      <c r="AHM170" s="39"/>
      <c r="AHN170" s="39"/>
      <c r="AHO170" s="39"/>
      <c r="AHP170" s="39"/>
      <c r="AHQ170" s="39"/>
      <c r="AHR170" s="39"/>
      <c r="AHS170" s="39"/>
      <c r="AHT170" s="39"/>
      <c r="AHU170" s="39"/>
      <c r="AHV170" s="39"/>
      <c r="AHW170" s="39"/>
      <c r="AHX170" s="39"/>
      <c r="AHY170" s="39"/>
      <c r="AHZ170" s="39"/>
      <c r="AIA170" s="39"/>
      <c r="AIB170" s="39"/>
      <c r="AIC170" s="39"/>
      <c r="AID170" s="39"/>
      <c r="AIE170" s="39"/>
      <c r="AIF170" s="39"/>
      <c r="AIG170" s="39"/>
      <c r="AIH170" s="39"/>
      <c r="AII170" s="39"/>
      <c r="AIJ170" s="39"/>
      <c r="AIK170" s="39"/>
      <c r="AIL170" s="39"/>
      <c r="AIM170" s="39"/>
      <c r="AIN170" s="39"/>
      <c r="AIO170" s="39"/>
      <c r="AIP170" s="39"/>
      <c r="AIQ170" s="39"/>
      <c r="AIR170" s="39"/>
      <c r="AIS170" s="39"/>
      <c r="AIT170" s="39"/>
      <c r="AIU170" s="39"/>
      <c r="AIV170" s="39"/>
      <c r="AIW170" s="39"/>
      <c r="AIX170" s="39"/>
      <c r="AIY170" s="39"/>
      <c r="AIZ170" s="39"/>
      <c r="AJA170" s="39"/>
      <c r="AJB170" s="39"/>
      <c r="AJC170" s="39"/>
      <c r="AJD170" s="39"/>
      <c r="AJE170" s="39"/>
      <c r="AJF170" s="39"/>
      <c r="AJG170" s="39"/>
      <c r="AJH170" s="39"/>
      <c r="AJI170" s="39"/>
      <c r="AJJ170" s="39"/>
      <c r="AJK170" s="39"/>
      <c r="AJL170" s="39"/>
      <c r="AJM170" s="39"/>
      <c r="AJN170" s="39"/>
      <c r="AJO170" s="39"/>
      <c r="AJP170" s="39"/>
      <c r="AJQ170" s="39"/>
      <c r="AJR170" s="39"/>
      <c r="AJS170" s="39"/>
      <c r="AJT170" s="39"/>
      <c r="AJU170" s="39"/>
      <c r="AJV170" s="39"/>
      <c r="AJW170" s="39"/>
      <c r="AJX170" s="39"/>
      <c r="AJY170" s="39"/>
      <c r="AJZ170" s="39"/>
      <c r="AKA170" s="39"/>
      <c r="AKB170" s="39"/>
      <c r="AKC170" s="39"/>
      <c r="AKD170" s="39"/>
      <c r="AKE170" s="39"/>
      <c r="AKF170" s="39"/>
      <c r="AKG170" s="39"/>
      <c r="AKH170" s="39"/>
      <c r="AKI170" s="39"/>
      <c r="AKJ170" s="39"/>
      <c r="AKK170" s="39"/>
      <c r="AKL170" s="39"/>
      <c r="AKM170" s="39"/>
      <c r="AKN170" s="39"/>
      <c r="AKO170" s="39"/>
      <c r="AKP170" s="39"/>
      <c r="AKQ170" s="39"/>
      <c r="AKR170" s="39"/>
      <c r="AKS170" s="39"/>
      <c r="AKT170" s="39"/>
      <c r="AKU170" s="39"/>
      <c r="AKV170" s="39"/>
      <c r="AKW170" s="39"/>
      <c r="AKX170" s="39"/>
      <c r="AKY170" s="39"/>
      <c r="AKZ170" s="39"/>
      <c r="ALA170" s="39"/>
      <c r="ALB170" s="39"/>
      <c r="ALC170" s="39"/>
      <c r="ALD170" s="39"/>
      <c r="ALE170" s="39"/>
      <c r="ALF170" s="39"/>
      <c r="ALG170" s="39"/>
      <c r="ALH170" s="39"/>
      <c r="ALI170" s="39"/>
      <c r="ALJ170" s="39"/>
      <c r="ALK170" s="39"/>
      <c r="ALL170" s="39"/>
      <c r="ALM170" s="39"/>
      <c r="ALN170" s="39"/>
      <c r="ALO170" s="39"/>
      <c r="ALP170" s="39"/>
      <c r="ALQ170" s="39"/>
      <c r="ALR170" s="39"/>
      <c r="ALS170" s="39"/>
      <c r="ALT170" s="39"/>
      <c r="ALU170" s="39"/>
      <c r="ALV170" s="39"/>
      <c r="ALW170" s="39"/>
      <c r="ALX170" s="39"/>
      <c r="ALY170" s="39"/>
      <c r="ALZ170" s="39"/>
      <c r="AMA170" s="39"/>
      <c r="AMB170" s="39"/>
      <c r="AMC170" s="39"/>
      <c r="AMD170" s="39"/>
      <c r="AME170" s="39"/>
      <c r="AMF170" s="39"/>
      <c r="AMG170" s="39"/>
      <c r="AMH170" s="39"/>
      <c r="AMI170" s="39"/>
      <c r="AMJ170" s="39"/>
      <c r="AMK170" s="39"/>
      <c r="AML170" s="39"/>
      <c r="AMM170" s="39"/>
      <c r="AMN170" s="39"/>
      <c r="AMO170" s="39"/>
      <c r="AMP170" s="39"/>
      <c r="AMQ170" s="39"/>
      <c r="AMR170" s="39"/>
      <c r="AMS170" s="39"/>
      <c r="AMT170" s="39"/>
      <c r="AMU170" s="39"/>
      <c r="AMV170" s="59"/>
      <c r="AMW170" s="59"/>
    </row>
    <row r="171" spans="1:1038" ht="14.25" outlineLevel="1">
      <c r="A171" s="3"/>
      <c r="B171" s="3"/>
      <c r="C171" s="10"/>
      <c r="D171" s="10"/>
      <c r="E171" s="33"/>
      <c r="F171" s="10"/>
      <c r="G171" s="98"/>
      <c r="H171" s="11">
        <f t="shared" ref="H171:AH171" si="244">+H10</f>
        <v>2024</v>
      </c>
      <c r="I171" s="11">
        <f t="shared" si="244"/>
        <v>2025</v>
      </c>
      <c r="J171" s="11">
        <f t="shared" si="244"/>
        <v>2026</v>
      </c>
      <c r="K171" s="11">
        <f t="shared" si="244"/>
        <v>2027</v>
      </c>
      <c r="L171" s="11">
        <f t="shared" si="244"/>
        <v>2028</v>
      </c>
      <c r="M171" s="11">
        <f t="shared" si="244"/>
        <v>2029</v>
      </c>
      <c r="N171" s="11">
        <f t="shared" si="244"/>
        <v>2030</v>
      </c>
      <c r="O171" s="11">
        <f t="shared" si="244"/>
        <v>2031</v>
      </c>
      <c r="P171" s="11">
        <f t="shared" si="244"/>
        <v>2032</v>
      </c>
      <c r="Q171" s="11">
        <f t="shared" si="244"/>
        <v>2033</v>
      </c>
      <c r="R171" s="11">
        <f t="shared" si="244"/>
        <v>2034</v>
      </c>
      <c r="S171" s="11">
        <f t="shared" si="244"/>
        <v>2035</v>
      </c>
      <c r="T171" s="11">
        <f t="shared" si="244"/>
        <v>2036</v>
      </c>
      <c r="U171" s="11">
        <f t="shared" si="244"/>
        <v>2037</v>
      </c>
      <c r="V171" s="11">
        <f t="shared" si="244"/>
        <v>2038</v>
      </c>
      <c r="W171" s="11">
        <f t="shared" si="244"/>
        <v>2039</v>
      </c>
      <c r="X171" s="11">
        <f t="shared" si="244"/>
        <v>2040</v>
      </c>
      <c r="Y171" s="11">
        <f t="shared" si="244"/>
        <v>2041</v>
      </c>
      <c r="Z171" s="11">
        <f t="shared" si="244"/>
        <v>2042</v>
      </c>
      <c r="AA171" s="11">
        <f t="shared" si="244"/>
        <v>2043</v>
      </c>
      <c r="AB171" s="11">
        <f t="shared" si="244"/>
        <v>2044</v>
      </c>
      <c r="AC171" s="11">
        <f t="shared" si="244"/>
        <v>2045</v>
      </c>
      <c r="AD171" s="11">
        <f t="shared" si="244"/>
        <v>2046</v>
      </c>
      <c r="AE171" s="11">
        <f t="shared" si="244"/>
        <v>2047</v>
      </c>
      <c r="AF171" s="11">
        <f t="shared" si="244"/>
        <v>2048</v>
      </c>
      <c r="AG171" s="11">
        <f t="shared" si="244"/>
        <v>2049</v>
      </c>
      <c r="AH171" s="11">
        <f t="shared" si="244"/>
        <v>2050</v>
      </c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  <c r="XP171" s="3"/>
      <c r="XQ171" s="3"/>
      <c r="XR171" s="3"/>
      <c r="XS171" s="3"/>
      <c r="XT171" s="3"/>
      <c r="XU171" s="3"/>
      <c r="XV171" s="3"/>
      <c r="XW171" s="3"/>
      <c r="XX171" s="3"/>
      <c r="XY171" s="3"/>
      <c r="XZ171" s="3"/>
      <c r="YA171" s="3"/>
      <c r="YB171" s="3"/>
      <c r="YC171" s="3"/>
      <c r="YD171" s="3"/>
      <c r="YE171" s="3"/>
      <c r="YF171" s="3"/>
      <c r="YG171" s="3"/>
      <c r="YH171" s="3"/>
      <c r="YI171" s="3"/>
      <c r="YJ171" s="3"/>
      <c r="YK171" s="3"/>
      <c r="YL171" s="3"/>
      <c r="YM171" s="3"/>
      <c r="YN171" s="3"/>
      <c r="YO171" s="3"/>
      <c r="YP171" s="3"/>
      <c r="YQ171" s="3"/>
      <c r="YR171" s="3"/>
      <c r="YS171" s="3"/>
      <c r="YT171" s="3"/>
      <c r="YU171" s="3"/>
      <c r="YV171" s="3"/>
      <c r="YW171" s="3"/>
      <c r="YX171" s="3"/>
      <c r="YY171" s="3"/>
      <c r="YZ171" s="3"/>
      <c r="ZA171" s="3"/>
      <c r="ZB171" s="3"/>
      <c r="ZC171" s="3"/>
      <c r="ZD171" s="3"/>
      <c r="ZE171" s="3"/>
      <c r="ZF171" s="3"/>
      <c r="ZG171" s="3"/>
      <c r="ZH171" s="3"/>
      <c r="ZI171" s="3"/>
      <c r="ZJ171" s="3"/>
      <c r="ZK171" s="3"/>
      <c r="ZL171" s="3"/>
      <c r="ZM171" s="3"/>
      <c r="ZN171" s="3"/>
      <c r="ZO171" s="3"/>
      <c r="ZP171" s="3"/>
      <c r="ZQ171" s="3"/>
      <c r="ZR171" s="3"/>
      <c r="ZS171" s="3"/>
      <c r="ZT171" s="3"/>
      <c r="ZU171" s="3"/>
      <c r="ZV171" s="3"/>
      <c r="ZW171" s="3"/>
      <c r="ZX171" s="3"/>
      <c r="ZY171" s="3"/>
      <c r="ZZ171" s="3"/>
      <c r="AAA171" s="3"/>
      <c r="AAB171" s="3"/>
      <c r="AAC171" s="3"/>
      <c r="AAD171" s="3"/>
      <c r="AAE171" s="3"/>
      <c r="AAF171" s="3"/>
      <c r="AAG171" s="3"/>
      <c r="AAH171" s="3"/>
      <c r="AAI171" s="3"/>
      <c r="AAJ171" s="3"/>
      <c r="AAK171" s="3"/>
      <c r="AAL171" s="3"/>
      <c r="AAM171" s="3"/>
      <c r="AAN171" s="3"/>
      <c r="AAO171" s="3"/>
      <c r="AAP171" s="3"/>
      <c r="AAQ171" s="3"/>
      <c r="AAR171" s="3"/>
      <c r="AAS171" s="3"/>
      <c r="AAT171" s="3"/>
      <c r="AAU171" s="3"/>
      <c r="AAV171" s="3"/>
      <c r="AAW171" s="3"/>
      <c r="AAX171" s="3"/>
      <c r="AAY171" s="3"/>
      <c r="AAZ171" s="3"/>
      <c r="ABA171" s="3"/>
      <c r="ABB171" s="3"/>
      <c r="ABC171" s="3"/>
      <c r="ABD171" s="3"/>
      <c r="ABE171" s="3"/>
      <c r="ABF171" s="3"/>
      <c r="ABG171" s="3"/>
      <c r="ABH171" s="3"/>
      <c r="ABI171" s="3"/>
      <c r="ABJ171" s="3"/>
      <c r="ABK171" s="3"/>
      <c r="ABL171" s="3"/>
      <c r="ABM171" s="3"/>
      <c r="ABN171" s="3"/>
      <c r="ABO171" s="3"/>
      <c r="ABP171" s="3"/>
      <c r="ABQ171" s="3"/>
      <c r="ABR171" s="3"/>
      <c r="ABS171" s="3"/>
      <c r="ABT171" s="3"/>
      <c r="ABU171" s="3"/>
      <c r="ABV171" s="3"/>
      <c r="ABW171" s="3"/>
      <c r="ABX171" s="3"/>
      <c r="ABY171" s="3"/>
      <c r="ABZ171" s="3"/>
      <c r="ACA171" s="3"/>
      <c r="ACB171" s="3"/>
      <c r="ACC171" s="3"/>
      <c r="ACD171" s="3"/>
      <c r="ACE171" s="3"/>
      <c r="ACF171" s="3"/>
      <c r="ACG171" s="3"/>
      <c r="ACH171" s="3"/>
      <c r="ACI171" s="3"/>
      <c r="ACJ171" s="3"/>
      <c r="ACK171" s="3"/>
      <c r="ACL171" s="3"/>
      <c r="ACM171" s="3"/>
      <c r="ACN171" s="3"/>
      <c r="ACO171" s="3"/>
      <c r="ACP171" s="3"/>
      <c r="ACQ171" s="3"/>
      <c r="ACR171" s="3"/>
      <c r="ACS171" s="3"/>
      <c r="ACT171" s="3"/>
      <c r="ACU171" s="3"/>
      <c r="ACV171" s="3"/>
      <c r="ACW171" s="3"/>
      <c r="ACX171" s="3"/>
      <c r="ACY171" s="3"/>
      <c r="ACZ171" s="3"/>
      <c r="ADA171" s="3"/>
      <c r="ADB171" s="3"/>
      <c r="ADC171" s="3"/>
      <c r="ADD171" s="3"/>
      <c r="ADE171" s="3"/>
      <c r="ADF171" s="3"/>
      <c r="ADG171" s="3"/>
      <c r="ADH171" s="3"/>
      <c r="ADI171" s="3"/>
      <c r="ADJ171" s="3"/>
      <c r="ADK171" s="3"/>
      <c r="ADL171" s="3"/>
      <c r="ADM171" s="3"/>
      <c r="ADN171" s="3"/>
      <c r="ADO171" s="3"/>
      <c r="ADP171" s="3"/>
      <c r="ADQ171" s="3"/>
      <c r="ADR171" s="3"/>
      <c r="ADS171" s="3"/>
      <c r="ADT171" s="3"/>
      <c r="ADU171" s="3"/>
      <c r="ADV171" s="3"/>
      <c r="ADW171" s="3"/>
      <c r="ADX171" s="3"/>
      <c r="ADY171" s="3"/>
      <c r="ADZ171" s="3"/>
      <c r="AEA171" s="3"/>
      <c r="AEB171" s="3"/>
      <c r="AEC171" s="3"/>
      <c r="AED171" s="3"/>
      <c r="AEE171" s="3"/>
      <c r="AEF171" s="3"/>
      <c r="AEG171" s="3"/>
      <c r="AEH171" s="3"/>
      <c r="AEI171" s="3"/>
      <c r="AEJ171" s="3"/>
      <c r="AEK171" s="3"/>
      <c r="AEL171" s="3"/>
      <c r="AEM171" s="3"/>
      <c r="AEN171" s="3"/>
      <c r="AEO171" s="3"/>
      <c r="AEP171" s="3"/>
      <c r="AEQ171" s="3"/>
      <c r="AER171" s="3"/>
      <c r="AES171" s="3"/>
      <c r="AET171" s="3"/>
      <c r="AEU171" s="3"/>
      <c r="AEV171" s="3"/>
      <c r="AEW171" s="3"/>
      <c r="AEX171" s="3"/>
      <c r="AEY171" s="3"/>
      <c r="AEZ171" s="3"/>
      <c r="AFA171" s="3"/>
      <c r="AFB171" s="3"/>
      <c r="AFC171" s="3"/>
      <c r="AFD171" s="3"/>
      <c r="AFE171" s="3"/>
      <c r="AFF171" s="3"/>
      <c r="AFG171" s="3"/>
      <c r="AFH171" s="3"/>
      <c r="AFI171" s="3"/>
      <c r="AFJ171" s="3"/>
      <c r="AFK171" s="3"/>
      <c r="AFL171" s="3"/>
      <c r="AFM171" s="3"/>
      <c r="AFN171" s="3"/>
      <c r="AFO171" s="3"/>
      <c r="AFP171" s="3"/>
      <c r="AFQ171" s="3"/>
      <c r="AFR171" s="3"/>
      <c r="AFS171" s="3"/>
      <c r="AFT171" s="3"/>
      <c r="AFU171" s="3"/>
      <c r="AFV171" s="3"/>
      <c r="AFW171" s="3"/>
      <c r="AFX171" s="3"/>
      <c r="AFY171" s="3"/>
      <c r="AFZ171" s="3"/>
      <c r="AGA171" s="3"/>
      <c r="AGB171" s="3"/>
      <c r="AGC171" s="3"/>
      <c r="AGD171" s="3"/>
      <c r="AGE171" s="3"/>
      <c r="AGF171" s="3"/>
      <c r="AGG171" s="3"/>
      <c r="AGH171" s="3"/>
      <c r="AGI171" s="3"/>
      <c r="AGJ171" s="3"/>
      <c r="AGK171" s="3"/>
      <c r="AGL171" s="3"/>
      <c r="AGM171" s="3"/>
      <c r="AGN171" s="3"/>
      <c r="AGO171" s="3"/>
      <c r="AGP171" s="3"/>
      <c r="AGQ171" s="3"/>
      <c r="AGR171" s="3"/>
      <c r="AGS171" s="3"/>
      <c r="AGT171" s="3"/>
      <c r="AGU171" s="3"/>
      <c r="AGV171" s="3"/>
      <c r="AGW171" s="3"/>
      <c r="AGX171" s="3"/>
      <c r="AGY171" s="3"/>
      <c r="AGZ171" s="3"/>
      <c r="AHA171" s="3"/>
      <c r="AHB171" s="3"/>
      <c r="AHC171" s="3"/>
      <c r="AHD171" s="3"/>
      <c r="AHE171" s="3"/>
      <c r="AHF171" s="3"/>
      <c r="AHG171" s="3"/>
      <c r="AHH171" s="3"/>
      <c r="AHI171" s="3"/>
      <c r="AHJ171" s="3"/>
      <c r="AHK171" s="3"/>
      <c r="AHL171" s="3"/>
      <c r="AHM171" s="3"/>
      <c r="AHN171" s="3"/>
      <c r="AHO171" s="3"/>
      <c r="AHP171" s="3"/>
      <c r="AHQ171" s="3"/>
      <c r="AHR171" s="3"/>
      <c r="AHS171" s="3"/>
      <c r="AHT171" s="3"/>
      <c r="AHU171" s="3"/>
      <c r="AHV171" s="3"/>
      <c r="AHW171" s="3"/>
      <c r="AHX171" s="3"/>
      <c r="AHY171" s="3"/>
      <c r="AHZ171" s="3"/>
      <c r="AIA171" s="3"/>
      <c r="AIB171" s="3"/>
      <c r="AIC171" s="3"/>
      <c r="AID171" s="3"/>
      <c r="AIE171" s="3"/>
      <c r="AIF171" s="3"/>
      <c r="AIG171" s="3"/>
      <c r="AIH171" s="3"/>
      <c r="AII171" s="3"/>
      <c r="AIJ171" s="3"/>
      <c r="AIK171" s="3"/>
      <c r="AIL171" s="3"/>
      <c r="AIM171" s="3"/>
      <c r="AIN171" s="3"/>
      <c r="AIO171" s="3"/>
      <c r="AIP171" s="3"/>
      <c r="AIQ171" s="3"/>
      <c r="AIR171" s="3"/>
      <c r="AIS171" s="3"/>
      <c r="AIT171" s="3"/>
      <c r="AIU171" s="3"/>
      <c r="AIV171" s="3"/>
      <c r="AIW171" s="3"/>
      <c r="AIX171" s="3"/>
      <c r="AIY171" s="3"/>
      <c r="AIZ171" s="3"/>
      <c r="AJA171" s="3"/>
      <c r="AJB171" s="3"/>
      <c r="AJC171" s="3"/>
      <c r="AJD171" s="3"/>
      <c r="AJE171" s="3"/>
      <c r="AJF171" s="3"/>
      <c r="AJG171" s="3"/>
      <c r="AJH171" s="3"/>
      <c r="AJI171" s="3"/>
      <c r="AJJ171" s="3"/>
      <c r="AJK171" s="3"/>
      <c r="AJL171" s="3"/>
      <c r="AJM171" s="3"/>
      <c r="AJN171" s="3"/>
      <c r="AJO171" s="3"/>
      <c r="AJP171" s="3"/>
      <c r="AJQ171" s="3"/>
      <c r="AJR171" s="3"/>
      <c r="AJS171" s="3"/>
      <c r="AJT171" s="3"/>
      <c r="AJU171" s="3"/>
      <c r="AJV171" s="3"/>
      <c r="AJW171" s="3"/>
      <c r="AJX171" s="3"/>
      <c r="AJY171" s="3"/>
      <c r="AJZ171" s="3"/>
      <c r="AKA171" s="3"/>
      <c r="AKB171" s="3"/>
      <c r="AKC171" s="3"/>
      <c r="AKD171" s="3"/>
      <c r="AKE171" s="3"/>
      <c r="AKF171" s="3"/>
      <c r="AKG171" s="3"/>
      <c r="AKH171" s="3"/>
      <c r="AKI171" s="3"/>
      <c r="AKJ171" s="3"/>
      <c r="AKK171" s="3"/>
      <c r="AKL171" s="3"/>
      <c r="AKM171" s="3"/>
      <c r="AKN171" s="3"/>
      <c r="AKO171" s="3"/>
      <c r="AKP171" s="3"/>
      <c r="AKQ171" s="3"/>
      <c r="AKR171" s="3"/>
      <c r="AKS171" s="3"/>
      <c r="AKT171" s="3"/>
      <c r="AKU171" s="3"/>
      <c r="AKV171" s="3"/>
      <c r="AKW171" s="3"/>
      <c r="AKX171" s="3"/>
      <c r="AKY171" s="3"/>
      <c r="AKZ171" s="3"/>
      <c r="ALA171" s="3"/>
      <c r="ALB171" s="3"/>
      <c r="ALC171" s="3"/>
      <c r="ALD171" s="3"/>
      <c r="ALE171" s="3"/>
      <c r="ALF171" s="3"/>
      <c r="ALG171" s="3"/>
      <c r="ALH171" s="3"/>
      <c r="ALI171" s="3"/>
      <c r="ALJ171" s="3"/>
      <c r="ALK171" s="3"/>
      <c r="ALL171" s="3"/>
      <c r="ALM171" s="3"/>
      <c r="ALN171" s="3"/>
      <c r="ALO171" s="3"/>
      <c r="ALP171" s="3"/>
      <c r="ALQ171" s="3"/>
      <c r="ALR171" s="3"/>
      <c r="ALS171" s="3"/>
      <c r="ALT171" s="3"/>
      <c r="ALU171" s="3"/>
      <c r="ALV171" s="3"/>
      <c r="ALW171" s="3"/>
      <c r="ALX171" s="3"/>
      <c r="ALY171" s="3"/>
      <c r="ALZ171" s="3"/>
      <c r="AMA171" s="3"/>
      <c r="AMB171" s="3"/>
      <c r="AMC171" s="3"/>
      <c r="AMD171" s="3"/>
      <c r="AME171" s="3"/>
      <c r="AMF171" s="3"/>
      <c r="AMG171" s="3"/>
      <c r="AMH171" s="3"/>
      <c r="AMI171" s="3"/>
      <c r="AMJ171" s="3"/>
      <c r="AMK171" s="3"/>
      <c r="AML171" s="3"/>
      <c r="AMM171" s="3"/>
      <c r="AMN171" s="3"/>
      <c r="AMO171" s="3"/>
      <c r="AMP171" s="3"/>
      <c r="AMQ171" s="3"/>
      <c r="AMR171" s="3"/>
      <c r="AMS171" s="3"/>
      <c r="AMT171" s="3"/>
      <c r="AMU171" s="3"/>
    </row>
    <row r="172" spans="1:1038" ht="14.25" outlineLevel="1">
      <c r="A172" s="3"/>
      <c r="B172" s="3"/>
      <c r="C172" s="3"/>
      <c r="D172" s="3"/>
      <c r="E172" s="69"/>
      <c r="F172" s="3"/>
      <c r="G172" s="65"/>
      <c r="H172" s="70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3"/>
      <c r="JQ172" s="3"/>
      <c r="JR172" s="3"/>
      <c r="JS172" s="3"/>
      <c r="JT172" s="3"/>
      <c r="JU172" s="3"/>
      <c r="JV172" s="3"/>
      <c r="JW172" s="3"/>
      <c r="JX172" s="3"/>
      <c r="JY172" s="3"/>
      <c r="JZ172" s="3"/>
      <c r="KA172" s="3"/>
      <c r="KB172" s="3"/>
      <c r="KC172" s="3"/>
      <c r="KD172" s="3"/>
      <c r="KE172" s="3"/>
      <c r="KF172" s="3"/>
      <c r="KG172" s="3"/>
      <c r="KH172" s="3"/>
      <c r="KI172" s="3"/>
      <c r="KJ172" s="3"/>
      <c r="KK172" s="3"/>
      <c r="KL172" s="3"/>
      <c r="KM172" s="3"/>
      <c r="KN172" s="3"/>
      <c r="KO172" s="3"/>
      <c r="KP172" s="3"/>
      <c r="KQ172" s="3"/>
      <c r="KR172" s="3"/>
      <c r="KS172" s="3"/>
      <c r="KT172" s="3"/>
      <c r="KU172" s="3"/>
      <c r="KV172" s="3"/>
      <c r="KW172" s="3"/>
      <c r="KX172" s="3"/>
      <c r="KY172" s="3"/>
      <c r="KZ172" s="3"/>
      <c r="LA172" s="3"/>
      <c r="LB172" s="3"/>
      <c r="LC172" s="3"/>
      <c r="LD172" s="3"/>
      <c r="LE172" s="3"/>
      <c r="LF172" s="3"/>
      <c r="LG172" s="3"/>
      <c r="LH172" s="3"/>
      <c r="LI172" s="3"/>
      <c r="LJ172" s="3"/>
      <c r="LK172" s="3"/>
      <c r="LL172" s="3"/>
      <c r="LM172" s="3"/>
      <c r="LN172" s="3"/>
      <c r="LO172" s="3"/>
      <c r="LP172" s="3"/>
      <c r="LQ172" s="3"/>
      <c r="LR172" s="3"/>
      <c r="LS172" s="3"/>
      <c r="LT172" s="3"/>
      <c r="LU172" s="3"/>
      <c r="LV172" s="3"/>
      <c r="LW172" s="3"/>
      <c r="LX172" s="3"/>
      <c r="LY172" s="3"/>
      <c r="LZ172" s="3"/>
      <c r="MA172" s="3"/>
      <c r="MB172" s="3"/>
      <c r="MC172" s="3"/>
      <c r="MD172" s="3"/>
      <c r="ME172" s="3"/>
      <c r="MF172" s="3"/>
      <c r="MG172" s="3"/>
      <c r="MH172" s="3"/>
      <c r="MI172" s="3"/>
      <c r="MJ172" s="3"/>
      <c r="MK172" s="3"/>
      <c r="ML172" s="3"/>
      <c r="MM172" s="3"/>
      <c r="MN172" s="3"/>
      <c r="MO172" s="3"/>
      <c r="MP172" s="3"/>
      <c r="MQ172" s="3"/>
      <c r="MR172" s="3"/>
      <c r="MS172" s="3"/>
      <c r="MT172" s="3"/>
      <c r="MU172" s="3"/>
      <c r="MV172" s="3"/>
      <c r="MW172" s="3"/>
      <c r="MX172" s="3"/>
      <c r="MY172" s="3"/>
      <c r="MZ172" s="3"/>
      <c r="NA172" s="3"/>
      <c r="NB172" s="3"/>
      <c r="NC172" s="3"/>
      <c r="ND172" s="3"/>
      <c r="NE172" s="3"/>
      <c r="NF172" s="3"/>
      <c r="NG172" s="3"/>
      <c r="NH172" s="3"/>
      <c r="NI172" s="3"/>
      <c r="NJ172" s="3"/>
      <c r="NK172" s="3"/>
      <c r="NL172" s="3"/>
      <c r="NM172" s="3"/>
      <c r="NN172" s="3"/>
      <c r="NO172" s="3"/>
      <c r="NP172" s="3"/>
      <c r="NQ172" s="3"/>
      <c r="NR172" s="3"/>
      <c r="NS172" s="3"/>
      <c r="NT172" s="3"/>
      <c r="NU172" s="3"/>
      <c r="NV172" s="3"/>
      <c r="NW172" s="3"/>
      <c r="NX172" s="3"/>
      <c r="NY172" s="3"/>
      <c r="NZ172" s="3"/>
      <c r="OA172" s="3"/>
      <c r="OB172" s="3"/>
      <c r="OC172" s="3"/>
      <c r="OD172" s="3"/>
      <c r="OE172" s="3"/>
      <c r="OF172" s="3"/>
      <c r="OG172" s="3"/>
      <c r="OH172" s="3"/>
      <c r="OI172" s="3"/>
      <c r="OJ172" s="3"/>
      <c r="OK172" s="3"/>
      <c r="OL172" s="3"/>
      <c r="OM172" s="3"/>
      <c r="ON172" s="3"/>
      <c r="OO172" s="3"/>
      <c r="OP172" s="3"/>
      <c r="OQ172" s="3"/>
      <c r="OR172" s="3"/>
      <c r="OS172" s="3"/>
      <c r="OT172" s="3"/>
      <c r="OU172" s="3"/>
      <c r="OV172" s="3"/>
      <c r="OW172" s="3"/>
      <c r="OX172" s="3"/>
      <c r="OY172" s="3"/>
      <c r="OZ172" s="3"/>
      <c r="PA172" s="3"/>
      <c r="PB172" s="3"/>
      <c r="PC172" s="3"/>
      <c r="PD172" s="3"/>
      <c r="PE172" s="3"/>
      <c r="PF172" s="3"/>
      <c r="PG172" s="3"/>
      <c r="PH172" s="3"/>
      <c r="PI172" s="3"/>
      <c r="PJ172" s="3"/>
      <c r="PK172" s="3"/>
      <c r="PL172" s="3"/>
      <c r="PM172" s="3"/>
      <c r="PN172" s="3"/>
      <c r="PO172" s="3"/>
      <c r="PP172" s="3"/>
      <c r="PQ172" s="3"/>
      <c r="PR172" s="3"/>
      <c r="PS172" s="3"/>
      <c r="PT172" s="3"/>
      <c r="PU172" s="3"/>
      <c r="PV172" s="3"/>
      <c r="PW172" s="3"/>
      <c r="PX172" s="3"/>
      <c r="PY172" s="3"/>
      <c r="PZ172" s="3"/>
      <c r="QA172" s="3"/>
      <c r="QB172" s="3"/>
      <c r="QC172" s="3"/>
      <c r="QD172" s="3"/>
      <c r="QE172" s="3"/>
      <c r="QF172" s="3"/>
      <c r="QG172" s="3"/>
      <c r="QH172" s="3"/>
      <c r="QI172" s="3"/>
      <c r="QJ172" s="3"/>
      <c r="QK172" s="3"/>
      <c r="QL172" s="3"/>
      <c r="QM172" s="3"/>
      <c r="QN172" s="3"/>
      <c r="QO172" s="3"/>
      <c r="QP172" s="3"/>
      <c r="QQ172" s="3"/>
      <c r="QR172" s="3"/>
      <c r="QS172" s="3"/>
      <c r="QT172" s="3"/>
      <c r="QU172" s="3"/>
      <c r="QV172" s="3"/>
      <c r="QW172" s="3"/>
      <c r="QX172" s="3"/>
      <c r="QY172" s="3"/>
      <c r="QZ172" s="3"/>
      <c r="RA172" s="3"/>
      <c r="RB172" s="3"/>
      <c r="RC172" s="3"/>
      <c r="RD172" s="3"/>
      <c r="RE172" s="3"/>
      <c r="RF172" s="3"/>
      <c r="RG172" s="3"/>
      <c r="RH172" s="3"/>
      <c r="RI172" s="3"/>
      <c r="RJ172" s="3"/>
      <c r="RK172" s="3"/>
      <c r="RL172" s="3"/>
      <c r="RM172" s="3"/>
      <c r="RN172" s="3"/>
      <c r="RO172" s="3"/>
      <c r="RP172" s="3"/>
      <c r="RQ172" s="3"/>
      <c r="RR172" s="3"/>
      <c r="RS172" s="3"/>
      <c r="RT172" s="3"/>
      <c r="RU172" s="3"/>
      <c r="RV172" s="3"/>
      <c r="RW172" s="3"/>
      <c r="RX172" s="3"/>
      <c r="RY172" s="3"/>
      <c r="RZ172" s="3"/>
      <c r="SA172" s="3"/>
      <c r="SB172" s="3"/>
      <c r="SC172" s="3"/>
      <c r="SD172" s="3"/>
      <c r="SE172" s="3"/>
      <c r="SF172" s="3"/>
      <c r="SG172" s="3"/>
      <c r="SH172" s="3"/>
      <c r="SI172" s="3"/>
      <c r="SJ172" s="3"/>
      <c r="SK172" s="3"/>
      <c r="SL172" s="3"/>
      <c r="SM172" s="3"/>
      <c r="SN172" s="3"/>
      <c r="SO172" s="3"/>
      <c r="SP172" s="3"/>
      <c r="SQ172" s="3"/>
      <c r="SR172" s="3"/>
      <c r="SS172" s="3"/>
      <c r="ST172" s="3"/>
      <c r="SU172" s="3"/>
      <c r="SV172" s="3"/>
      <c r="SW172" s="3"/>
      <c r="SX172" s="3"/>
      <c r="SY172" s="3"/>
      <c r="SZ172" s="3"/>
      <c r="TA172" s="3"/>
      <c r="TB172" s="3"/>
      <c r="TC172" s="3"/>
      <c r="TD172" s="3"/>
      <c r="TE172" s="3"/>
      <c r="TF172" s="3"/>
      <c r="TG172" s="3"/>
      <c r="TH172" s="3"/>
      <c r="TI172" s="3"/>
      <c r="TJ172" s="3"/>
      <c r="TK172" s="3"/>
      <c r="TL172" s="3"/>
      <c r="TM172" s="3"/>
      <c r="TN172" s="3"/>
      <c r="TO172" s="3"/>
      <c r="TP172" s="3"/>
      <c r="TQ172" s="3"/>
      <c r="TR172" s="3"/>
      <c r="TS172" s="3"/>
      <c r="TT172" s="3"/>
      <c r="TU172" s="3"/>
      <c r="TV172" s="3"/>
      <c r="TW172" s="3"/>
      <c r="TX172" s="3"/>
      <c r="TY172" s="3"/>
      <c r="TZ172" s="3"/>
      <c r="UA172" s="3"/>
      <c r="UB172" s="3"/>
      <c r="UC172" s="3"/>
      <c r="UD172" s="3"/>
      <c r="UE172" s="3"/>
      <c r="UF172" s="3"/>
      <c r="UG172" s="3"/>
      <c r="UH172" s="3"/>
      <c r="UI172" s="3"/>
      <c r="UJ172" s="3"/>
      <c r="UK172" s="3"/>
      <c r="UL172" s="3"/>
      <c r="UM172" s="3"/>
      <c r="UN172" s="3"/>
      <c r="UO172" s="3"/>
      <c r="UP172" s="3"/>
      <c r="UQ172" s="3"/>
      <c r="UR172" s="3"/>
      <c r="US172" s="3"/>
      <c r="UT172" s="3"/>
      <c r="UU172" s="3"/>
      <c r="UV172" s="3"/>
      <c r="UW172" s="3"/>
      <c r="UX172" s="3"/>
      <c r="UY172" s="3"/>
      <c r="UZ172" s="3"/>
      <c r="VA172" s="3"/>
      <c r="VB172" s="3"/>
      <c r="VC172" s="3"/>
      <c r="VD172" s="3"/>
      <c r="VE172" s="3"/>
      <c r="VF172" s="3"/>
      <c r="VG172" s="3"/>
      <c r="VH172" s="3"/>
      <c r="VI172" s="3"/>
      <c r="VJ172" s="3"/>
      <c r="VK172" s="3"/>
      <c r="VL172" s="3"/>
      <c r="VM172" s="3"/>
      <c r="VN172" s="3"/>
      <c r="VO172" s="3"/>
      <c r="VP172" s="3"/>
      <c r="VQ172" s="3"/>
      <c r="VR172" s="3"/>
      <c r="VS172" s="3"/>
      <c r="VT172" s="3"/>
      <c r="VU172" s="3"/>
      <c r="VV172" s="3"/>
      <c r="VW172" s="3"/>
      <c r="VX172" s="3"/>
      <c r="VY172" s="3"/>
      <c r="VZ172" s="3"/>
      <c r="WA172" s="3"/>
      <c r="WB172" s="3"/>
      <c r="WC172" s="3"/>
      <c r="WD172" s="3"/>
      <c r="WE172" s="3"/>
      <c r="WF172" s="3"/>
      <c r="WG172" s="3"/>
      <c r="WH172" s="3"/>
      <c r="WI172" s="3"/>
      <c r="WJ172" s="3"/>
      <c r="WK172" s="3"/>
      <c r="WL172" s="3"/>
      <c r="WM172" s="3"/>
      <c r="WN172" s="3"/>
      <c r="WO172" s="3"/>
      <c r="WP172" s="3"/>
      <c r="WQ172" s="3"/>
      <c r="WR172" s="3"/>
      <c r="WS172" s="3"/>
      <c r="WT172" s="3"/>
      <c r="WU172" s="3"/>
      <c r="WV172" s="3"/>
      <c r="WW172" s="3"/>
      <c r="WX172" s="3"/>
      <c r="WY172" s="3"/>
      <c r="WZ172" s="3"/>
      <c r="XA172" s="3"/>
      <c r="XB172" s="3"/>
      <c r="XC172" s="3"/>
      <c r="XD172" s="3"/>
      <c r="XE172" s="3"/>
      <c r="XF172" s="3"/>
      <c r="XG172" s="3"/>
      <c r="XH172" s="3"/>
      <c r="XI172" s="3"/>
      <c r="XJ172" s="3"/>
      <c r="XK172" s="3"/>
      <c r="XL172" s="3"/>
      <c r="XM172" s="3"/>
      <c r="XN172" s="3"/>
      <c r="XO172" s="3"/>
      <c r="XP172" s="3"/>
      <c r="XQ172" s="3"/>
      <c r="XR172" s="3"/>
      <c r="XS172" s="3"/>
      <c r="XT172" s="3"/>
      <c r="XU172" s="3"/>
      <c r="XV172" s="3"/>
      <c r="XW172" s="3"/>
      <c r="XX172" s="3"/>
      <c r="XY172" s="3"/>
      <c r="XZ172" s="3"/>
      <c r="YA172" s="3"/>
      <c r="YB172" s="3"/>
      <c r="YC172" s="3"/>
      <c r="YD172" s="3"/>
      <c r="YE172" s="3"/>
      <c r="YF172" s="3"/>
      <c r="YG172" s="3"/>
      <c r="YH172" s="3"/>
      <c r="YI172" s="3"/>
      <c r="YJ172" s="3"/>
      <c r="YK172" s="3"/>
      <c r="YL172" s="3"/>
      <c r="YM172" s="3"/>
      <c r="YN172" s="3"/>
      <c r="YO172" s="3"/>
      <c r="YP172" s="3"/>
      <c r="YQ172" s="3"/>
      <c r="YR172" s="3"/>
      <c r="YS172" s="3"/>
      <c r="YT172" s="3"/>
      <c r="YU172" s="3"/>
      <c r="YV172" s="3"/>
      <c r="YW172" s="3"/>
      <c r="YX172" s="3"/>
      <c r="YY172" s="3"/>
      <c r="YZ172" s="3"/>
      <c r="ZA172" s="3"/>
      <c r="ZB172" s="3"/>
      <c r="ZC172" s="3"/>
      <c r="ZD172" s="3"/>
      <c r="ZE172" s="3"/>
      <c r="ZF172" s="3"/>
      <c r="ZG172" s="3"/>
      <c r="ZH172" s="3"/>
      <c r="ZI172" s="3"/>
      <c r="ZJ172" s="3"/>
      <c r="ZK172" s="3"/>
      <c r="ZL172" s="3"/>
      <c r="ZM172" s="3"/>
      <c r="ZN172" s="3"/>
      <c r="ZO172" s="3"/>
      <c r="ZP172" s="3"/>
      <c r="ZQ172" s="3"/>
      <c r="ZR172" s="3"/>
      <c r="ZS172" s="3"/>
      <c r="ZT172" s="3"/>
      <c r="ZU172" s="3"/>
      <c r="ZV172" s="3"/>
      <c r="ZW172" s="3"/>
      <c r="ZX172" s="3"/>
      <c r="ZY172" s="3"/>
      <c r="ZZ172" s="3"/>
      <c r="AAA172" s="3"/>
      <c r="AAB172" s="3"/>
      <c r="AAC172" s="3"/>
      <c r="AAD172" s="3"/>
      <c r="AAE172" s="3"/>
      <c r="AAF172" s="3"/>
      <c r="AAG172" s="3"/>
      <c r="AAH172" s="3"/>
      <c r="AAI172" s="3"/>
      <c r="AAJ172" s="3"/>
      <c r="AAK172" s="3"/>
      <c r="AAL172" s="3"/>
      <c r="AAM172" s="3"/>
      <c r="AAN172" s="3"/>
      <c r="AAO172" s="3"/>
      <c r="AAP172" s="3"/>
      <c r="AAQ172" s="3"/>
      <c r="AAR172" s="3"/>
      <c r="AAS172" s="3"/>
      <c r="AAT172" s="3"/>
      <c r="AAU172" s="3"/>
      <c r="AAV172" s="3"/>
      <c r="AAW172" s="3"/>
      <c r="AAX172" s="3"/>
      <c r="AAY172" s="3"/>
      <c r="AAZ172" s="3"/>
      <c r="ABA172" s="3"/>
      <c r="ABB172" s="3"/>
      <c r="ABC172" s="3"/>
      <c r="ABD172" s="3"/>
      <c r="ABE172" s="3"/>
      <c r="ABF172" s="3"/>
      <c r="ABG172" s="3"/>
      <c r="ABH172" s="3"/>
      <c r="ABI172" s="3"/>
      <c r="ABJ172" s="3"/>
      <c r="ABK172" s="3"/>
      <c r="ABL172" s="3"/>
      <c r="ABM172" s="3"/>
      <c r="ABN172" s="3"/>
      <c r="ABO172" s="3"/>
      <c r="ABP172" s="3"/>
      <c r="ABQ172" s="3"/>
      <c r="ABR172" s="3"/>
      <c r="ABS172" s="3"/>
      <c r="ABT172" s="3"/>
      <c r="ABU172" s="3"/>
      <c r="ABV172" s="3"/>
      <c r="ABW172" s="3"/>
      <c r="ABX172" s="3"/>
      <c r="ABY172" s="3"/>
      <c r="ABZ172" s="3"/>
      <c r="ACA172" s="3"/>
      <c r="ACB172" s="3"/>
      <c r="ACC172" s="3"/>
      <c r="ACD172" s="3"/>
      <c r="ACE172" s="3"/>
      <c r="ACF172" s="3"/>
      <c r="ACG172" s="3"/>
      <c r="ACH172" s="3"/>
      <c r="ACI172" s="3"/>
      <c r="ACJ172" s="3"/>
      <c r="ACK172" s="3"/>
      <c r="ACL172" s="3"/>
      <c r="ACM172" s="3"/>
      <c r="ACN172" s="3"/>
      <c r="ACO172" s="3"/>
      <c r="ACP172" s="3"/>
      <c r="ACQ172" s="3"/>
      <c r="ACR172" s="3"/>
      <c r="ACS172" s="3"/>
      <c r="ACT172" s="3"/>
      <c r="ACU172" s="3"/>
      <c r="ACV172" s="3"/>
      <c r="ACW172" s="3"/>
      <c r="ACX172" s="3"/>
      <c r="ACY172" s="3"/>
      <c r="ACZ172" s="3"/>
      <c r="ADA172" s="3"/>
      <c r="ADB172" s="3"/>
      <c r="ADC172" s="3"/>
      <c r="ADD172" s="3"/>
      <c r="ADE172" s="3"/>
      <c r="ADF172" s="3"/>
      <c r="ADG172" s="3"/>
      <c r="ADH172" s="3"/>
      <c r="ADI172" s="3"/>
      <c r="ADJ172" s="3"/>
      <c r="ADK172" s="3"/>
      <c r="ADL172" s="3"/>
      <c r="ADM172" s="3"/>
      <c r="ADN172" s="3"/>
      <c r="ADO172" s="3"/>
      <c r="ADP172" s="3"/>
      <c r="ADQ172" s="3"/>
      <c r="ADR172" s="3"/>
      <c r="ADS172" s="3"/>
      <c r="ADT172" s="3"/>
      <c r="ADU172" s="3"/>
      <c r="ADV172" s="3"/>
      <c r="ADW172" s="3"/>
      <c r="ADX172" s="3"/>
      <c r="ADY172" s="3"/>
      <c r="ADZ172" s="3"/>
      <c r="AEA172" s="3"/>
      <c r="AEB172" s="3"/>
      <c r="AEC172" s="3"/>
      <c r="AED172" s="3"/>
      <c r="AEE172" s="3"/>
      <c r="AEF172" s="3"/>
      <c r="AEG172" s="3"/>
      <c r="AEH172" s="3"/>
      <c r="AEI172" s="3"/>
      <c r="AEJ172" s="3"/>
      <c r="AEK172" s="3"/>
      <c r="AEL172" s="3"/>
      <c r="AEM172" s="3"/>
      <c r="AEN172" s="3"/>
      <c r="AEO172" s="3"/>
      <c r="AEP172" s="3"/>
      <c r="AEQ172" s="3"/>
      <c r="AER172" s="3"/>
      <c r="AES172" s="3"/>
      <c r="AET172" s="3"/>
      <c r="AEU172" s="3"/>
      <c r="AEV172" s="3"/>
      <c r="AEW172" s="3"/>
      <c r="AEX172" s="3"/>
      <c r="AEY172" s="3"/>
      <c r="AEZ172" s="3"/>
      <c r="AFA172" s="3"/>
      <c r="AFB172" s="3"/>
      <c r="AFC172" s="3"/>
      <c r="AFD172" s="3"/>
      <c r="AFE172" s="3"/>
      <c r="AFF172" s="3"/>
      <c r="AFG172" s="3"/>
      <c r="AFH172" s="3"/>
      <c r="AFI172" s="3"/>
      <c r="AFJ172" s="3"/>
      <c r="AFK172" s="3"/>
      <c r="AFL172" s="3"/>
      <c r="AFM172" s="3"/>
      <c r="AFN172" s="3"/>
      <c r="AFO172" s="3"/>
      <c r="AFP172" s="3"/>
      <c r="AFQ172" s="3"/>
      <c r="AFR172" s="3"/>
      <c r="AFS172" s="3"/>
      <c r="AFT172" s="3"/>
      <c r="AFU172" s="3"/>
      <c r="AFV172" s="3"/>
      <c r="AFW172" s="3"/>
      <c r="AFX172" s="3"/>
      <c r="AFY172" s="3"/>
      <c r="AFZ172" s="3"/>
      <c r="AGA172" s="3"/>
      <c r="AGB172" s="3"/>
      <c r="AGC172" s="3"/>
      <c r="AGD172" s="3"/>
      <c r="AGE172" s="3"/>
      <c r="AGF172" s="3"/>
      <c r="AGG172" s="3"/>
      <c r="AGH172" s="3"/>
      <c r="AGI172" s="3"/>
      <c r="AGJ172" s="3"/>
      <c r="AGK172" s="3"/>
      <c r="AGL172" s="3"/>
      <c r="AGM172" s="3"/>
      <c r="AGN172" s="3"/>
      <c r="AGO172" s="3"/>
      <c r="AGP172" s="3"/>
      <c r="AGQ172" s="3"/>
      <c r="AGR172" s="3"/>
      <c r="AGS172" s="3"/>
      <c r="AGT172" s="3"/>
      <c r="AGU172" s="3"/>
      <c r="AGV172" s="3"/>
      <c r="AGW172" s="3"/>
      <c r="AGX172" s="3"/>
      <c r="AGY172" s="3"/>
      <c r="AGZ172" s="3"/>
      <c r="AHA172" s="3"/>
      <c r="AHB172" s="3"/>
      <c r="AHC172" s="3"/>
      <c r="AHD172" s="3"/>
      <c r="AHE172" s="3"/>
      <c r="AHF172" s="3"/>
      <c r="AHG172" s="3"/>
      <c r="AHH172" s="3"/>
      <c r="AHI172" s="3"/>
      <c r="AHJ172" s="3"/>
      <c r="AHK172" s="3"/>
      <c r="AHL172" s="3"/>
      <c r="AHM172" s="3"/>
      <c r="AHN172" s="3"/>
      <c r="AHO172" s="3"/>
      <c r="AHP172" s="3"/>
      <c r="AHQ172" s="3"/>
      <c r="AHR172" s="3"/>
      <c r="AHS172" s="3"/>
      <c r="AHT172" s="3"/>
      <c r="AHU172" s="3"/>
      <c r="AHV172" s="3"/>
      <c r="AHW172" s="3"/>
      <c r="AHX172" s="3"/>
      <c r="AHY172" s="3"/>
      <c r="AHZ172" s="3"/>
      <c r="AIA172" s="3"/>
      <c r="AIB172" s="3"/>
      <c r="AIC172" s="3"/>
      <c r="AID172" s="3"/>
      <c r="AIE172" s="3"/>
      <c r="AIF172" s="3"/>
      <c r="AIG172" s="3"/>
      <c r="AIH172" s="3"/>
      <c r="AII172" s="3"/>
      <c r="AIJ172" s="3"/>
      <c r="AIK172" s="3"/>
      <c r="AIL172" s="3"/>
      <c r="AIM172" s="3"/>
      <c r="AIN172" s="3"/>
      <c r="AIO172" s="3"/>
      <c r="AIP172" s="3"/>
      <c r="AIQ172" s="3"/>
      <c r="AIR172" s="3"/>
      <c r="AIS172" s="3"/>
      <c r="AIT172" s="3"/>
      <c r="AIU172" s="3"/>
      <c r="AIV172" s="3"/>
      <c r="AIW172" s="3"/>
      <c r="AIX172" s="3"/>
      <c r="AIY172" s="3"/>
      <c r="AIZ172" s="3"/>
      <c r="AJA172" s="3"/>
      <c r="AJB172" s="3"/>
      <c r="AJC172" s="3"/>
      <c r="AJD172" s="3"/>
      <c r="AJE172" s="3"/>
      <c r="AJF172" s="3"/>
      <c r="AJG172" s="3"/>
      <c r="AJH172" s="3"/>
      <c r="AJI172" s="3"/>
      <c r="AJJ172" s="3"/>
      <c r="AJK172" s="3"/>
      <c r="AJL172" s="3"/>
      <c r="AJM172" s="3"/>
      <c r="AJN172" s="3"/>
      <c r="AJO172" s="3"/>
      <c r="AJP172" s="3"/>
      <c r="AJQ172" s="3"/>
      <c r="AJR172" s="3"/>
      <c r="AJS172" s="3"/>
      <c r="AJT172" s="3"/>
      <c r="AJU172" s="3"/>
      <c r="AJV172" s="3"/>
      <c r="AJW172" s="3"/>
      <c r="AJX172" s="3"/>
      <c r="AJY172" s="3"/>
      <c r="AJZ172" s="3"/>
      <c r="AKA172" s="3"/>
      <c r="AKB172" s="3"/>
      <c r="AKC172" s="3"/>
      <c r="AKD172" s="3"/>
      <c r="AKE172" s="3"/>
      <c r="AKF172" s="3"/>
      <c r="AKG172" s="3"/>
      <c r="AKH172" s="3"/>
      <c r="AKI172" s="3"/>
      <c r="AKJ172" s="3"/>
      <c r="AKK172" s="3"/>
      <c r="AKL172" s="3"/>
      <c r="AKM172" s="3"/>
      <c r="AKN172" s="3"/>
      <c r="AKO172" s="3"/>
      <c r="AKP172" s="3"/>
      <c r="AKQ172" s="3"/>
      <c r="AKR172" s="3"/>
      <c r="AKS172" s="3"/>
      <c r="AKT172" s="3"/>
      <c r="AKU172" s="3"/>
      <c r="AKV172" s="3"/>
      <c r="AKW172" s="3"/>
      <c r="AKX172" s="3"/>
      <c r="AKY172" s="3"/>
      <c r="AKZ172" s="3"/>
      <c r="ALA172" s="3"/>
      <c r="ALB172" s="3"/>
      <c r="ALC172" s="3"/>
      <c r="ALD172" s="3"/>
      <c r="ALE172" s="3"/>
      <c r="ALF172" s="3"/>
      <c r="ALG172" s="3"/>
      <c r="ALH172" s="3"/>
      <c r="ALI172" s="3"/>
      <c r="ALJ172" s="3"/>
      <c r="ALK172" s="3"/>
      <c r="ALL172" s="3"/>
      <c r="ALM172" s="3"/>
      <c r="ALN172" s="3"/>
      <c r="ALO172" s="3"/>
      <c r="ALP172" s="3"/>
      <c r="ALQ172" s="3"/>
      <c r="ALR172" s="3"/>
      <c r="ALS172" s="3"/>
      <c r="ALT172" s="3"/>
      <c r="ALU172" s="3"/>
      <c r="ALV172" s="3"/>
      <c r="ALW172" s="3"/>
      <c r="ALX172" s="3"/>
      <c r="ALY172" s="3"/>
      <c r="ALZ172" s="3"/>
      <c r="AMA172" s="3"/>
      <c r="AMB172" s="3"/>
      <c r="AMC172" s="3"/>
      <c r="AMD172" s="3"/>
      <c r="AME172" s="3"/>
      <c r="AMF172" s="3"/>
      <c r="AMG172" s="3"/>
      <c r="AMH172" s="3"/>
      <c r="AMI172" s="3"/>
      <c r="AMJ172" s="3"/>
      <c r="AMK172" s="3"/>
      <c r="AML172" s="3"/>
      <c r="AMM172" s="3"/>
      <c r="AMN172" s="3"/>
      <c r="AMO172" s="3"/>
      <c r="AMP172" s="3"/>
      <c r="AMQ172" s="3"/>
      <c r="AMR172" s="3"/>
      <c r="AMS172" s="3"/>
      <c r="AMT172" s="3"/>
      <c r="AMU172" s="3"/>
    </row>
    <row r="173" spans="1:1038" ht="14.25" outlineLevel="1">
      <c r="A173" s="3"/>
      <c r="B173" s="3"/>
      <c r="C173" s="64" t="s">
        <v>190</v>
      </c>
      <c r="D173" s="39"/>
      <c r="E173" s="124">
        <f>+costi!N12</f>
        <v>19340362.330535602</v>
      </c>
      <c r="F173" s="39"/>
      <c r="G173" s="65"/>
      <c r="H173" s="66">
        <f>+$E$173*H150</f>
        <v>0</v>
      </c>
      <c r="I173" s="66">
        <f>+$E$173*I150</f>
        <v>19340362.330535602</v>
      </c>
      <c r="J173" s="66">
        <f>+$E$173*J150</f>
        <v>0</v>
      </c>
      <c r="K173" s="66">
        <f>+$E$173*K150</f>
        <v>0</v>
      </c>
      <c r="L173" s="66">
        <f t="shared" ref="L173:AH173" si="245">+$E$173*L258</f>
        <v>0</v>
      </c>
      <c r="M173" s="66">
        <f t="shared" si="245"/>
        <v>0</v>
      </c>
      <c r="N173" s="66">
        <f t="shared" si="245"/>
        <v>0</v>
      </c>
      <c r="O173" s="66">
        <f t="shared" si="245"/>
        <v>0</v>
      </c>
      <c r="P173" s="66">
        <f t="shared" si="245"/>
        <v>0</v>
      </c>
      <c r="Q173" s="66">
        <f t="shared" si="245"/>
        <v>0</v>
      </c>
      <c r="R173" s="66">
        <f t="shared" si="245"/>
        <v>0</v>
      </c>
      <c r="S173" s="66">
        <f t="shared" si="245"/>
        <v>0</v>
      </c>
      <c r="T173" s="66">
        <f t="shared" si="245"/>
        <v>0</v>
      </c>
      <c r="U173" s="66">
        <f t="shared" si="245"/>
        <v>0</v>
      </c>
      <c r="V173" s="66">
        <f t="shared" si="245"/>
        <v>0</v>
      </c>
      <c r="W173" s="66">
        <f t="shared" si="245"/>
        <v>0</v>
      </c>
      <c r="X173" s="66">
        <f t="shared" si="245"/>
        <v>0</v>
      </c>
      <c r="Y173" s="66">
        <f t="shared" si="245"/>
        <v>0</v>
      </c>
      <c r="Z173" s="66">
        <f t="shared" si="245"/>
        <v>0</v>
      </c>
      <c r="AA173" s="66">
        <f t="shared" si="245"/>
        <v>0</v>
      </c>
      <c r="AB173" s="66">
        <f t="shared" si="245"/>
        <v>0</v>
      </c>
      <c r="AC173" s="66">
        <f t="shared" si="245"/>
        <v>0</v>
      </c>
      <c r="AD173" s="66">
        <f t="shared" si="245"/>
        <v>0</v>
      </c>
      <c r="AE173" s="66">
        <f t="shared" si="245"/>
        <v>0</v>
      </c>
      <c r="AF173" s="66">
        <f t="shared" si="245"/>
        <v>0</v>
      </c>
      <c r="AG173" s="66">
        <f t="shared" si="245"/>
        <v>0</v>
      </c>
      <c r="AH173" s="66">
        <f t="shared" si="245"/>
        <v>0</v>
      </c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  <c r="IW173" s="39"/>
      <c r="IX173" s="39"/>
      <c r="IY173" s="39"/>
      <c r="IZ173" s="39"/>
      <c r="JA173" s="39"/>
      <c r="JB173" s="39"/>
      <c r="JC173" s="39"/>
      <c r="JD173" s="39"/>
      <c r="JE173" s="39"/>
      <c r="JF173" s="39"/>
      <c r="JG173" s="39"/>
      <c r="JH173" s="39"/>
      <c r="JI173" s="39"/>
      <c r="JJ173" s="39"/>
      <c r="JK173" s="39"/>
      <c r="JL173" s="39"/>
      <c r="JM173" s="39"/>
      <c r="JN173" s="39"/>
      <c r="JO173" s="39"/>
      <c r="JP173" s="39"/>
      <c r="JQ173" s="39"/>
      <c r="JR173" s="39"/>
      <c r="JS173" s="39"/>
      <c r="JT173" s="39"/>
      <c r="JU173" s="39"/>
      <c r="JV173" s="39"/>
      <c r="JW173" s="39"/>
      <c r="JX173" s="39"/>
      <c r="JY173" s="39"/>
      <c r="JZ173" s="39"/>
      <c r="KA173" s="39"/>
      <c r="KB173" s="39"/>
      <c r="KC173" s="39"/>
      <c r="KD173" s="39"/>
      <c r="KE173" s="39"/>
      <c r="KF173" s="39"/>
      <c r="KG173" s="39"/>
      <c r="KH173" s="39"/>
      <c r="KI173" s="39"/>
      <c r="KJ173" s="39"/>
      <c r="KK173" s="39"/>
      <c r="KL173" s="39"/>
      <c r="KM173" s="39"/>
      <c r="KN173" s="39"/>
      <c r="KO173" s="39"/>
      <c r="KP173" s="39"/>
      <c r="KQ173" s="39"/>
      <c r="KR173" s="39"/>
      <c r="KS173" s="39"/>
      <c r="KT173" s="39"/>
      <c r="KU173" s="39"/>
      <c r="KV173" s="39"/>
      <c r="KW173" s="39"/>
      <c r="KX173" s="39"/>
      <c r="KY173" s="39"/>
      <c r="KZ173" s="39"/>
      <c r="LA173" s="39"/>
      <c r="LB173" s="39"/>
      <c r="LC173" s="39"/>
      <c r="LD173" s="39"/>
      <c r="LE173" s="39"/>
      <c r="LF173" s="39"/>
      <c r="LG173" s="39"/>
      <c r="LH173" s="39"/>
      <c r="LI173" s="39"/>
      <c r="LJ173" s="39"/>
      <c r="LK173" s="39"/>
      <c r="LL173" s="39"/>
      <c r="LM173" s="39"/>
      <c r="LN173" s="39"/>
      <c r="LO173" s="39"/>
      <c r="LP173" s="39"/>
      <c r="LQ173" s="39"/>
      <c r="LR173" s="39"/>
      <c r="LS173" s="39"/>
      <c r="LT173" s="39"/>
      <c r="LU173" s="39"/>
      <c r="LV173" s="39"/>
      <c r="LW173" s="39"/>
      <c r="LX173" s="39"/>
      <c r="LY173" s="39"/>
      <c r="LZ173" s="39"/>
      <c r="MA173" s="39"/>
      <c r="MB173" s="39"/>
      <c r="MC173" s="39"/>
      <c r="MD173" s="39"/>
      <c r="ME173" s="39"/>
      <c r="MF173" s="39"/>
      <c r="MG173" s="39"/>
      <c r="MH173" s="39"/>
      <c r="MI173" s="39"/>
      <c r="MJ173" s="39"/>
      <c r="MK173" s="39"/>
      <c r="ML173" s="39"/>
      <c r="MM173" s="39"/>
      <c r="MN173" s="39"/>
      <c r="MO173" s="39"/>
      <c r="MP173" s="39"/>
      <c r="MQ173" s="39"/>
      <c r="MR173" s="39"/>
      <c r="MS173" s="39"/>
      <c r="MT173" s="39"/>
      <c r="MU173" s="39"/>
      <c r="MV173" s="39"/>
      <c r="MW173" s="39"/>
      <c r="MX173" s="39"/>
      <c r="MY173" s="39"/>
      <c r="MZ173" s="39"/>
      <c r="NA173" s="39"/>
      <c r="NB173" s="39"/>
      <c r="NC173" s="39"/>
      <c r="ND173" s="39"/>
      <c r="NE173" s="39"/>
      <c r="NF173" s="39"/>
      <c r="NG173" s="39"/>
      <c r="NH173" s="39"/>
      <c r="NI173" s="39"/>
      <c r="NJ173" s="39"/>
      <c r="NK173" s="39"/>
      <c r="NL173" s="39"/>
      <c r="NM173" s="39"/>
      <c r="NN173" s="39"/>
      <c r="NO173" s="39"/>
      <c r="NP173" s="39"/>
      <c r="NQ173" s="39"/>
      <c r="NR173" s="39"/>
      <c r="NS173" s="39"/>
      <c r="NT173" s="39"/>
      <c r="NU173" s="39"/>
      <c r="NV173" s="39"/>
      <c r="NW173" s="39"/>
      <c r="NX173" s="39"/>
      <c r="NY173" s="39"/>
      <c r="NZ173" s="39"/>
      <c r="OA173" s="39"/>
      <c r="OB173" s="39"/>
      <c r="OC173" s="39"/>
      <c r="OD173" s="39"/>
      <c r="OE173" s="39"/>
      <c r="OF173" s="39"/>
      <c r="OG173" s="39"/>
      <c r="OH173" s="39"/>
      <c r="OI173" s="39"/>
      <c r="OJ173" s="39"/>
      <c r="OK173" s="39"/>
      <c r="OL173" s="39"/>
      <c r="OM173" s="39"/>
      <c r="ON173" s="39"/>
      <c r="OO173" s="39"/>
      <c r="OP173" s="39"/>
      <c r="OQ173" s="39"/>
      <c r="OR173" s="39"/>
      <c r="OS173" s="39"/>
      <c r="OT173" s="39"/>
      <c r="OU173" s="39"/>
      <c r="OV173" s="39"/>
      <c r="OW173" s="39"/>
      <c r="OX173" s="39"/>
      <c r="OY173" s="39"/>
      <c r="OZ173" s="39"/>
      <c r="PA173" s="39"/>
      <c r="PB173" s="39"/>
      <c r="PC173" s="39"/>
      <c r="PD173" s="39"/>
      <c r="PE173" s="39"/>
      <c r="PF173" s="39"/>
      <c r="PG173" s="39"/>
      <c r="PH173" s="39"/>
      <c r="PI173" s="39"/>
      <c r="PJ173" s="39"/>
      <c r="PK173" s="39"/>
      <c r="PL173" s="39"/>
      <c r="PM173" s="39"/>
      <c r="PN173" s="39"/>
      <c r="PO173" s="39"/>
      <c r="PP173" s="39"/>
      <c r="PQ173" s="39"/>
      <c r="PR173" s="39"/>
      <c r="PS173" s="39"/>
      <c r="PT173" s="39"/>
      <c r="PU173" s="39"/>
      <c r="PV173" s="39"/>
      <c r="PW173" s="39"/>
      <c r="PX173" s="39"/>
      <c r="PY173" s="39"/>
      <c r="PZ173" s="39"/>
      <c r="QA173" s="39"/>
      <c r="QB173" s="39"/>
      <c r="QC173" s="39"/>
      <c r="QD173" s="39"/>
      <c r="QE173" s="39"/>
      <c r="QF173" s="39"/>
      <c r="QG173" s="39"/>
      <c r="QH173" s="39"/>
      <c r="QI173" s="39"/>
      <c r="QJ173" s="39"/>
      <c r="QK173" s="39"/>
      <c r="QL173" s="39"/>
      <c r="QM173" s="39"/>
      <c r="QN173" s="39"/>
      <c r="QO173" s="39"/>
      <c r="QP173" s="39"/>
      <c r="QQ173" s="39"/>
      <c r="QR173" s="39"/>
      <c r="QS173" s="39"/>
      <c r="QT173" s="39"/>
      <c r="QU173" s="39"/>
      <c r="QV173" s="39"/>
      <c r="QW173" s="39"/>
      <c r="QX173" s="39"/>
      <c r="QY173" s="39"/>
      <c r="QZ173" s="39"/>
      <c r="RA173" s="39"/>
      <c r="RB173" s="39"/>
      <c r="RC173" s="39"/>
      <c r="RD173" s="39"/>
      <c r="RE173" s="39"/>
      <c r="RF173" s="39"/>
      <c r="RG173" s="39"/>
      <c r="RH173" s="39"/>
      <c r="RI173" s="39"/>
      <c r="RJ173" s="39"/>
      <c r="RK173" s="39"/>
      <c r="RL173" s="39"/>
      <c r="RM173" s="39"/>
      <c r="RN173" s="39"/>
      <c r="RO173" s="39"/>
      <c r="RP173" s="39"/>
      <c r="RQ173" s="39"/>
      <c r="RR173" s="39"/>
      <c r="RS173" s="39"/>
      <c r="RT173" s="39"/>
      <c r="RU173" s="39"/>
      <c r="RV173" s="39"/>
      <c r="RW173" s="39"/>
      <c r="RX173" s="39"/>
      <c r="RY173" s="39"/>
      <c r="RZ173" s="39"/>
      <c r="SA173" s="39"/>
      <c r="SB173" s="39"/>
      <c r="SC173" s="39"/>
      <c r="SD173" s="39"/>
      <c r="SE173" s="39"/>
      <c r="SF173" s="39"/>
      <c r="SG173" s="39"/>
      <c r="SH173" s="39"/>
      <c r="SI173" s="39"/>
      <c r="SJ173" s="39"/>
      <c r="SK173" s="39"/>
      <c r="SL173" s="39"/>
      <c r="SM173" s="39"/>
      <c r="SN173" s="39"/>
      <c r="SO173" s="39"/>
      <c r="SP173" s="39"/>
      <c r="SQ173" s="39"/>
      <c r="SR173" s="39"/>
      <c r="SS173" s="39"/>
      <c r="ST173" s="39"/>
      <c r="SU173" s="39"/>
      <c r="SV173" s="39"/>
      <c r="SW173" s="39"/>
      <c r="SX173" s="39"/>
      <c r="SY173" s="39"/>
      <c r="SZ173" s="39"/>
      <c r="TA173" s="39"/>
      <c r="TB173" s="39"/>
      <c r="TC173" s="39"/>
      <c r="TD173" s="39"/>
      <c r="TE173" s="39"/>
      <c r="TF173" s="39"/>
      <c r="TG173" s="39"/>
      <c r="TH173" s="39"/>
      <c r="TI173" s="39"/>
      <c r="TJ173" s="39"/>
      <c r="TK173" s="39"/>
      <c r="TL173" s="39"/>
      <c r="TM173" s="39"/>
      <c r="TN173" s="39"/>
      <c r="TO173" s="39"/>
      <c r="TP173" s="39"/>
      <c r="TQ173" s="39"/>
      <c r="TR173" s="39"/>
      <c r="TS173" s="39"/>
      <c r="TT173" s="39"/>
      <c r="TU173" s="39"/>
      <c r="TV173" s="39"/>
      <c r="TW173" s="39"/>
      <c r="TX173" s="39"/>
      <c r="TY173" s="39"/>
      <c r="TZ173" s="39"/>
      <c r="UA173" s="39"/>
      <c r="UB173" s="39"/>
      <c r="UC173" s="39"/>
      <c r="UD173" s="39"/>
      <c r="UE173" s="39"/>
      <c r="UF173" s="39"/>
      <c r="UG173" s="39"/>
      <c r="UH173" s="39"/>
      <c r="UI173" s="39"/>
      <c r="UJ173" s="39"/>
      <c r="UK173" s="39"/>
      <c r="UL173" s="39"/>
      <c r="UM173" s="39"/>
      <c r="UN173" s="39"/>
      <c r="UO173" s="39"/>
      <c r="UP173" s="39"/>
      <c r="UQ173" s="39"/>
      <c r="UR173" s="39"/>
      <c r="US173" s="39"/>
      <c r="UT173" s="39"/>
      <c r="UU173" s="39"/>
      <c r="UV173" s="39"/>
      <c r="UW173" s="39"/>
      <c r="UX173" s="39"/>
      <c r="UY173" s="39"/>
      <c r="UZ173" s="39"/>
      <c r="VA173" s="39"/>
      <c r="VB173" s="39"/>
      <c r="VC173" s="39"/>
      <c r="VD173" s="39"/>
      <c r="VE173" s="39"/>
      <c r="VF173" s="39"/>
      <c r="VG173" s="39"/>
      <c r="VH173" s="39"/>
      <c r="VI173" s="39"/>
      <c r="VJ173" s="39"/>
      <c r="VK173" s="39"/>
      <c r="VL173" s="39"/>
      <c r="VM173" s="39"/>
      <c r="VN173" s="39"/>
      <c r="VO173" s="39"/>
      <c r="VP173" s="39"/>
      <c r="VQ173" s="39"/>
      <c r="VR173" s="39"/>
      <c r="VS173" s="39"/>
      <c r="VT173" s="39"/>
      <c r="VU173" s="39"/>
      <c r="VV173" s="39"/>
      <c r="VW173" s="39"/>
      <c r="VX173" s="39"/>
      <c r="VY173" s="39"/>
      <c r="VZ173" s="39"/>
      <c r="WA173" s="39"/>
      <c r="WB173" s="39"/>
      <c r="WC173" s="39"/>
      <c r="WD173" s="39"/>
      <c r="WE173" s="39"/>
      <c r="WF173" s="39"/>
      <c r="WG173" s="39"/>
      <c r="WH173" s="39"/>
      <c r="WI173" s="39"/>
      <c r="WJ173" s="39"/>
      <c r="WK173" s="39"/>
      <c r="WL173" s="39"/>
      <c r="WM173" s="39"/>
      <c r="WN173" s="39"/>
      <c r="WO173" s="39"/>
      <c r="WP173" s="39"/>
      <c r="WQ173" s="39"/>
      <c r="WR173" s="39"/>
      <c r="WS173" s="39"/>
      <c r="WT173" s="39"/>
      <c r="WU173" s="39"/>
      <c r="WV173" s="39"/>
      <c r="WW173" s="39"/>
      <c r="WX173" s="39"/>
      <c r="WY173" s="39"/>
      <c r="WZ173" s="39"/>
      <c r="XA173" s="39"/>
      <c r="XB173" s="39"/>
      <c r="XC173" s="39"/>
      <c r="XD173" s="39"/>
      <c r="XE173" s="39"/>
      <c r="XF173" s="39"/>
      <c r="XG173" s="39"/>
      <c r="XH173" s="39"/>
      <c r="XI173" s="39"/>
      <c r="XJ173" s="39"/>
      <c r="XK173" s="39"/>
      <c r="XL173" s="39"/>
      <c r="XM173" s="39"/>
      <c r="XN173" s="39"/>
      <c r="XO173" s="39"/>
      <c r="XP173" s="39"/>
      <c r="XQ173" s="39"/>
      <c r="XR173" s="39"/>
      <c r="XS173" s="39"/>
      <c r="XT173" s="39"/>
      <c r="XU173" s="39"/>
      <c r="XV173" s="39"/>
      <c r="XW173" s="39"/>
      <c r="XX173" s="39"/>
      <c r="XY173" s="39"/>
      <c r="XZ173" s="39"/>
      <c r="YA173" s="39"/>
      <c r="YB173" s="39"/>
      <c r="YC173" s="39"/>
      <c r="YD173" s="39"/>
      <c r="YE173" s="39"/>
      <c r="YF173" s="39"/>
      <c r="YG173" s="39"/>
      <c r="YH173" s="39"/>
      <c r="YI173" s="39"/>
      <c r="YJ173" s="39"/>
      <c r="YK173" s="39"/>
      <c r="YL173" s="39"/>
      <c r="YM173" s="39"/>
      <c r="YN173" s="39"/>
      <c r="YO173" s="39"/>
      <c r="YP173" s="39"/>
      <c r="YQ173" s="39"/>
      <c r="YR173" s="39"/>
      <c r="YS173" s="39"/>
      <c r="YT173" s="39"/>
      <c r="YU173" s="39"/>
      <c r="YV173" s="39"/>
      <c r="YW173" s="39"/>
      <c r="YX173" s="39"/>
      <c r="YY173" s="39"/>
      <c r="YZ173" s="39"/>
      <c r="ZA173" s="39"/>
      <c r="ZB173" s="39"/>
      <c r="ZC173" s="39"/>
      <c r="ZD173" s="39"/>
      <c r="ZE173" s="39"/>
      <c r="ZF173" s="39"/>
      <c r="ZG173" s="39"/>
      <c r="ZH173" s="39"/>
      <c r="ZI173" s="39"/>
      <c r="ZJ173" s="39"/>
      <c r="ZK173" s="39"/>
      <c r="ZL173" s="39"/>
      <c r="ZM173" s="39"/>
      <c r="ZN173" s="39"/>
      <c r="ZO173" s="39"/>
      <c r="ZP173" s="39"/>
      <c r="ZQ173" s="39"/>
      <c r="ZR173" s="39"/>
      <c r="ZS173" s="39"/>
      <c r="ZT173" s="39"/>
      <c r="ZU173" s="39"/>
      <c r="ZV173" s="39"/>
      <c r="ZW173" s="39"/>
      <c r="ZX173" s="39"/>
      <c r="ZY173" s="39"/>
      <c r="ZZ173" s="39"/>
      <c r="AAA173" s="39"/>
      <c r="AAB173" s="39"/>
      <c r="AAC173" s="39"/>
      <c r="AAD173" s="39"/>
      <c r="AAE173" s="39"/>
      <c r="AAF173" s="39"/>
      <c r="AAG173" s="39"/>
      <c r="AAH173" s="39"/>
      <c r="AAI173" s="39"/>
      <c r="AAJ173" s="39"/>
      <c r="AAK173" s="39"/>
      <c r="AAL173" s="39"/>
      <c r="AAM173" s="39"/>
      <c r="AAN173" s="39"/>
      <c r="AAO173" s="39"/>
      <c r="AAP173" s="39"/>
      <c r="AAQ173" s="39"/>
      <c r="AAR173" s="39"/>
      <c r="AAS173" s="39"/>
      <c r="AAT173" s="39"/>
      <c r="AAU173" s="39"/>
      <c r="AAV173" s="39"/>
      <c r="AAW173" s="39"/>
      <c r="AAX173" s="39"/>
      <c r="AAY173" s="39"/>
      <c r="AAZ173" s="39"/>
      <c r="ABA173" s="39"/>
      <c r="ABB173" s="39"/>
      <c r="ABC173" s="39"/>
      <c r="ABD173" s="39"/>
      <c r="ABE173" s="39"/>
      <c r="ABF173" s="39"/>
      <c r="ABG173" s="39"/>
      <c r="ABH173" s="39"/>
      <c r="ABI173" s="39"/>
      <c r="ABJ173" s="39"/>
      <c r="ABK173" s="39"/>
      <c r="ABL173" s="39"/>
      <c r="ABM173" s="39"/>
      <c r="ABN173" s="39"/>
      <c r="ABO173" s="39"/>
      <c r="ABP173" s="39"/>
      <c r="ABQ173" s="39"/>
      <c r="ABR173" s="39"/>
      <c r="ABS173" s="39"/>
      <c r="ABT173" s="39"/>
      <c r="ABU173" s="39"/>
      <c r="ABV173" s="39"/>
      <c r="ABW173" s="39"/>
      <c r="ABX173" s="39"/>
      <c r="ABY173" s="39"/>
      <c r="ABZ173" s="39"/>
      <c r="ACA173" s="39"/>
      <c r="ACB173" s="39"/>
      <c r="ACC173" s="39"/>
      <c r="ACD173" s="39"/>
      <c r="ACE173" s="39"/>
      <c r="ACF173" s="39"/>
      <c r="ACG173" s="39"/>
      <c r="ACH173" s="39"/>
      <c r="ACI173" s="39"/>
      <c r="ACJ173" s="39"/>
      <c r="ACK173" s="39"/>
      <c r="ACL173" s="39"/>
      <c r="ACM173" s="39"/>
      <c r="ACN173" s="39"/>
      <c r="ACO173" s="39"/>
      <c r="ACP173" s="39"/>
      <c r="ACQ173" s="39"/>
      <c r="ACR173" s="39"/>
      <c r="ACS173" s="39"/>
      <c r="ACT173" s="39"/>
      <c r="ACU173" s="39"/>
      <c r="ACV173" s="39"/>
      <c r="ACW173" s="39"/>
      <c r="ACX173" s="39"/>
      <c r="ACY173" s="39"/>
      <c r="ACZ173" s="39"/>
      <c r="ADA173" s="39"/>
      <c r="ADB173" s="39"/>
      <c r="ADC173" s="39"/>
      <c r="ADD173" s="39"/>
      <c r="ADE173" s="39"/>
      <c r="ADF173" s="39"/>
      <c r="ADG173" s="39"/>
      <c r="ADH173" s="39"/>
      <c r="ADI173" s="39"/>
      <c r="ADJ173" s="39"/>
      <c r="ADK173" s="39"/>
      <c r="ADL173" s="39"/>
      <c r="ADM173" s="39"/>
      <c r="ADN173" s="39"/>
      <c r="ADO173" s="39"/>
      <c r="ADP173" s="39"/>
      <c r="ADQ173" s="39"/>
      <c r="ADR173" s="39"/>
      <c r="ADS173" s="39"/>
      <c r="ADT173" s="39"/>
      <c r="ADU173" s="39"/>
      <c r="ADV173" s="39"/>
      <c r="ADW173" s="39"/>
      <c r="ADX173" s="39"/>
      <c r="ADY173" s="39"/>
      <c r="ADZ173" s="39"/>
      <c r="AEA173" s="39"/>
      <c r="AEB173" s="39"/>
      <c r="AEC173" s="39"/>
      <c r="AED173" s="39"/>
      <c r="AEE173" s="39"/>
      <c r="AEF173" s="39"/>
      <c r="AEG173" s="39"/>
      <c r="AEH173" s="39"/>
      <c r="AEI173" s="39"/>
      <c r="AEJ173" s="39"/>
      <c r="AEK173" s="39"/>
      <c r="AEL173" s="39"/>
      <c r="AEM173" s="39"/>
      <c r="AEN173" s="39"/>
      <c r="AEO173" s="39"/>
      <c r="AEP173" s="39"/>
      <c r="AEQ173" s="39"/>
      <c r="AER173" s="39"/>
      <c r="AES173" s="39"/>
      <c r="AET173" s="39"/>
      <c r="AEU173" s="39"/>
      <c r="AEV173" s="39"/>
      <c r="AEW173" s="39"/>
      <c r="AEX173" s="39"/>
      <c r="AEY173" s="39"/>
      <c r="AEZ173" s="39"/>
      <c r="AFA173" s="39"/>
      <c r="AFB173" s="39"/>
      <c r="AFC173" s="39"/>
      <c r="AFD173" s="39"/>
      <c r="AFE173" s="39"/>
      <c r="AFF173" s="39"/>
      <c r="AFG173" s="39"/>
      <c r="AFH173" s="39"/>
      <c r="AFI173" s="39"/>
      <c r="AFJ173" s="39"/>
      <c r="AFK173" s="39"/>
      <c r="AFL173" s="39"/>
      <c r="AFM173" s="39"/>
      <c r="AFN173" s="39"/>
      <c r="AFO173" s="39"/>
      <c r="AFP173" s="39"/>
      <c r="AFQ173" s="39"/>
      <c r="AFR173" s="39"/>
      <c r="AFS173" s="39"/>
      <c r="AFT173" s="39"/>
      <c r="AFU173" s="39"/>
      <c r="AFV173" s="39"/>
      <c r="AFW173" s="39"/>
      <c r="AFX173" s="39"/>
      <c r="AFY173" s="39"/>
      <c r="AFZ173" s="39"/>
      <c r="AGA173" s="39"/>
      <c r="AGB173" s="39"/>
      <c r="AGC173" s="39"/>
      <c r="AGD173" s="39"/>
      <c r="AGE173" s="39"/>
      <c r="AGF173" s="39"/>
      <c r="AGG173" s="39"/>
      <c r="AGH173" s="39"/>
      <c r="AGI173" s="39"/>
      <c r="AGJ173" s="39"/>
      <c r="AGK173" s="39"/>
      <c r="AGL173" s="39"/>
      <c r="AGM173" s="39"/>
      <c r="AGN173" s="39"/>
      <c r="AGO173" s="39"/>
      <c r="AGP173" s="39"/>
      <c r="AGQ173" s="39"/>
      <c r="AGR173" s="39"/>
      <c r="AGS173" s="39"/>
      <c r="AGT173" s="39"/>
      <c r="AGU173" s="39"/>
      <c r="AGV173" s="39"/>
      <c r="AGW173" s="39"/>
      <c r="AGX173" s="39"/>
      <c r="AGY173" s="39"/>
      <c r="AGZ173" s="39"/>
      <c r="AHA173" s="39"/>
      <c r="AHB173" s="39"/>
      <c r="AHC173" s="39"/>
      <c r="AHD173" s="39"/>
      <c r="AHE173" s="39"/>
      <c r="AHF173" s="39"/>
      <c r="AHG173" s="39"/>
      <c r="AHH173" s="39"/>
      <c r="AHI173" s="39"/>
      <c r="AHJ173" s="39"/>
      <c r="AHK173" s="39"/>
      <c r="AHL173" s="39"/>
      <c r="AHM173" s="39"/>
      <c r="AHN173" s="39"/>
      <c r="AHO173" s="39"/>
      <c r="AHP173" s="39"/>
      <c r="AHQ173" s="39"/>
      <c r="AHR173" s="39"/>
      <c r="AHS173" s="39"/>
      <c r="AHT173" s="39"/>
      <c r="AHU173" s="39"/>
      <c r="AHV173" s="39"/>
      <c r="AHW173" s="39"/>
      <c r="AHX173" s="39"/>
      <c r="AHY173" s="39"/>
      <c r="AHZ173" s="39"/>
      <c r="AIA173" s="39"/>
      <c r="AIB173" s="39"/>
      <c r="AIC173" s="39"/>
      <c r="AID173" s="39"/>
      <c r="AIE173" s="39"/>
      <c r="AIF173" s="39"/>
      <c r="AIG173" s="39"/>
      <c r="AIH173" s="39"/>
      <c r="AII173" s="39"/>
      <c r="AIJ173" s="39"/>
      <c r="AIK173" s="39"/>
      <c r="AIL173" s="39"/>
      <c r="AIM173" s="39"/>
      <c r="AIN173" s="39"/>
      <c r="AIO173" s="39"/>
      <c r="AIP173" s="39"/>
      <c r="AIQ173" s="39"/>
      <c r="AIR173" s="39"/>
      <c r="AIS173" s="39"/>
      <c r="AIT173" s="39"/>
      <c r="AIU173" s="39"/>
      <c r="AIV173" s="39"/>
      <c r="AIW173" s="39"/>
      <c r="AIX173" s="39"/>
      <c r="AIY173" s="39"/>
      <c r="AIZ173" s="39"/>
      <c r="AJA173" s="39"/>
      <c r="AJB173" s="39"/>
      <c r="AJC173" s="39"/>
      <c r="AJD173" s="39"/>
      <c r="AJE173" s="39"/>
      <c r="AJF173" s="39"/>
      <c r="AJG173" s="39"/>
      <c r="AJH173" s="39"/>
      <c r="AJI173" s="39"/>
      <c r="AJJ173" s="39"/>
      <c r="AJK173" s="39"/>
      <c r="AJL173" s="39"/>
      <c r="AJM173" s="39"/>
      <c r="AJN173" s="39"/>
      <c r="AJO173" s="39"/>
      <c r="AJP173" s="39"/>
      <c r="AJQ173" s="39"/>
      <c r="AJR173" s="39"/>
      <c r="AJS173" s="39"/>
      <c r="AJT173" s="39"/>
      <c r="AJU173" s="39"/>
      <c r="AJV173" s="39"/>
      <c r="AJW173" s="39"/>
      <c r="AJX173" s="39"/>
      <c r="AJY173" s="39"/>
      <c r="AJZ173" s="39"/>
      <c r="AKA173" s="39"/>
      <c r="AKB173" s="39"/>
      <c r="AKC173" s="39"/>
      <c r="AKD173" s="39"/>
      <c r="AKE173" s="39"/>
      <c r="AKF173" s="39"/>
      <c r="AKG173" s="39"/>
      <c r="AKH173" s="39"/>
      <c r="AKI173" s="39"/>
      <c r="AKJ173" s="39"/>
      <c r="AKK173" s="39"/>
      <c r="AKL173" s="39"/>
      <c r="AKM173" s="39"/>
      <c r="AKN173" s="39"/>
      <c r="AKO173" s="39"/>
      <c r="AKP173" s="39"/>
      <c r="AKQ173" s="39"/>
      <c r="AKR173" s="39"/>
      <c r="AKS173" s="39"/>
      <c r="AKT173" s="39"/>
      <c r="AKU173" s="39"/>
      <c r="AKV173" s="39"/>
      <c r="AKW173" s="39"/>
      <c r="AKX173" s="39"/>
      <c r="AKY173" s="39"/>
      <c r="AKZ173" s="39"/>
      <c r="ALA173" s="39"/>
      <c r="ALB173" s="39"/>
      <c r="ALC173" s="39"/>
      <c r="ALD173" s="39"/>
      <c r="ALE173" s="39"/>
      <c r="ALF173" s="39"/>
      <c r="ALG173" s="39"/>
      <c r="ALH173" s="39"/>
      <c r="ALI173" s="39"/>
      <c r="ALJ173" s="39"/>
      <c r="ALK173" s="39"/>
      <c r="ALL173" s="39"/>
      <c r="ALM173" s="39"/>
      <c r="ALN173" s="39"/>
      <c r="ALO173" s="39"/>
      <c r="ALP173" s="39"/>
      <c r="ALQ173" s="39"/>
      <c r="ALR173" s="39"/>
      <c r="ALS173" s="39"/>
      <c r="ALT173" s="39"/>
      <c r="ALU173" s="39"/>
      <c r="ALV173" s="39"/>
      <c r="ALW173" s="39"/>
      <c r="ALX173" s="39"/>
      <c r="ALY173" s="39"/>
      <c r="ALZ173" s="39"/>
      <c r="AMA173" s="39"/>
      <c r="AMB173" s="39"/>
      <c r="AMC173" s="39"/>
      <c r="AMD173" s="39"/>
      <c r="AME173" s="39"/>
      <c r="AMF173" s="39"/>
      <c r="AMG173" s="39"/>
      <c r="AMH173" s="39"/>
      <c r="AMI173" s="39"/>
      <c r="AMJ173" s="39"/>
      <c r="AMK173" s="39"/>
      <c r="AML173" s="39"/>
      <c r="AMM173" s="39"/>
      <c r="AMN173" s="39"/>
      <c r="AMO173" s="39"/>
      <c r="AMP173" s="39"/>
      <c r="AMQ173" s="39"/>
      <c r="AMR173" s="39"/>
      <c r="AMS173" s="39"/>
      <c r="AMT173" s="39"/>
      <c r="AMU173" s="39"/>
      <c r="AMV173" s="59"/>
      <c r="AMW173" s="59"/>
      <c r="AMX173" s="59"/>
    </row>
    <row r="174" spans="1:1038" ht="14.25" outlineLevel="1">
      <c r="A174" s="3"/>
      <c r="B174" s="3"/>
      <c r="C174" s="64" t="s">
        <v>225</v>
      </c>
      <c r="D174" s="39"/>
      <c r="E174" s="124">
        <f>+costi!N24</f>
        <v>100000</v>
      </c>
      <c r="F174" s="39"/>
      <c r="G174" s="65"/>
      <c r="H174" s="253">
        <f>+$E$174*H258</f>
        <v>100000</v>
      </c>
      <c r="I174" s="253">
        <f t="shared" ref="I174:AH174" si="246">+$E$174*I258</f>
        <v>0</v>
      </c>
      <c r="J174" s="253">
        <f t="shared" si="246"/>
        <v>0</v>
      </c>
      <c r="K174" s="253">
        <f t="shared" si="246"/>
        <v>0</v>
      </c>
      <c r="L174" s="253">
        <f t="shared" si="246"/>
        <v>0</v>
      </c>
      <c r="M174" s="253">
        <f t="shared" si="246"/>
        <v>0</v>
      </c>
      <c r="N174" s="253">
        <f t="shared" si="246"/>
        <v>0</v>
      </c>
      <c r="O174" s="253">
        <f t="shared" si="246"/>
        <v>0</v>
      </c>
      <c r="P174" s="253">
        <f t="shared" si="246"/>
        <v>0</v>
      </c>
      <c r="Q174" s="253">
        <f t="shared" si="246"/>
        <v>0</v>
      </c>
      <c r="R174" s="253">
        <f t="shared" si="246"/>
        <v>0</v>
      </c>
      <c r="S174" s="253">
        <f t="shared" si="246"/>
        <v>0</v>
      </c>
      <c r="T174" s="253">
        <f t="shared" si="246"/>
        <v>0</v>
      </c>
      <c r="U174" s="253">
        <f t="shared" si="246"/>
        <v>0</v>
      </c>
      <c r="V174" s="253">
        <f t="shared" si="246"/>
        <v>0</v>
      </c>
      <c r="W174" s="253">
        <f t="shared" si="246"/>
        <v>0</v>
      </c>
      <c r="X174" s="253">
        <f t="shared" si="246"/>
        <v>0</v>
      </c>
      <c r="Y174" s="253">
        <f t="shared" si="246"/>
        <v>0</v>
      </c>
      <c r="Z174" s="253">
        <f t="shared" si="246"/>
        <v>0</v>
      </c>
      <c r="AA174" s="253">
        <f t="shared" si="246"/>
        <v>0</v>
      </c>
      <c r="AB174" s="253">
        <f t="shared" si="246"/>
        <v>0</v>
      </c>
      <c r="AC174" s="253">
        <f t="shared" si="246"/>
        <v>0</v>
      </c>
      <c r="AD174" s="253">
        <f t="shared" si="246"/>
        <v>0</v>
      </c>
      <c r="AE174" s="253">
        <f t="shared" si="246"/>
        <v>0</v>
      </c>
      <c r="AF174" s="253">
        <f t="shared" si="246"/>
        <v>0</v>
      </c>
      <c r="AG174" s="253">
        <f t="shared" si="246"/>
        <v>0</v>
      </c>
      <c r="AH174" s="253">
        <f t="shared" si="246"/>
        <v>0</v>
      </c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  <c r="IW174" s="39"/>
      <c r="IX174" s="39"/>
      <c r="IY174" s="39"/>
      <c r="IZ174" s="39"/>
      <c r="JA174" s="39"/>
      <c r="JB174" s="39"/>
      <c r="JC174" s="39"/>
      <c r="JD174" s="39"/>
      <c r="JE174" s="39"/>
      <c r="JF174" s="39"/>
      <c r="JG174" s="39"/>
      <c r="JH174" s="39"/>
      <c r="JI174" s="39"/>
      <c r="JJ174" s="39"/>
      <c r="JK174" s="39"/>
      <c r="JL174" s="39"/>
      <c r="JM174" s="39"/>
      <c r="JN174" s="39"/>
      <c r="JO174" s="39"/>
      <c r="JP174" s="39"/>
      <c r="JQ174" s="39"/>
      <c r="JR174" s="39"/>
      <c r="JS174" s="39"/>
      <c r="JT174" s="39"/>
      <c r="JU174" s="39"/>
      <c r="JV174" s="39"/>
      <c r="JW174" s="39"/>
      <c r="JX174" s="39"/>
      <c r="JY174" s="39"/>
      <c r="JZ174" s="39"/>
      <c r="KA174" s="39"/>
      <c r="KB174" s="39"/>
      <c r="KC174" s="39"/>
      <c r="KD174" s="39"/>
      <c r="KE174" s="39"/>
      <c r="KF174" s="39"/>
      <c r="KG174" s="39"/>
      <c r="KH174" s="39"/>
      <c r="KI174" s="39"/>
      <c r="KJ174" s="39"/>
      <c r="KK174" s="39"/>
      <c r="KL174" s="39"/>
      <c r="KM174" s="39"/>
      <c r="KN174" s="39"/>
      <c r="KO174" s="39"/>
      <c r="KP174" s="39"/>
      <c r="KQ174" s="39"/>
      <c r="KR174" s="39"/>
      <c r="KS174" s="39"/>
      <c r="KT174" s="39"/>
      <c r="KU174" s="39"/>
      <c r="KV174" s="39"/>
      <c r="KW174" s="39"/>
      <c r="KX174" s="39"/>
      <c r="KY174" s="39"/>
      <c r="KZ174" s="39"/>
      <c r="LA174" s="39"/>
      <c r="LB174" s="39"/>
      <c r="LC174" s="39"/>
      <c r="LD174" s="39"/>
      <c r="LE174" s="39"/>
      <c r="LF174" s="39"/>
      <c r="LG174" s="39"/>
      <c r="LH174" s="39"/>
      <c r="LI174" s="39"/>
      <c r="LJ174" s="39"/>
      <c r="LK174" s="39"/>
      <c r="LL174" s="39"/>
      <c r="LM174" s="39"/>
      <c r="LN174" s="39"/>
      <c r="LO174" s="39"/>
      <c r="LP174" s="39"/>
      <c r="LQ174" s="39"/>
      <c r="LR174" s="39"/>
      <c r="LS174" s="39"/>
      <c r="LT174" s="39"/>
      <c r="LU174" s="39"/>
      <c r="LV174" s="39"/>
      <c r="LW174" s="39"/>
      <c r="LX174" s="39"/>
      <c r="LY174" s="39"/>
      <c r="LZ174" s="39"/>
      <c r="MA174" s="39"/>
      <c r="MB174" s="39"/>
      <c r="MC174" s="39"/>
      <c r="MD174" s="39"/>
      <c r="ME174" s="39"/>
      <c r="MF174" s="39"/>
      <c r="MG174" s="39"/>
      <c r="MH174" s="39"/>
      <c r="MI174" s="39"/>
      <c r="MJ174" s="39"/>
      <c r="MK174" s="39"/>
      <c r="ML174" s="39"/>
      <c r="MM174" s="39"/>
      <c r="MN174" s="39"/>
      <c r="MO174" s="39"/>
      <c r="MP174" s="39"/>
      <c r="MQ174" s="39"/>
      <c r="MR174" s="39"/>
      <c r="MS174" s="39"/>
      <c r="MT174" s="39"/>
      <c r="MU174" s="39"/>
      <c r="MV174" s="39"/>
      <c r="MW174" s="39"/>
      <c r="MX174" s="39"/>
      <c r="MY174" s="39"/>
      <c r="MZ174" s="39"/>
      <c r="NA174" s="39"/>
      <c r="NB174" s="39"/>
      <c r="NC174" s="39"/>
      <c r="ND174" s="39"/>
      <c r="NE174" s="39"/>
      <c r="NF174" s="39"/>
      <c r="NG174" s="39"/>
      <c r="NH174" s="39"/>
      <c r="NI174" s="39"/>
      <c r="NJ174" s="39"/>
      <c r="NK174" s="39"/>
      <c r="NL174" s="39"/>
      <c r="NM174" s="39"/>
      <c r="NN174" s="39"/>
      <c r="NO174" s="39"/>
      <c r="NP174" s="39"/>
      <c r="NQ174" s="39"/>
      <c r="NR174" s="39"/>
      <c r="NS174" s="39"/>
      <c r="NT174" s="39"/>
      <c r="NU174" s="39"/>
      <c r="NV174" s="39"/>
      <c r="NW174" s="39"/>
      <c r="NX174" s="39"/>
      <c r="NY174" s="39"/>
      <c r="NZ174" s="39"/>
      <c r="OA174" s="39"/>
      <c r="OB174" s="39"/>
      <c r="OC174" s="39"/>
      <c r="OD174" s="39"/>
      <c r="OE174" s="39"/>
      <c r="OF174" s="39"/>
      <c r="OG174" s="39"/>
      <c r="OH174" s="39"/>
      <c r="OI174" s="39"/>
      <c r="OJ174" s="39"/>
      <c r="OK174" s="39"/>
      <c r="OL174" s="39"/>
      <c r="OM174" s="39"/>
      <c r="ON174" s="39"/>
      <c r="OO174" s="39"/>
      <c r="OP174" s="39"/>
      <c r="OQ174" s="39"/>
      <c r="OR174" s="39"/>
      <c r="OS174" s="39"/>
      <c r="OT174" s="39"/>
      <c r="OU174" s="39"/>
      <c r="OV174" s="39"/>
      <c r="OW174" s="39"/>
      <c r="OX174" s="39"/>
      <c r="OY174" s="39"/>
      <c r="OZ174" s="39"/>
      <c r="PA174" s="39"/>
      <c r="PB174" s="39"/>
      <c r="PC174" s="39"/>
      <c r="PD174" s="39"/>
      <c r="PE174" s="39"/>
      <c r="PF174" s="39"/>
      <c r="PG174" s="39"/>
      <c r="PH174" s="39"/>
      <c r="PI174" s="39"/>
      <c r="PJ174" s="39"/>
      <c r="PK174" s="39"/>
      <c r="PL174" s="39"/>
      <c r="PM174" s="39"/>
      <c r="PN174" s="39"/>
      <c r="PO174" s="39"/>
      <c r="PP174" s="39"/>
      <c r="PQ174" s="39"/>
      <c r="PR174" s="39"/>
      <c r="PS174" s="39"/>
      <c r="PT174" s="39"/>
      <c r="PU174" s="39"/>
      <c r="PV174" s="39"/>
      <c r="PW174" s="39"/>
      <c r="PX174" s="39"/>
      <c r="PY174" s="39"/>
      <c r="PZ174" s="39"/>
      <c r="QA174" s="39"/>
      <c r="QB174" s="39"/>
      <c r="QC174" s="39"/>
      <c r="QD174" s="39"/>
      <c r="QE174" s="39"/>
      <c r="QF174" s="39"/>
      <c r="QG174" s="39"/>
      <c r="QH174" s="39"/>
      <c r="QI174" s="39"/>
      <c r="QJ174" s="39"/>
      <c r="QK174" s="39"/>
      <c r="QL174" s="39"/>
      <c r="QM174" s="39"/>
      <c r="QN174" s="39"/>
      <c r="QO174" s="39"/>
      <c r="QP174" s="39"/>
      <c r="QQ174" s="39"/>
      <c r="QR174" s="39"/>
      <c r="QS174" s="39"/>
      <c r="QT174" s="39"/>
      <c r="QU174" s="39"/>
      <c r="QV174" s="39"/>
      <c r="QW174" s="39"/>
      <c r="QX174" s="39"/>
      <c r="QY174" s="39"/>
      <c r="QZ174" s="39"/>
      <c r="RA174" s="39"/>
      <c r="RB174" s="39"/>
      <c r="RC174" s="39"/>
      <c r="RD174" s="39"/>
      <c r="RE174" s="39"/>
      <c r="RF174" s="39"/>
      <c r="RG174" s="39"/>
      <c r="RH174" s="39"/>
      <c r="RI174" s="39"/>
      <c r="RJ174" s="39"/>
      <c r="RK174" s="39"/>
      <c r="RL174" s="39"/>
      <c r="RM174" s="39"/>
      <c r="RN174" s="39"/>
      <c r="RO174" s="39"/>
      <c r="RP174" s="39"/>
      <c r="RQ174" s="39"/>
      <c r="RR174" s="39"/>
      <c r="RS174" s="39"/>
      <c r="RT174" s="39"/>
      <c r="RU174" s="39"/>
      <c r="RV174" s="39"/>
      <c r="RW174" s="39"/>
      <c r="RX174" s="39"/>
      <c r="RY174" s="39"/>
      <c r="RZ174" s="39"/>
      <c r="SA174" s="39"/>
      <c r="SB174" s="39"/>
      <c r="SC174" s="39"/>
      <c r="SD174" s="39"/>
      <c r="SE174" s="39"/>
      <c r="SF174" s="39"/>
      <c r="SG174" s="39"/>
      <c r="SH174" s="39"/>
      <c r="SI174" s="39"/>
      <c r="SJ174" s="39"/>
      <c r="SK174" s="39"/>
      <c r="SL174" s="39"/>
      <c r="SM174" s="39"/>
      <c r="SN174" s="39"/>
      <c r="SO174" s="39"/>
      <c r="SP174" s="39"/>
      <c r="SQ174" s="39"/>
      <c r="SR174" s="39"/>
      <c r="SS174" s="39"/>
      <c r="ST174" s="39"/>
      <c r="SU174" s="39"/>
      <c r="SV174" s="39"/>
      <c r="SW174" s="39"/>
      <c r="SX174" s="39"/>
      <c r="SY174" s="39"/>
      <c r="SZ174" s="39"/>
      <c r="TA174" s="39"/>
      <c r="TB174" s="39"/>
      <c r="TC174" s="39"/>
      <c r="TD174" s="39"/>
      <c r="TE174" s="39"/>
      <c r="TF174" s="39"/>
      <c r="TG174" s="39"/>
      <c r="TH174" s="39"/>
      <c r="TI174" s="39"/>
      <c r="TJ174" s="39"/>
      <c r="TK174" s="39"/>
      <c r="TL174" s="39"/>
      <c r="TM174" s="39"/>
      <c r="TN174" s="39"/>
      <c r="TO174" s="39"/>
      <c r="TP174" s="39"/>
      <c r="TQ174" s="39"/>
      <c r="TR174" s="39"/>
      <c r="TS174" s="39"/>
      <c r="TT174" s="39"/>
      <c r="TU174" s="39"/>
      <c r="TV174" s="39"/>
      <c r="TW174" s="39"/>
      <c r="TX174" s="39"/>
      <c r="TY174" s="39"/>
      <c r="TZ174" s="39"/>
      <c r="UA174" s="39"/>
      <c r="UB174" s="39"/>
      <c r="UC174" s="39"/>
      <c r="UD174" s="39"/>
      <c r="UE174" s="39"/>
      <c r="UF174" s="39"/>
      <c r="UG174" s="39"/>
      <c r="UH174" s="39"/>
      <c r="UI174" s="39"/>
      <c r="UJ174" s="39"/>
      <c r="UK174" s="39"/>
      <c r="UL174" s="39"/>
      <c r="UM174" s="39"/>
      <c r="UN174" s="39"/>
      <c r="UO174" s="39"/>
      <c r="UP174" s="39"/>
      <c r="UQ174" s="39"/>
      <c r="UR174" s="39"/>
      <c r="US174" s="39"/>
      <c r="UT174" s="39"/>
      <c r="UU174" s="39"/>
      <c r="UV174" s="39"/>
      <c r="UW174" s="39"/>
      <c r="UX174" s="39"/>
      <c r="UY174" s="39"/>
      <c r="UZ174" s="39"/>
      <c r="VA174" s="39"/>
      <c r="VB174" s="39"/>
      <c r="VC174" s="39"/>
      <c r="VD174" s="39"/>
      <c r="VE174" s="39"/>
      <c r="VF174" s="39"/>
      <c r="VG174" s="39"/>
      <c r="VH174" s="39"/>
      <c r="VI174" s="39"/>
      <c r="VJ174" s="39"/>
      <c r="VK174" s="39"/>
      <c r="VL174" s="39"/>
      <c r="VM174" s="39"/>
      <c r="VN174" s="39"/>
      <c r="VO174" s="39"/>
      <c r="VP174" s="39"/>
      <c r="VQ174" s="39"/>
      <c r="VR174" s="39"/>
      <c r="VS174" s="39"/>
      <c r="VT174" s="39"/>
      <c r="VU174" s="39"/>
      <c r="VV174" s="39"/>
      <c r="VW174" s="39"/>
      <c r="VX174" s="39"/>
      <c r="VY174" s="39"/>
      <c r="VZ174" s="39"/>
      <c r="WA174" s="39"/>
      <c r="WB174" s="39"/>
      <c r="WC174" s="39"/>
      <c r="WD174" s="39"/>
      <c r="WE174" s="39"/>
      <c r="WF174" s="39"/>
      <c r="WG174" s="39"/>
      <c r="WH174" s="39"/>
      <c r="WI174" s="39"/>
      <c r="WJ174" s="39"/>
      <c r="WK174" s="39"/>
      <c r="WL174" s="39"/>
      <c r="WM174" s="39"/>
      <c r="WN174" s="39"/>
      <c r="WO174" s="39"/>
      <c r="WP174" s="39"/>
      <c r="WQ174" s="39"/>
      <c r="WR174" s="39"/>
      <c r="WS174" s="39"/>
      <c r="WT174" s="39"/>
      <c r="WU174" s="39"/>
      <c r="WV174" s="39"/>
      <c r="WW174" s="39"/>
      <c r="WX174" s="39"/>
      <c r="WY174" s="39"/>
      <c r="WZ174" s="39"/>
      <c r="XA174" s="39"/>
      <c r="XB174" s="39"/>
      <c r="XC174" s="39"/>
      <c r="XD174" s="39"/>
      <c r="XE174" s="39"/>
      <c r="XF174" s="39"/>
      <c r="XG174" s="39"/>
      <c r="XH174" s="39"/>
      <c r="XI174" s="39"/>
      <c r="XJ174" s="39"/>
      <c r="XK174" s="39"/>
      <c r="XL174" s="39"/>
      <c r="XM174" s="39"/>
      <c r="XN174" s="39"/>
      <c r="XO174" s="39"/>
      <c r="XP174" s="39"/>
      <c r="XQ174" s="39"/>
      <c r="XR174" s="39"/>
      <c r="XS174" s="39"/>
      <c r="XT174" s="39"/>
      <c r="XU174" s="39"/>
      <c r="XV174" s="39"/>
      <c r="XW174" s="39"/>
      <c r="XX174" s="39"/>
      <c r="XY174" s="39"/>
      <c r="XZ174" s="39"/>
      <c r="YA174" s="39"/>
      <c r="YB174" s="39"/>
      <c r="YC174" s="39"/>
      <c r="YD174" s="39"/>
      <c r="YE174" s="39"/>
      <c r="YF174" s="39"/>
      <c r="YG174" s="39"/>
      <c r="YH174" s="39"/>
      <c r="YI174" s="39"/>
      <c r="YJ174" s="39"/>
      <c r="YK174" s="39"/>
      <c r="YL174" s="39"/>
      <c r="YM174" s="39"/>
      <c r="YN174" s="39"/>
      <c r="YO174" s="39"/>
      <c r="YP174" s="39"/>
      <c r="YQ174" s="39"/>
      <c r="YR174" s="39"/>
      <c r="YS174" s="39"/>
      <c r="YT174" s="39"/>
      <c r="YU174" s="39"/>
      <c r="YV174" s="39"/>
      <c r="YW174" s="39"/>
      <c r="YX174" s="39"/>
      <c r="YY174" s="39"/>
      <c r="YZ174" s="39"/>
      <c r="ZA174" s="39"/>
      <c r="ZB174" s="39"/>
      <c r="ZC174" s="39"/>
      <c r="ZD174" s="39"/>
      <c r="ZE174" s="39"/>
      <c r="ZF174" s="39"/>
      <c r="ZG174" s="39"/>
      <c r="ZH174" s="39"/>
      <c r="ZI174" s="39"/>
      <c r="ZJ174" s="39"/>
      <c r="ZK174" s="39"/>
      <c r="ZL174" s="39"/>
      <c r="ZM174" s="39"/>
      <c r="ZN174" s="39"/>
      <c r="ZO174" s="39"/>
      <c r="ZP174" s="39"/>
      <c r="ZQ174" s="39"/>
      <c r="ZR174" s="39"/>
      <c r="ZS174" s="39"/>
      <c r="ZT174" s="39"/>
      <c r="ZU174" s="39"/>
      <c r="ZV174" s="39"/>
      <c r="ZW174" s="39"/>
      <c r="ZX174" s="39"/>
      <c r="ZY174" s="39"/>
      <c r="ZZ174" s="39"/>
      <c r="AAA174" s="39"/>
      <c r="AAB174" s="39"/>
      <c r="AAC174" s="39"/>
      <c r="AAD174" s="39"/>
      <c r="AAE174" s="39"/>
      <c r="AAF174" s="39"/>
      <c r="AAG174" s="39"/>
      <c r="AAH174" s="39"/>
      <c r="AAI174" s="39"/>
      <c r="AAJ174" s="39"/>
      <c r="AAK174" s="39"/>
      <c r="AAL174" s="39"/>
      <c r="AAM174" s="39"/>
      <c r="AAN174" s="39"/>
      <c r="AAO174" s="39"/>
      <c r="AAP174" s="39"/>
      <c r="AAQ174" s="39"/>
      <c r="AAR174" s="39"/>
      <c r="AAS174" s="39"/>
      <c r="AAT174" s="39"/>
      <c r="AAU174" s="39"/>
      <c r="AAV174" s="39"/>
      <c r="AAW174" s="39"/>
      <c r="AAX174" s="39"/>
      <c r="AAY174" s="39"/>
      <c r="AAZ174" s="39"/>
      <c r="ABA174" s="39"/>
      <c r="ABB174" s="39"/>
      <c r="ABC174" s="39"/>
      <c r="ABD174" s="39"/>
      <c r="ABE174" s="39"/>
      <c r="ABF174" s="39"/>
      <c r="ABG174" s="39"/>
      <c r="ABH174" s="39"/>
      <c r="ABI174" s="39"/>
      <c r="ABJ174" s="39"/>
      <c r="ABK174" s="39"/>
      <c r="ABL174" s="39"/>
      <c r="ABM174" s="39"/>
      <c r="ABN174" s="39"/>
      <c r="ABO174" s="39"/>
      <c r="ABP174" s="39"/>
      <c r="ABQ174" s="39"/>
      <c r="ABR174" s="39"/>
      <c r="ABS174" s="39"/>
      <c r="ABT174" s="39"/>
      <c r="ABU174" s="39"/>
      <c r="ABV174" s="39"/>
      <c r="ABW174" s="39"/>
      <c r="ABX174" s="39"/>
      <c r="ABY174" s="39"/>
      <c r="ABZ174" s="39"/>
      <c r="ACA174" s="39"/>
      <c r="ACB174" s="39"/>
      <c r="ACC174" s="39"/>
      <c r="ACD174" s="39"/>
      <c r="ACE174" s="39"/>
      <c r="ACF174" s="39"/>
      <c r="ACG174" s="39"/>
      <c r="ACH174" s="39"/>
      <c r="ACI174" s="39"/>
      <c r="ACJ174" s="39"/>
      <c r="ACK174" s="39"/>
      <c r="ACL174" s="39"/>
      <c r="ACM174" s="39"/>
      <c r="ACN174" s="39"/>
      <c r="ACO174" s="39"/>
      <c r="ACP174" s="39"/>
      <c r="ACQ174" s="39"/>
      <c r="ACR174" s="39"/>
      <c r="ACS174" s="39"/>
      <c r="ACT174" s="39"/>
      <c r="ACU174" s="39"/>
      <c r="ACV174" s="39"/>
      <c r="ACW174" s="39"/>
      <c r="ACX174" s="39"/>
      <c r="ACY174" s="39"/>
      <c r="ACZ174" s="39"/>
      <c r="ADA174" s="39"/>
      <c r="ADB174" s="39"/>
      <c r="ADC174" s="39"/>
      <c r="ADD174" s="39"/>
      <c r="ADE174" s="39"/>
      <c r="ADF174" s="39"/>
      <c r="ADG174" s="39"/>
      <c r="ADH174" s="39"/>
      <c r="ADI174" s="39"/>
      <c r="ADJ174" s="39"/>
      <c r="ADK174" s="39"/>
      <c r="ADL174" s="39"/>
      <c r="ADM174" s="39"/>
      <c r="ADN174" s="39"/>
      <c r="ADO174" s="39"/>
      <c r="ADP174" s="39"/>
      <c r="ADQ174" s="39"/>
      <c r="ADR174" s="39"/>
      <c r="ADS174" s="39"/>
      <c r="ADT174" s="39"/>
      <c r="ADU174" s="39"/>
      <c r="ADV174" s="39"/>
      <c r="ADW174" s="39"/>
      <c r="ADX174" s="39"/>
      <c r="ADY174" s="39"/>
      <c r="ADZ174" s="39"/>
      <c r="AEA174" s="39"/>
      <c r="AEB174" s="39"/>
      <c r="AEC174" s="39"/>
      <c r="AED174" s="39"/>
      <c r="AEE174" s="39"/>
      <c r="AEF174" s="39"/>
      <c r="AEG174" s="39"/>
      <c r="AEH174" s="39"/>
      <c r="AEI174" s="39"/>
      <c r="AEJ174" s="39"/>
      <c r="AEK174" s="39"/>
      <c r="AEL174" s="39"/>
      <c r="AEM174" s="39"/>
      <c r="AEN174" s="39"/>
      <c r="AEO174" s="39"/>
      <c r="AEP174" s="39"/>
      <c r="AEQ174" s="39"/>
      <c r="AER174" s="39"/>
      <c r="AES174" s="39"/>
      <c r="AET174" s="39"/>
      <c r="AEU174" s="39"/>
      <c r="AEV174" s="39"/>
      <c r="AEW174" s="39"/>
      <c r="AEX174" s="39"/>
      <c r="AEY174" s="39"/>
      <c r="AEZ174" s="39"/>
      <c r="AFA174" s="39"/>
      <c r="AFB174" s="39"/>
      <c r="AFC174" s="39"/>
      <c r="AFD174" s="39"/>
      <c r="AFE174" s="39"/>
      <c r="AFF174" s="39"/>
      <c r="AFG174" s="39"/>
      <c r="AFH174" s="39"/>
      <c r="AFI174" s="39"/>
      <c r="AFJ174" s="39"/>
      <c r="AFK174" s="39"/>
      <c r="AFL174" s="39"/>
      <c r="AFM174" s="39"/>
      <c r="AFN174" s="39"/>
      <c r="AFO174" s="39"/>
      <c r="AFP174" s="39"/>
      <c r="AFQ174" s="39"/>
      <c r="AFR174" s="39"/>
      <c r="AFS174" s="39"/>
      <c r="AFT174" s="39"/>
      <c r="AFU174" s="39"/>
      <c r="AFV174" s="39"/>
      <c r="AFW174" s="39"/>
      <c r="AFX174" s="39"/>
      <c r="AFY174" s="39"/>
      <c r="AFZ174" s="39"/>
      <c r="AGA174" s="39"/>
      <c r="AGB174" s="39"/>
      <c r="AGC174" s="39"/>
      <c r="AGD174" s="39"/>
      <c r="AGE174" s="39"/>
      <c r="AGF174" s="39"/>
      <c r="AGG174" s="39"/>
      <c r="AGH174" s="39"/>
      <c r="AGI174" s="39"/>
      <c r="AGJ174" s="39"/>
      <c r="AGK174" s="39"/>
      <c r="AGL174" s="39"/>
      <c r="AGM174" s="39"/>
      <c r="AGN174" s="39"/>
      <c r="AGO174" s="39"/>
      <c r="AGP174" s="39"/>
      <c r="AGQ174" s="39"/>
      <c r="AGR174" s="39"/>
      <c r="AGS174" s="39"/>
      <c r="AGT174" s="39"/>
      <c r="AGU174" s="39"/>
      <c r="AGV174" s="39"/>
      <c r="AGW174" s="39"/>
      <c r="AGX174" s="39"/>
      <c r="AGY174" s="39"/>
      <c r="AGZ174" s="39"/>
      <c r="AHA174" s="39"/>
      <c r="AHB174" s="39"/>
      <c r="AHC174" s="39"/>
      <c r="AHD174" s="39"/>
      <c r="AHE174" s="39"/>
      <c r="AHF174" s="39"/>
      <c r="AHG174" s="39"/>
      <c r="AHH174" s="39"/>
      <c r="AHI174" s="39"/>
      <c r="AHJ174" s="39"/>
      <c r="AHK174" s="39"/>
      <c r="AHL174" s="39"/>
      <c r="AHM174" s="39"/>
      <c r="AHN174" s="39"/>
      <c r="AHO174" s="39"/>
      <c r="AHP174" s="39"/>
      <c r="AHQ174" s="39"/>
      <c r="AHR174" s="39"/>
      <c r="AHS174" s="39"/>
      <c r="AHT174" s="39"/>
      <c r="AHU174" s="39"/>
      <c r="AHV174" s="39"/>
      <c r="AHW174" s="39"/>
      <c r="AHX174" s="39"/>
      <c r="AHY174" s="39"/>
      <c r="AHZ174" s="39"/>
      <c r="AIA174" s="39"/>
      <c r="AIB174" s="39"/>
      <c r="AIC174" s="39"/>
      <c r="AID174" s="39"/>
      <c r="AIE174" s="39"/>
      <c r="AIF174" s="39"/>
      <c r="AIG174" s="39"/>
      <c r="AIH174" s="39"/>
      <c r="AII174" s="39"/>
      <c r="AIJ174" s="39"/>
      <c r="AIK174" s="39"/>
      <c r="AIL174" s="39"/>
      <c r="AIM174" s="39"/>
      <c r="AIN174" s="39"/>
      <c r="AIO174" s="39"/>
      <c r="AIP174" s="39"/>
      <c r="AIQ174" s="39"/>
      <c r="AIR174" s="39"/>
      <c r="AIS174" s="39"/>
      <c r="AIT174" s="39"/>
      <c r="AIU174" s="39"/>
      <c r="AIV174" s="39"/>
      <c r="AIW174" s="39"/>
      <c r="AIX174" s="39"/>
      <c r="AIY174" s="39"/>
      <c r="AIZ174" s="39"/>
      <c r="AJA174" s="39"/>
      <c r="AJB174" s="39"/>
      <c r="AJC174" s="39"/>
      <c r="AJD174" s="39"/>
      <c r="AJE174" s="39"/>
      <c r="AJF174" s="39"/>
      <c r="AJG174" s="39"/>
      <c r="AJH174" s="39"/>
      <c r="AJI174" s="39"/>
      <c r="AJJ174" s="39"/>
      <c r="AJK174" s="39"/>
      <c r="AJL174" s="39"/>
      <c r="AJM174" s="39"/>
      <c r="AJN174" s="39"/>
      <c r="AJO174" s="39"/>
      <c r="AJP174" s="39"/>
      <c r="AJQ174" s="39"/>
      <c r="AJR174" s="39"/>
      <c r="AJS174" s="39"/>
      <c r="AJT174" s="39"/>
      <c r="AJU174" s="39"/>
      <c r="AJV174" s="39"/>
      <c r="AJW174" s="39"/>
      <c r="AJX174" s="39"/>
      <c r="AJY174" s="39"/>
      <c r="AJZ174" s="39"/>
      <c r="AKA174" s="39"/>
      <c r="AKB174" s="39"/>
      <c r="AKC174" s="39"/>
      <c r="AKD174" s="39"/>
      <c r="AKE174" s="39"/>
      <c r="AKF174" s="39"/>
      <c r="AKG174" s="39"/>
      <c r="AKH174" s="39"/>
      <c r="AKI174" s="39"/>
      <c r="AKJ174" s="39"/>
      <c r="AKK174" s="39"/>
      <c r="AKL174" s="39"/>
      <c r="AKM174" s="39"/>
      <c r="AKN174" s="39"/>
      <c r="AKO174" s="39"/>
      <c r="AKP174" s="39"/>
      <c r="AKQ174" s="39"/>
      <c r="AKR174" s="39"/>
      <c r="AKS174" s="39"/>
      <c r="AKT174" s="39"/>
      <c r="AKU174" s="39"/>
      <c r="AKV174" s="39"/>
      <c r="AKW174" s="39"/>
      <c r="AKX174" s="39"/>
      <c r="AKY174" s="39"/>
      <c r="AKZ174" s="39"/>
      <c r="ALA174" s="39"/>
      <c r="ALB174" s="39"/>
      <c r="ALC174" s="39"/>
      <c r="ALD174" s="39"/>
      <c r="ALE174" s="39"/>
      <c r="ALF174" s="39"/>
      <c r="ALG174" s="39"/>
      <c r="ALH174" s="39"/>
      <c r="ALI174" s="39"/>
      <c r="ALJ174" s="39"/>
      <c r="ALK174" s="39"/>
      <c r="ALL174" s="39"/>
      <c r="ALM174" s="39"/>
      <c r="ALN174" s="39"/>
      <c r="ALO174" s="39"/>
      <c r="ALP174" s="39"/>
      <c r="ALQ174" s="39"/>
      <c r="ALR174" s="39"/>
      <c r="ALS174" s="39"/>
      <c r="ALT174" s="39"/>
      <c r="ALU174" s="39"/>
      <c r="ALV174" s="39"/>
      <c r="ALW174" s="39"/>
      <c r="ALX174" s="39"/>
      <c r="ALY174" s="39"/>
      <c r="ALZ174" s="39"/>
      <c r="AMA174" s="39"/>
      <c r="AMB174" s="39"/>
      <c r="AMC174" s="39"/>
      <c r="AMD174" s="39"/>
      <c r="AME174" s="39"/>
      <c r="AMF174" s="39"/>
      <c r="AMG174" s="39"/>
      <c r="AMH174" s="39"/>
      <c r="AMI174" s="39"/>
      <c r="AMJ174" s="39"/>
      <c r="AMK174" s="39"/>
      <c r="AML174" s="39"/>
      <c r="AMM174" s="39"/>
      <c r="AMN174" s="39"/>
      <c r="AMO174" s="39"/>
      <c r="AMP174" s="39"/>
      <c r="AMQ174" s="39"/>
      <c r="AMR174" s="39"/>
      <c r="AMS174" s="39"/>
      <c r="AMT174" s="39"/>
      <c r="AMU174" s="39"/>
      <c r="AMV174" s="59"/>
      <c r="AMW174" s="59"/>
      <c r="AMX174" s="59"/>
    </row>
    <row r="175" spans="1:1038" ht="14.25" outlineLevel="1">
      <c r="A175" s="3"/>
      <c r="B175" s="3"/>
      <c r="C175" s="58" t="s">
        <v>261</v>
      </c>
      <c r="D175" s="39"/>
      <c r="E175" s="39"/>
      <c r="F175" s="39"/>
      <c r="G175" s="65"/>
      <c r="H175" s="39">
        <f t="shared" ref="H175:AH175" si="247">+H31</f>
        <v>0</v>
      </c>
      <c r="I175" s="39">
        <f t="shared" si="247"/>
        <v>0</v>
      </c>
      <c r="J175" s="39">
        <f t="shared" si="247"/>
        <v>806958.87411780306</v>
      </c>
      <c r="K175" s="39">
        <f t="shared" si="247"/>
        <v>801911.87411780306</v>
      </c>
      <c r="L175" s="39">
        <f t="shared" si="247"/>
        <v>796864.87411780306</v>
      </c>
      <c r="M175" s="39">
        <f t="shared" si="247"/>
        <v>791817.87411780306</v>
      </c>
      <c r="N175" s="39">
        <f t="shared" si="247"/>
        <v>786770.87411780306</v>
      </c>
      <c r="O175" s="39">
        <f t="shared" si="247"/>
        <v>865040.29086780292</v>
      </c>
      <c r="P175" s="39">
        <f t="shared" si="247"/>
        <v>859993.29086780292</v>
      </c>
      <c r="Q175" s="39">
        <f t="shared" si="247"/>
        <v>854946.29086780292</v>
      </c>
      <c r="R175" s="39">
        <f t="shared" si="247"/>
        <v>849899.29086780292</v>
      </c>
      <c r="S175" s="39">
        <f t="shared" si="247"/>
        <v>847375.79086780292</v>
      </c>
      <c r="T175" s="39">
        <f t="shared" si="247"/>
        <v>891006.20461780299</v>
      </c>
      <c r="U175" s="39">
        <f t="shared" si="247"/>
        <v>888482.70461780299</v>
      </c>
      <c r="V175" s="39">
        <f t="shared" si="247"/>
        <v>885959.20461780299</v>
      </c>
      <c r="W175" s="39">
        <f t="shared" si="247"/>
        <v>883435.70461780299</v>
      </c>
      <c r="X175" s="39">
        <f t="shared" si="247"/>
        <v>880912.20461780299</v>
      </c>
      <c r="Y175" s="39">
        <f t="shared" si="247"/>
        <v>878388.70461780299</v>
      </c>
      <c r="Z175" s="39">
        <f t="shared" si="247"/>
        <v>875865.20461780299</v>
      </c>
      <c r="AA175" s="39">
        <f t="shared" si="247"/>
        <v>873341.70461780299</v>
      </c>
      <c r="AB175" s="39">
        <f t="shared" si="247"/>
        <v>870818.20461780299</v>
      </c>
      <c r="AC175" s="39">
        <f t="shared" si="247"/>
        <v>868294.70461780299</v>
      </c>
      <c r="AD175" s="39">
        <f t="shared" si="247"/>
        <v>865771.20461780299</v>
      </c>
      <c r="AE175" s="39">
        <f t="shared" si="247"/>
        <v>863247.70461780299</v>
      </c>
      <c r="AF175" s="39">
        <f t="shared" si="247"/>
        <v>860724.20461780299</v>
      </c>
      <c r="AG175" s="39">
        <f t="shared" si="247"/>
        <v>858200.70461780299</v>
      </c>
      <c r="AH175" s="39">
        <f t="shared" si="247"/>
        <v>855677.20461780299</v>
      </c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  <c r="IW175" s="39"/>
      <c r="IX175" s="39"/>
      <c r="IY175" s="39"/>
      <c r="IZ175" s="39"/>
      <c r="JA175" s="39"/>
      <c r="JB175" s="39"/>
      <c r="JC175" s="39"/>
      <c r="JD175" s="39"/>
      <c r="JE175" s="39"/>
      <c r="JF175" s="39"/>
      <c r="JG175" s="39"/>
      <c r="JH175" s="39"/>
      <c r="JI175" s="39"/>
      <c r="JJ175" s="39"/>
      <c r="JK175" s="39"/>
      <c r="JL175" s="39"/>
      <c r="JM175" s="39"/>
      <c r="JN175" s="39"/>
      <c r="JO175" s="39"/>
      <c r="JP175" s="39"/>
      <c r="JQ175" s="39"/>
      <c r="JR175" s="39"/>
      <c r="JS175" s="39"/>
      <c r="JT175" s="39"/>
      <c r="JU175" s="39"/>
      <c r="JV175" s="39"/>
      <c r="JW175" s="39"/>
      <c r="JX175" s="39"/>
      <c r="JY175" s="39"/>
      <c r="JZ175" s="39"/>
      <c r="KA175" s="39"/>
      <c r="KB175" s="39"/>
      <c r="KC175" s="39"/>
      <c r="KD175" s="39"/>
      <c r="KE175" s="39"/>
      <c r="KF175" s="39"/>
      <c r="KG175" s="39"/>
      <c r="KH175" s="39"/>
      <c r="KI175" s="39"/>
      <c r="KJ175" s="39"/>
      <c r="KK175" s="39"/>
      <c r="KL175" s="39"/>
      <c r="KM175" s="39"/>
      <c r="KN175" s="39"/>
      <c r="KO175" s="39"/>
      <c r="KP175" s="39"/>
      <c r="KQ175" s="39"/>
      <c r="KR175" s="39"/>
      <c r="KS175" s="39"/>
      <c r="KT175" s="39"/>
      <c r="KU175" s="39"/>
      <c r="KV175" s="39"/>
      <c r="KW175" s="39"/>
      <c r="KX175" s="39"/>
      <c r="KY175" s="39"/>
      <c r="KZ175" s="39"/>
      <c r="LA175" s="39"/>
      <c r="LB175" s="39"/>
      <c r="LC175" s="39"/>
      <c r="LD175" s="39"/>
      <c r="LE175" s="39"/>
      <c r="LF175" s="39"/>
      <c r="LG175" s="39"/>
      <c r="LH175" s="39"/>
      <c r="LI175" s="39"/>
      <c r="LJ175" s="39"/>
      <c r="LK175" s="39"/>
      <c r="LL175" s="39"/>
      <c r="LM175" s="39"/>
      <c r="LN175" s="39"/>
      <c r="LO175" s="39"/>
      <c r="LP175" s="39"/>
      <c r="LQ175" s="39"/>
      <c r="LR175" s="39"/>
      <c r="LS175" s="39"/>
      <c r="LT175" s="39"/>
      <c r="LU175" s="39"/>
      <c r="LV175" s="39"/>
      <c r="LW175" s="39"/>
      <c r="LX175" s="39"/>
      <c r="LY175" s="39"/>
      <c r="LZ175" s="39"/>
      <c r="MA175" s="39"/>
      <c r="MB175" s="39"/>
      <c r="MC175" s="39"/>
      <c r="MD175" s="39"/>
      <c r="ME175" s="39"/>
      <c r="MF175" s="39"/>
      <c r="MG175" s="39"/>
      <c r="MH175" s="39"/>
      <c r="MI175" s="39"/>
      <c r="MJ175" s="39"/>
      <c r="MK175" s="39"/>
      <c r="ML175" s="39"/>
      <c r="MM175" s="39"/>
      <c r="MN175" s="39"/>
      <c r="MO175" s="39"/>
      <c r="MP175" s="39"/>
      <c r="MQ175" s="39"/>
      <c r="MR175" s="39"/>
      <c r="MS175" s="39"/>
      <c r="MT175" s="39"/>
      <c r="MU175" s="39"/>
      <c r="MV175" s="39"/>
      <c r="MW175" s="39"/>
      <c r="MX175" s="39"/>
      <c r="MY175" s="39"/>
      <c r="MZ175" s="39"/>
      <c r="NA175" s="39"/>
      <c r="NB175" s="39"/>
      <c r="NC175" s="39"/>
      <c r="ND175" s="39"/>
      <c r="NE175" s="39"/>
      <c r="NF175" s="39"/>
      <c r="NG175" s="39"/>
      <c r="NH175" s="39"/>
      <c r="NI175" s="39"/>
      <c r="NJ175" s="39"/>
      <c r="NK175" s="39"/>
      <c r="NL175" s="39"/>
      <c r="NM175" s="39"/>
      <c r="NN175" s="39"/>
      <c r="NO175" s="39"/>
      <c r="NP175" s="39"/>
      <c r="NQ175" s="39"/>
      <c r="NR175" s="39"/>
      <c r="NS175" s="39"/>
      <c r="NT175" s="39"/>
      <c r="NU175" s="39"/>
      <c r="NV175" s="39"/>
      <c r="NW175" s="39"/>
      <c r="NX175" s="39"/>
      <c r="NY175" s="39"/>
      <c r="NZ175" s="39"/>
      <c r="OA175" s="39"/>
      <c r="OB175" s="39"/>
      <c r="OC175" s="39"/>
      <c r="OD175" s="39"/>
      <c r="OE175" s="39"/>
      <c r="OF175" s="39"/>
      <c r="OG175" s="39"/>
      <c r="OH175" s="39"/>
      <c r="OI175" s="39"/>
      <c r="OJ175" s="39"/>
      <c r="OK175" s="39"/>
      <c r="OL175" s="39"/>
      <c r="OM175" s="39"/>
      <c r="ON175" s="39"/>
      <c r="OO175" s="39"/>
      <c r="OP175" s="39"/>
      <c r="OQ175" s="39"/>
      <c r="OR175" s="39"/>
      <c r="OS175" s="39"/>
      <c r="OT175" s="39"/>
      <c r="OU175" s="39"/>
      <c r="OV175" s="39"/>
      <c r="OW175" s="39"/>
      <c r="OX175" s="39"/>
      <c r="OY175" s="39"/>
      <c r="OZ175" s="39"/>
      <c r="PA175" s="39"/>
      <c r="PB175" s="39"/>
      <c r="PC175" s="39"/>
      <c r="PD175" s="39"/>
      <c r="PE175" s="39"/>
      <c r="PF175" s="39"/>
      <c r="PG175" s="39"/>
      <c r="PH175" s="39"/>
      <c r="PI175" s="39"/>
      <c r="PJ175" s="39"/>
      <c r="PK175" s="39"/>
      <c r="PL175" s="39"/>
      <c r="PM175" s="39"/>
      <c r="PN175" s="39"/>
      <c r="PO175" s="39"/>
      <c r="PP175" s="39"/>
      <c r="PQ175" s="39"/>
      <c r="PR175" s="39"/>
      <c r="PS175" s="39"/>
      <c r="PT175" s="39"/>
      <c r="PU175" s="39"/>
      <c r="PV175" s="39"/>
      <c r="PW175" s="39"/>
      <c r="PX175" s="39"/>
      <c r="PY175" s="39"/>
      <c r="PZ175" s="39"/>
      <c r="QA175" s="39"/>
      <c r="QB175" s="39"/>
      <c r="QC175" s="39"/>
      <c r="QD175" s="39"/>
      <c r="QE175" s="39"/>
      <c r="QF175" s="39"/>
      <c r="QG175" s="39"/>
      <c r="QH175" s="39"/>
      <c r="QI175" s="39"/>
      <c r="QJ175" s="39"/>
      <c r="QK175" s="39"/>
      <c r="QL175" s="39"/>
      <c r="QM175" s="39"/>
      <c r="QN175" s="39"/>
      <c r="QO175" s="39"/>
      <c r="QP175" s="39"/>
      <c r="QQ175" s="39"/>
      <c r="QR175" s="39"/>
      <c r="QS175" s="39"/>
      <c r="QT175" s="39"/>
      <c r="QU175" s="39"/>
      <c r="QV175" s="39"/>
      <c r="QW175" s="39"/>
      <c r="QX175" s="39"/>
      <c r="QY175" s="39"/>
      <c r="QZ175" s="39"/>
      <c r="RA175" s="39"/>
      <c r="RB175" s="39"/>
      <c r="RC175" s="39"/>
      <c r="RD175" s="39"/>
      <c r="RE175" s="39"/>
      <c r="RF175" s="39"/>
      <c r="RG175" s="39"/>
      <c r="RH175" s="39"/>
      <c r="RI175" s="39"/>
      <c r="RJ175" s="39"/>
      <c r="RK175" s="39"/>
      <c r="RL175" s="39"/>
      <c r="RM175" s="39"/>
      <c r="RN175" s="39"/>
      <c r="RO175" s="39"/>
      <c r="RP175" s="39"/>
      <c r="RQ175" s="39"/>
      <c r="RR175" s="39"/>
      <c r="RS175" s="39"/>
      <c r="RT175" s="39"/>
      <c r="RU175" s="39"/>
      <c r="RV175" s="39"/>
      <c r="RW175" s="39"/>
      <c r="RX175" s="39"/>
      <c r="RY175" s="39"/>
      <c r="RZ175" s="39"/>
      <c r="SA175" s="39"/>
      <c r="SB175" s="39"/>
      <c r="SC175" s="39"/>
      <c r="SD175" s="39"/>
      <c r="SE175" s="39"/>
      <c r="SF175" s="39"/>
      <c r="SG175" s="39"/>
      <c r="SH175" s="39"/>
      <c r="SI175" s="39"/>
      <c r="SJ175" s="39"/>
      <c r="SK175" s="39"/>
      <c r="SL175" s="39"/>
      <c r="SM175" s="39"/>
      <c r="SN175" s="39"/>
      <c r="SO175" s="39"/>
      <c r="SP175" s="39"/>
      <c r="SQ175" s="39"/>
      <c r="SR175" s="39"/>
      <c r="SS175" s="39"/>
      <c r="ST175" s="39"/>
      <c r="SU175" s="39"/>
      <c r="SV175" s="39"/>
      <c r="SW175" s="39"/>
      <c r="SX175" s="39"/>
      <c r="SY175" s="39"/>
      <c r="SZ175" s="39"/>
      <c r="TA175" s="39"/>
      <c r="TB175" s="39"/>
      <c r="TC175" s="39"/>
      <c r="TD175" s="39"/>
      <c r="TE175" s="39"/>
      <c r="TF175" s="39"/>
      <c r="TG175" s="39"/>
      <c r="TH175" s="39"/>
      <c r="TI175" s="39"/>
      <c r="TJ175" s="39"/>
      <c r="TK175" s="39"/>
      <c r="TL175" s="39"/>
      <c r="TM175" s="39"/>
      <c r="TN175" s="39"/>
      <c r="TO175" s="39"/>
      <c r="TP175" s="39"/>
      <c r="TQ175" s="39"/>
      <c r="TR175" s="39"/>
      <c r="TS175" s="39"/>
      <c r="TT175" s="39"/>
      <c r="TU175" s="39"/>
      <c r="TV175" s="39"/>
      <c r="TW175" s="39"/>
      <c r="TX175" s="39"/>
      <c r="TY175" s="39"/>
      <c r="TZ175" s="39"/>
      <c r="UA175" s="39"/>
      <c r="UB175" s="39"/>
      <c r="UC175" s="39"/>
      <c r="UD175" s="39"/>
      <c r="UE175" s="39"/>
      <c r="UF175" s="39"/>
      <c r="UG175" s="39"/>
      <c r="UH175" s="39"/>
      <c r="UI175" s="39"/>
      <c r="UJ175" s="39"/>
      <c r="UK175" s="39"/>
      <c r="UL175" s="39"/>
      <c r="UM175" s="39"/>
      <c r="UN175" s="39"/>
      <c r="UO175" s="39"/>
      <c r="UP175" s="39"/>
      <c r="UQ175" s="39"/>
      <c r="UR175" s="39"/>
      <c r="US175" s="39"/>
      <c r="UT175" s="39"/>
      <c r="UU175" s="39"/>
      <c r="UV175" s="39"/>
      <c r="UW175" s="39"/>
      <c r="UX175" s="39"/>
      <c r="UY175" s="39"/>
      <c r="UZ175" s="39"/>
      <c r="VA175" s="39"/>
      <c r="VB175" s="39"/>
      <c r="VC175" s="39"/>
      <c r="VD175" s="39"/>
      <c r="VE175" s="39"/>
      <c r="VF175" s="39"/>
      <c r="VG175" s="39"/>
      <c r="VH175" s="39"/>
      <c r="VI175" s="39"/>
      <c r="VJ175" s="39"/>
      <c r="VK175" s="39"/>
      <c r="VL175" s="39"/>
      <c r="VM175" s="39"/>
      <c r="VN175" s="39"/>
      <c r="VO175" s="39"/>
      <c r="VP175" s="39"/>
      <c r="VQ175" s="39"/>
      <c r="VR175" s="39"/>
      <c r="VS175" s="39"/>
      <c r="VT175" s="39"/>
      <c r="VU175" s="39"/>
      <c r="VV175" s="39"/>
      <c r="VW175" s="39"/>
      <c r="VX175" s="39"/>
      <c r="VY175" s="39"/>
      <c r="VZ175" s="39"/>
      <c r="WA175" s="39"/>
      <c r="WB175" s="39"/>
      <c r="WC175" s="39"/>
      <c r="WD175" s="39"/>
      <c r="WE175" s="39"/>
      <c r="WF175" s="39"/>
      <c r="WG175" s="39"/>
      <c r="WH175" s="39"/>
      <c r="WI175" s="39"/>
      <c r="WJ175" s="39"/>
      <c r="WK175" s="39"/>
      <c r="WL175" s="39"/>
      <c r="WM175" s="39"/>
      <c r="WN175" s="39"/>
      <c r="WO175" s="39"/>
      <c r="WP175" s="39"/>
      <c r="WQ175" s="39"/>
      <c r="WR175" s="39"/>
      <c r="WS175" s="39"/>
      <c r="WT175" s="39"/>
      <c r="WU175" s="39"/>
      <c r="WV175" s="39"/>
      <c r="WW175" s="39"/>
      <c r="WX175" s="39"/>
      <c r="WY175" s="39"/>
      <c r="WZ175" s="39"/>
      <c r="XA175" s="39"/>
      <c r="XB175" s="39"/>
      <c r="XC175" s="39"/>
      <c r="XD175" s="39"/>
      <c r="XE175" s="39"/>
      <c r="XF175" s="39"/>
      <c r="XG175" s="39"/>
      <c r="XH175" s="39"/>
      <c r="XI175" s="39"/>
      <c r="XJ175" s="39"/>
      <c r="XK175" s="39"/>
      <c r="XL175" s="39"/>
      <c r="XM175" s="39"/>
      <c r="XN175" s="39"/>
      <c r="XO175" s="39"/>
      <c r="XP175" s="39"/>
      <c r="XQ175" s="39"/>
      <c r="XR175" s="39"/>
      <c r="XS175" s="39"/>
      <c r="XT175" s="39"/>
      <c r="XU175" s="39"/>
      <c r="XV175" s="39"/>
      <c r="XW175" s="39"/>
      <c r="XX175" s="39"/>
      <c r="XY175" s="39"/>
      <c r="XZ175" s="39"/>
      <c r="YA175" s="39"/>
      <c r="YB175" s="39"/>
      <c r="YC175" s="39"/>
      <c r="YD175" s="39"/>
      <c r="YE175" s="39"/>
      <c r="YF175" s="39"/>
      <c r="YG175" s="39"/>
      <c r="YH175" s="39"/>
      <c r="YI175" s="39"/>
      <c r="YJ175" s="39"/>
      <c r="YK175" s="39"/>
      <c r="YL175" s="39"/>
      <c r="YM175" s="39"/>
      <c r="YN175" s="39"/>
      <c r="YO175" s="39"/>
      <c r="YP175" s="39"/>
      <c r="YQ175" s="39"/>
      <c r="YR175" s="39"/>
      <c r="YS175" s="39"/>
      <c r="YT175" s="39"/>
      <c r="YU175" s="39"/>
      <c r="YV175" s="39"/>
      <c r="YW175" s="39"/>
      <c r="YX175" s="39"/>
      <c r="YY175" s="39"/>
      <c r="YZ175" s="39"/>
      <c r="ZA175" s="39"/>
      <c r="ZB175" s="39"/>
      <c r="ZC175" s="39"/>
      <c r="ZD175" s="39"/>
      <c r="ZE175" s="39"/>
      <c r="ZF175" s="39"/>
      <c r="ZG175" s="39"/>
      <c r="ZH175" s="39"/>
      <c r="ZI175" s="39"/>
      <c r="ZJ175" s="39"/>
      <c r="ZK175" s="39"/>
      <c r="ZL175" s="39"/>
      <c r="ZM175" s="39"/>
      <c r="ZN175" s="39"/>
      <c r="ZO175" s="39"/>
      <c r="ZP175" s="39"/>
      <c r="ZQ175" s="39"/>
      <c r="ZR175" s="39"/>
      <c r="ZS175" s="39"/>
      <c r="ZT175" s="39"/>
      <c r="ZU175" s="39"/>
      <c r="ZV175" s="39"/>
      <c r="ZW175" s="39"/>
      <c r="ZX175" s="39"/>
      <c r="ZY175" s="39"/>
      <c r="ZZ175" s="39"/>
      <c r="AAA175" s="39"/>
      <c r="AAB175" s="39"/>
      <c r="AAC175" s="39"/>
      <c r="AAD175" s="39"/>
      <c r="AAE175" s="39"/>
      <c r="AAF175" s="39"/>
      <c r="AAG175" s="39"/>
      <c r="AAH175" s="39"/>
      <c r="AAI175" s="39"/>
      <c r="AAJ175" s="39"/>
      <c r="AAK175" s="39"/>
      <c r="AAL175" s="39"/>
      <c r="AAM175" s="39"/>
      <c r="AAN175" s="39"/>
      <c r="AAO175" s="39"/>
      <c r="AAP175" s="39"/>
      <c r="AAQ175" s="39"/>
      <c r="AAR175" s="39"/>
      <c r="AAS175" s="39"/>
      <c r="AAT175" s="39"/>
      <c r="AAU175" s="39"/>
      <c r="AAV175" s="39"/>
      <c r="AAW175" s="39"/>
      <c r="AAX175" s="39"/>
      <c r="AAY175" s="39"/>
      <c r="AAZ175" s="39"/>
      <c r="ABA175" s="39"/>
      <c r="ABB175" s="39"/>
      <c r="ABC175" s="39"/>
      <c r="ABD175" s="39"/>
      <c r="ABE175" s="39"/>
      <c r="ABF175" s="39"/>
      <c r="ABG175" s="39"/>
      <c r="ABH175" s="39"/>
      <c r="ABI175" s="39"/>
      <c r="ABJ175" s="39"/>
      <c r="ABK175" s="39"/>
      <c r="ABL175" s="39"/>
      <c r="ABM175" s="39"/>
      <c r="ABN175" s="39"/>
      <c r="ABO175" s="39"/>
      <c r="ABP175" s="39"/>
      <c r="ABQ175" s="39"/>
      <c r="ABR175" s="39"/>
      <c r="ABS175" s="39"/>
      <c r="ABT175" s="39"/>
      <c r="ABU175" s="39"/>
      <c r="ABV175" s="39"/>
      <c r="ABW175" s="39"/>
      <c r="ABX175" s="39"/>
      <c r="ABY175" s="39"/>
      <c r="ABZ175" s="39"/>
      <c r="ACA175" s="39"/>
      <c r="ACB175" s="39"/>
      <c r="ACC175" s="39"/>
      <c r="ACD175" s="39"/>
      <c r="ACE175" s="39"/>
      <c r="ACF175" s="39"/>
      <c r="ACG175" s="39"/>
      <c r="ACH175" s="39"/>
      <c r="ACI175" s="39"/>
      <c r="ACJ175" s="39"/>
      <c r="ACK175" s="39"/>
      <c r="ACL175" s="39"/>
      <c r="ACM175" s="39"/>
      <c r="ACN175" s="39"/>
      <c r="ACO175" s="39"/>
      <c r="ACP175" s="39"/>
      <c r="ACQ175" s="39"/>
      <c r="ACR175" s="39"/>
      <c r="ACS175" s="39"/>
      <c r="ACT175" s="39"/>
      <c r="ACU175" s="39"/>
      <c r="ACV175" s="39"/>
      <c r="ACW175" s="39"/>
      <c r="ACX175" s="39"/>
      <c r="ACY175" s="39"/>
      <c r="ACZ175" s="39"/>
      <c r="ADA175" s="39"/>
      <c r="ADB175" s="39"/>
      <c r="ADC175" s="39"/>
      <c r="ADD175" s="39"/>
      <c r="ADE175" s="39"/>
      <c r="ADF175" s="39"/>
      <c r="ADG175" s="39"/>
      <c r="ADH175" s="39"/>
      <c r="ADI175" s="39"/>
      <c r="ADJ175" s="39"/>
      <c r="ADK175" s="39"/>
      <c r="ADL175" s="39"/>
      <c r="ADM175" s="39"/>
      <c r="ADN175" s="39"/>
      <c r="ADO175" s="39"/>
      <c r="ADP175" s="39"/>
      <c r="ADQ175" s="39"/>
      <c r="ADR175" s="39"/>
      <c r="ADS175" s="39"/>
      <c r="ADT175" s="39"/>
      <c r="ADU175" s="39"/>
      <c r="ADV175" s="39"/>
      <c r="ADW175" s="39"/>
      <c r="ADX175" s="39"/>
      <c r="ADY175" s="39"/>
      <c r="ADZ175" s="39"/>
      <c r="AEA175" s="39"/>
      <c r="AEB175" s="39"/>
      <c r="AEC175" s="39"/>
      <c r="AED175" s="39"/>
      <c r="AEE175" s="39"/>
      <c r="AEF175" s="39"/>
      <c r="AEG175" s="39"/>
      <c r="AEH175" s="39"/>
      <c r="AEI175" s="39"/>
      <c r="AEJ175" s="39"/>
      <c r="AEK175" s="39"/>
      <c r="AEL175" s="39"/>
      <c r="AEM175" s="39"/>
      <c r="AEN175" s="39"/>
      <c r="AEO175" s="39"/>
      <c r="AEP175" s="39"/>
      <c r="AEQ175" s="39"/>
      <c r="AER175" s="39"/>
      <c r="AES175" s="39"/>
      <c r="AET175" s="39"/>
      <c r="AEU175" s="39"/>
      <c r="AEV175" s="39"/>
      <c r="AEW175" s="39"/>
      <c r="AEX175" s="39"/>
      <c r="AEY175" s="39"/>
      <c r="AEZ175" s="39"/>
      <c r="AFA175" s="39"/>
      <c r="AFB175" s="39"/>
      <c r="AFC175" s="39"/>
      <c r="AFD175" s="39"/>
      <c r="AFE175" s="39"/>
      <c r="AFF175" s="39"/>
      <c r="AFG175" s="39"/>
      <c r="AFH175" s="39"/>
      <c r="AFI175" s="39"/>
      <c r="AFJ175" s="39"/>
      <c r="AFK175" s="39"/>
      <c r="AFL175" s="39"/>
      <c r="AFM175" s="39"/>
      <c r="AFN175" s="39"/>
      <c r="AFO175" s="39"/>
      <c r="AFP175" s="39"/>
      <c r="AFQ175" s="39"/>
      <c r="AFR175" s="39"/>
      <c r="AFS175" s="39"/>
      <c r="AFT175" s="39"/>
      <c r="AFU175" s="39"/>
      <c r="AFV175" s="39"/>
      <c r="AFW175" s="39"/>
      <c r="AFX175" s="39"/>
      <c r="AFY175" s="39"/>
      <c r="AFZ175" s="39"/>
      <c r="AGA175" s="39"/>
      <c r="AGB175" s="39"/>
      <c r="AGC175" s="39"/>
      <c r="AGD175" s="39"/>
      <c r="AGE175" s="39"/>
      <c r="AGF175" s="39"/>
      <c r="AGG175" s="39"/>
      <c r="AGH175" s="39"/>
      <c r="AGI175" s="39"/>
      <c r="AGJ175" s="39"/>
      <c r="AGK175" s="39"/>
      <c r="AGL175" s="39"/>
      <c r="AGM175" s="39"/>
      <c r="AGN175" s="39"/>
      <c r="AGO175" s="39"/>
      <c r="AGP175" s="39"/>
      <c r="AGQ175" s="39"/>
      <c r="AGR175" s="39"/>
      <c r="AGS175" s="39"/>
      <c r="AGT175" s="39"/>
      <c r="AGU175" s="39"/>
      <c r="AGV175" s="39"/>
      <c r="AGW175" s="39"/>
      <c r="AGX175" s="39"/>
      <c r="AGY175" s="39"/>
      <c r="AGZ175" s="39"/>
      <c r="AHA175" s="39"/>
      <c r="AHB175" s="39"/>
      <c r="AHC175" s="39"/>
      <c r="AHD175" s="39"/>
      <c r="AHE175" s="39"/>
      <c r="AHF175" s="39"/>
      <c r="AHG175" s="39"/>
      <c r="AHH175" s="39"/>
      <c r="AHI175" s="39"/>
      <c r="AHJ175" s="39"/>
      <c r="AHK175" s="39"/>
      <c r="AHL175" s="39"/>
      <c r="AHM175" s="39"/>
      <c r="AHN175" s="39"/>
      <c r="AHO175" s="39"/>
      <c r="AHP175" s="39"/>
      <c r="AHQ175" s="39"/>
      <c r="AHR175" s="39"/>
      <c r="AHS175" s="39"/>
      <c r="AHT175" s="39"/>
      <c r="AHU175" s="39"/>
      <c r="AHV175" s="39"/>
      <c r="AHW175" s="39"/>
      <c r="AHX175" s="39"/>
      <c r="AHY175" s="39"/>
      <c r="AHZ175" s="39"/>
      <c r="AIA175" s="39"/>
      <c r="AIB175" s="39"/>
      <c r="AIC175" s="39"/>
      <c r="AID175" s="39"/>
      <c r="AIE175" s="39"/>
      <c r="AIF175" s="39"/>
      <c r="AIG175" s="39"/>
      <c r="AIH175" s="39"/>
      <c r="AII175" s="39"/>
      <c r="AIJ175" s="39"/>
      <c r="AIK175" s="39"/>
      <c r="AIL175" s="39"/>
      <c r="AIM175" s="39"/>
      <c r="AIN175" s="39"/>
      <c r="AIO175" s="39"/>
      <c r="AIP175" s="39"/>
      <c r="AIQ175" s="39"/>
      <c r="AIR175" s="39"/>
      <c r="AIS175" s="39"/>
      <c r="AIT175" s="39"/>
      <c r="AIU175" s="39"/>
      <c r="AIV175" s="39"/>
      <c r="AIW175" s="39"/>
      <c r="AIX175" s="39"/>
      <c r="AIY175" s="39"/>
      <c r="AIZ175" s="39"/>
      <c r="AJA175" s="39"/>
      <c r="AJB175" s="39"/>
      <c r="AJC175" s="39"/>
      <c r="AJD175" s="39"/>
      <c r="AJE175" s="39"/>
      <c r="AJF175" s="39"/>
      <c r="AJG175" s="39"/>
      <c r="AJH175" s="39"/>
      <c r="AJI175" s="39"/>
      <c r="AJJ175" s="39"/>
      <c r="AJK175" s="39"/>
      <c r="AJL175" s="39"/>
      <c r="AJM175" s="39"/>
      <c r="AJN175" s="39"/>
      <c r="AJO175" s="39"/>
      <c r="AJP175" s="39"/>
      <c r="AJQ175" s="39"/>
      <c r="AJR175" s="39"/>
      <c r="AJS175" s="39"/>
      <c r="AJT175" s="39"/>
      <c r="AJU175" s="39"/>
      <c r="AJV175" s="39"/>
      <c r="AJW175" s="39"/>
      <c r="AJX175" s="39"/>
      <c r="AJY175" s="39"/>
      <c r="AJZ175" s="39"/>
      <c r="AKA175" s="39"/>
      <c r="AKB175" s="39"/>
      <c r="AKC175" s="39"/>
      <c r="AKD175" s="39"/>
      <c r="AKE175" s="39"/>
      <c r="AKF175" s="39"/>
      <c r="AKG175" s="39"/>
      <c r="AKH175" s="39"/>
      <c r="AKI175" s="39"/>
      <c r="AKJ175" s="39"/>
      <c r="AKK175" s="39"/>
      <c r="AKL175" s="39"/>
      <c r="AKM175" s="39"/>
      <c r="AKN175" s="39"/>
      <c r="AKO175" s="39"/>
      <c r="AKP175" s="39"/>
      <c r="AKQ175" s="39"/>
      <c r="AKR175" s="39"/>
      <c r="AKS175" s="39"/>
      <c r="AKT175" s="39"/>
      <c r="AKU175" s="39"/>
      <c r="AKV175" s="39"/>
      <c r="AKW175" s="39"/>
      <c r="AKX175" s="39"/>
      <c r="AKY175" s="39"/>
      <c r="AKZ175" s="39"/>
      <c r="ALA175" s="39"/>
      <c r="ALB175" s="39"/>
      <c r="ALC175" s="39"/>
      <c r="ALD175" s="39"/>
      <c r="ALE175" s="39"/>
      <c r="ALF175" s="39"/>
      <c r="ALG175" s="39"/>
      <c r="ALH175" s="39"/>
      <c r="ALI175" s="39"/>
      <c r="ALJ175" s="39"/>
      <c r="ALK175" s="39"/>
      <c r="ALL175" s="39"/>
      <c r="ALM175" s="39"/>
      <c r="ALN175" s="39"/>
      <c r="ALO175" s="39"/>
      <c r="ALP175" s="39"/>
      <c r="ALQ175" s="39"/>
      <c r="ALR175" s="39"/>
      <c r="ALS175" s="39"/>
      <c r="ALT175" s="39"/>
      <c r="ALU175" s="39"/>
      <c r="ALV175" s="39"/>
      <c r="ALW175" s="39"/>
      <c r="ALX175" s="39"/>
      <c r="ALY175" s="39"/>
      <c r="ALZ175" s="39"/>
      <c r="AMA175" s="39"/>
      <c r="AMB175" s="39"/>
      <c r="AMC175" s="39"/>
      <c r="AMD175" s="39"/>
      <c r="AME175" s="39"/>
      <c r="AMF175" s="39"/>
      <c r="AMG175" s="39"/>
      <c r="AMH175" s="39"/>
      <c r="AMI175" s="39"/>
      <c r="AMJ175" s="39"/>
      <c r="AMK175" s="39"/>
      <c r="AML175" s="39"/>
      <c r="AMM175" s="39"/>
      <c r="AMN175" s="39"/>
      <c r="AMO175" s="39"/>
      <c r="AMP175" s="39"/>
      <c r="AMQ175" s="39"/>
      <c r="AMR175" s="39"/>
      <c r="AMS175" s="39"/>
      <c r="AMT175" s="39"/>
      <c r="AMU175" s="39"/>
      <c r="AMV175" s="59"/>
      <c r="AMW175" s="59"/>
      <c r="AMX175" s="59"/>
    </row>
    <row r="176" spans="1:1038" ht="14.25" outlineLevel="1">
      <c r="A176" s="3"/>
      <c r="B176" s="3"/>
      <c r="C176" s="214" t="s">
        <v>216</v>
      </c>
      <c r="D176" s="61"/>
      <c r="E176" s="215"/>
      <c r="F176" s="61"/>
      <c r="G176" s="67"/>
      <c r="H176" s="68">
        <f>+H175+G176</f>
        <v>0</v>
      </c>
      <c r="I176" s="68">
        <f t="shared" ref="I176:S176" si="248">+I175+H176</f>
        <v>0</v>
      </c>
      <c r="J176" s="68">
        <f t="shared" si="248"/>
        <v>806958.87411780306</v>
      </c>
      <c r="K176" s="68">
        <f t="shared" si="248"/>
        <v>1608870.7482356061</v>
      </c>
      <c r="L176" s="68">
        <f t="shared" si="248"/>
        <v>2405735.6223534094</v>
      </c>
      <c r="M176" s="68">
        <f t="shared" si="248"/>
        <v>3197553.4964712122</v>
      </c>
      <c r="N176" s="68">
        <f t="shared" si="248"/>
        <v>3984324.3705890151</v>
      </c>
      <c r="O176" s="68">
        <f t="shared" si="248"/>
        <v>4849364.6614568178</v>
      </c>
      <c r="P176" s="68">
        <f t="shared" si="248"/>
        <v>5709357.9523246204</v>
      </c>
      <c r="Q176" s="68">
        <f t="shared" si="248"/>
        <v>6564304.2431924231</v>
      </c>
      <c r="R176" s="68">
        <f t="shared" si="248"/>
        <v>7414203.5340602258</v>
      </c>
      <c r="S176" s="68">
        <f t="shared" si="248"/>
        <v>8261579.3249280285</v>
      </c>
      <c r="T176" s="68">
        <f t="shared" ref="T176" si="249">+T175+S176</f>
        <v>9152585.5295458324</v>
      </c>
      <c r="U176" s="68">
        <f t="shared" ref="U176" si="250">+U175+T176</f>
        <v>10041068.234163634</v>
      </c>
      <c r="V176" s="68">
        <f t="shared" ref="V176" si="251">+V175+U176</f>
        <v>10927027.438781437</v>
      </c>
      <c r="W176" s="68">
        <f t="shared" ref="W176" si="252">+W175+V176</f>
        <v>11810463.143399239</v>
      </c>
      <c r="X176" s="68">
        <f t="shared" ref="X176" si="253">+X175+W176</f>
        <v>12691375.348017041</v>
      </c>
      <c r="Y176" s="68">
        <f t="shared" ref="Y176" si="254">+Y175+X176</f>
        <v>13569764.052634843</v>
      </c>
      <c r="Z176" s="68">
        <f t="shared" ref="Z176" si="255">+Z175+Y176</f>
        <v>14445629.257252645</v>
      </c>
      <c r="AA176" s="68">
        <f t="shared" ref="AA176" si="256">+AA175+Z176</f>
        <v>15318970.961870447</v>
      </c>
      <c r="AB176" s="68">
        <f t="shared" ref="AB176" si="257">+AB175+AA176</f>
        <v>16189789.166488249</v>
      </c>
      <c r="AC176" s="68">
        <f t="shared" ref="AC176" si="258">+AC175+AB176</f>
        <v>17058083.871106051</v>
      </c>
      <c r="AD176" s="68">
        <f t="shared" ref="AD176" si="259">+AD175+AC176</f>
        <v>17923855.075723853</v>
      </c>
      <c r="AE176" s="68">
        <f t="shared" ref="AE176" si="260">+AE175+AD176</f>
        <v>18787102.780341655</v>
      </c>
      <c r="AF176" s="68">
        <f t="shared" ref="AF176" si="261">+AF175+AE176</f>
        <v>19647826.984959457</v>
      </c>
      <c r="AG176" s="68">
        <f t="shared" ref="AG176" si="262">+AG175+AF176</f>
        <v>20506027.689577259</v>
      </c>
      <c r="AH176" s="68">
        <f t="shared" ref="AH176" si="263">+AH175+AG176</f>
        <v>21361704.894195061</v>
      </c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  <c r="IW176" s="39"/>
      <c r="IX176" s="39"/>
      <c r="IY176" s="39"/>
      <c r="IZ176" s="39"/>
      <c r="JA176" s="39"/>
      <c r="JB176" s="39"/>
      <c r="JC176" s="39"/>
      <c r="JD176" s="39"/>
      <c r="JE176" s="39"/>
      <c r="JF176" s="39"/>
      <c r="JG176" s="39"/>
      <c r="JH176" s="39"/>
      <c r="JI176" s="39"/>
      <c r="JJ176" s="39"/>
      <c r="JK176" s="39"/>
      <c r="JL176" s="39"/>
      <c r="JM176" s="39"/>
      <c r="JN176" s="39"/>
      <c r="JO176" s="39"/>
      <c r="JP176" s="39"/>
      <c r="JQ176" s="39"/>
      <c r="JR176" s="39"/>
      <c r="JS176" s="39"/>
      <c r="JT176" s="39"/>
      <c r="JU176" s="39"/>
      <c r="JV176" s="39"/>
      <c r="JW176" s="39"/>
      <c r="JX176" s="39"/>
      <c r="JY176" s="39"/>
      <c r="JZ176" s="39"/>
      <c r="KA176" s="39"/>
      <c r="KB176" s="39"/>
      <c r="KC176" s="39"/>
      <c r="KD176" s="39"/>
      <c r="KE176" s="39"/>
      <c r="KF176" s="39"/>
      <c r="KG176" s="39"/>
      <c r="KH176" s="39"/>
      <c r="KI176" s="39"/>
      <c r="KJ176" s="39"/>
      <c r="KK176" s="39"/>
      <c r="KL176" s="39"/>
      <c r="KM176" s="39"/>
      <c r="KN176" s="39"/>
      <c r="KO176" s="39"/>
      <c r="KP176" s="39"/>
      <c r="KQ176" s="39"/>
      <c r="KR176" s="39"/>
      <c r="KS176" s="39"/>
      <c r="KT176" s="39"/>
      <c r="KU176" s="39"/>
      <c r="KV176" s="39"/>
      <c r="KW176" s="39"/>
      <c r="KX176" s="39"/>
      <c r="KY176" s="39"/>
      <c r="KZ176" s="39"/>
      <c r="LA176" s="39"/>
      <c r="LB176" s="39"/>
      <c r="LC176" s="39"/>
      <c r="LD176" s="39"/>
      <c r="LE176" s="39"/>
      <c r="LF176" s="39"/>
      <c r="LG176" s="39"/>
      <c r="LH176" s="39"/>
      <c r="LI176" s="39"/>
      <c r="LJ176" s="39"/>
      <c r="LK176" s="39"/>
      <c r="LL176" s="39"/>
      <c r="LM176" s="39"/>
      <c r="LN176" s="39"/>
      <c r="LO176" s="39"/>
      <c r="LP176" s="39"/>
      <c r="LQ176" s="39"/>
      <c r="LR176" s="39"/>
      <c r="LS176" s="39"/>
      <c r="LT176" s="39"/>
      <c r="LU176" s="39"/>
      <c r="LV176" s="39"/>
      <c r="LW176" s="39"/>
      <c r="LX176" s="39"/>
      <c r="LY176" s="39"/>
      <c r="LZ176" s="39"/>
      <c r="MA176" s="39"/>
      <c r="MB176" s="39"/>
      <c r="MC176" s="39"/>
      <c r="MD176" s="39"/>
      <c r="ME176" s="39"/>
      <c r="MF176" s="39"/>
      <c r="MG176" s="39"/>
      <c r="MH176" s="39"/>
      <c r="MI176" s="39"/>
      <c r="MJ176" s="39"/>
      <c r="MK176" s="39"/>
      <c r="ML176" s="39"/>
      <c r="MM176" s="39"/>
      <c r="MN176" s="39"/>
      <c r="MO176" s="39"/>
      <c r="MP176" s="39"/>
      <c r="MQ176" s="39"/>
      <c r="MR176" s="39"/>
      <c r="MS176" s="39"/>
      <c r="MT176" s="39"/>
      <c r="MU176" s="39"/>
      <c r="MV176" s="39"/>
      <c r="MW176" s="39"/>
      <c r="MX176" s="39"/>
      <c r="MY176" s="39"/>
      <c r="MZ176" s="39"/>
      <c r="NA176" s="39"/>
      <c r="NB176" s="39"/>
      <c r="NC176" s="39"/>
      <c r="ND176" s="39"/>
      <c r="NE176" s="39"/>
      <c r="NF176" s="39"/>
      <c r="NG176" s="39"/>
      <c r="NH176" s="39"/>
      <c r="NI176" s="39"/>
      <c r="NJ176" s="39"/>
      <c r="NK176" s="39"/>
      <c r="NL176" s="39"/>
      <c r="NM176" s="39"/>
      <c r="NN176" s="39"/>
      <c r="NO176" s="39"/>
      <c r="NP176" s="39"/>
      <c r="NQ176" s="39"/>
      <c r="NR176" s="39"/>
      <c r="NS176" s="39"/>
      <c r="NT176" s="39"/>
      <c r="NU176" s="39"/>
      <c r="NV176" s="39"/>
      <c r="NW176" s="39"/>
      <c r="NX176" s="39"/>
      <c r="NY176" s="39"/>
      <c r="NZ176" s="39"/>
      <c r="OA176" s="39"/>
      <c r="OB176" s="39"/>
      <c r="OC176" s="39"/>
      <c r="OD176" s="39"/>
      <c r="OE176" s="39"/>
      <c r="OF176" s="39"/>
      <c r="OG176" s="39"/>
      <c r="OH176" s="39"/>
      <c r="OI176" s="39"/>
      <c r="OJ176" s="39"/>
      <c r="OK176" s="39"/>
      <c r="OL176" s="39"/>
      <c r="OM176" s="39"/>
      <c r="ON176" s="39"/>
      <c r="OO176" s="39"/>
      <c r="OP176" s="39"/>
      <c r="OQ176" s="39"/>
      <c r="OR176" s="39"/>
      <c r="OS176" s="39"/>
      <c r="OT176" s="39"/>
      <c r="OU176" s="39"/>
      <c r="OV176" s="39"/>
      <c r="OW176" s="39"/>
      <c r="OX176" s="39"/>
      <c r="OY176" s="39"/>
      <c r="OZ176" s="39"/>
      <c r="PA176" s="39"/>
      <c r="PB176" s="39"/>
      <c r="PC176" s="39"/>
      <c r="PD176" s="39"/>
      <c r="PE176" s="39"/>
      <c r="PF176" s="39"/>
      <c r="PG176" s="39"/>
      <c r="PH176" s="39"/>
      <c r="PI176" s="39"/>
      <c r="PJ176" s="39"/>
      <c r="PK176" s="39"/>
      <c r="PL176" s="39"/>
      <c r="PM176" s="39"/>
      <c r="PN176" s="39"/>
      <c r="PO176" s="39"/>
      <c r="PP176" s="39"/>
      <c r="PQ176" s="39"/>
      <c r="PR176" s="39"/>
      <c r="PS176" s="39"/>
      <c r="PT176" s="39"/>
      <c r="PU176" s="39"/>
      <c r="PV176" s="39"/>
      <c r="PW176" s="39"/>
      <c r="PX176" s="39"/>
      <c r="PY176" s="39"/>
      <c r="PZ176" s="39"/>
      <c r="QA176" s="39"/>
      <c r="QB176" s="39"/>
      <c r="QC176" s="39"/>
      <c r="QD176" s="39"/>
      <c r="QE176" s="39"/>
      <c r="QF176" s="39"/>
      <c r="QG176" s="39"/>
      <c r="QH176" s="39"/>
      <c r="QI176" s="39"/>
      <c r="QJ176" s="39"/>
      <c r="QK176" s="39"/>
      <c r="QL176" s="39"/>
      <c r="QM176" s="39"/>
      <c r="QN176" s="39"/>
      <c r="QO176" s="39"/>
      <c r="QP176" s="39"/>
      <c r="QQ176" s="39"/>
      <c r="QR176" s="39"/>
      <c r="QS176" s="39"/>
      <c r="QT176" s="39"/>
      <c r="QU176" s="39"/>
      <c r="QV176" s="39"/>
      <c r="QW176" s="39"/>
      <c r="QX176" s="39"/>
      <c r="QY176" s="39"/>
      <c r="QZ176" s="39"/>
      <c r="RA176" s="39"/>
      <c r="RB176" s="39"/>
      <c r="RC176" s="39"/>
      <c r="RD176" s="39"/>
      <c r="RE176" s="39"/>
      <c r="RF176" s="39"/>
      <c r="RG176" s="39"/>
      <c r="RH176" s="39"/>
      <c r="RI176" s="39"/>
      <c r="RJ176" s="39"/>
      <c r="RK176" s="39"/>
      <c r="RL176" s="39"/>
      <c r="RM176" s="39"/>
      <c r="RN176" s="39"/>
      <c r="RO176" s="39"/>
      <c r="RP176" s="39"/>
      <c r="RQ176" s="39"/>
      <c r="RR176" s="39"/>
      <c r="RS176" s="39"/>
      <c r="RT176" s="39"/>
      <c r="RU176" s="39"/>
      <c r="RV176" s="39"/>
      <c r="RW176" s="39"/>
      <c r="RX176" s="39"/>
      <c r="RY176" s="39"/>
      <c r="RZ176" s="39"/>
      <c r="SA176" s="39"/>
      <c r="SB176" s="39"/>
      <c r="SC176" s="39"/>
      <c r="SD176" s="39"/>
      <c r="SE176" s="39"/>
      <c r="SF176" s="39"/>
      <c r="SG176" s="39"/>
      <c r="SH176" s="39"/>
      <c r="SI176" s="39"/>
      <c r="SJ176" s="39"/>
      <c r="SK176" s="39"/>
      <c r="SL176" s="39"/>
      <c r="SM176" s="39"/>
      <c r="SN176" s="39"/>
      <c r="SO176" s="39"/>
      <c r="SP176" s="39"/>
      <c r="SQ176" s="39"/>
      <c r="SR176" s="39"/>
      <c r="SS176" s="39"/>
      <c r="ST176" s="39"/>
      <c r="SU176" s="39"/>
      <c r="SV176" s="39"/>
      <c r="SW176" s="39"/>
      <c r="SX176" s="39"/>
      <c r="SY176" s="39"/>
      <c r="SZ176" s="39"/>
      <c r="TA176" s="39"/>
      <c r="TB176" s="39"/>
      <c r="TC176" s="39"/>
      <c r="TD176" s="39"/>
      <c r="TE176" s="39"/>
      <c r="TF176" s="39"/>
      <c r="TG176" s="39"/>
      <c r="TH176" s="39"/>
      <c r="TI176" s="39"/>
      <c r="TJ176" s="39"/>
      <c r="TK176" s="39"/>
      <c r="TL176" s="39"/>
      <c r="TM176" s="39"/>
      <c r="TN176" s="39"/>
      <c r="TO176" s="39"/>
      <c r="TP176" s="39"/>
      <c r="TQ176" s="39"/>
      <c r="TR176" s="39"/>
      <c r="TS176" s="39"/>
      <c r="TT176" s="39"/>
      <c r="TU176" s="39"/>
      <c r="TV176" s="39"/>
      <c r="TW176" s="39"/>
      <c r="TX176" s="39"/>
      <c r="TY176" s="39"/>
      <c r="TZ176" s="39"/>
      <c r="UA176" s="39"/>
      <c r="UB176" s="39"/>
      <c r="UC176" s="39"/>
      <c r="UD176" s="39"/>
      <c r="UE176" s="39"/>
      <c r="UF176" s="39"/>
      <c r="UG176" s="39"/>
      <c r="UH176" s="39"/>
      <c r="UI176" s="39"/>
      <c r="UJ176" s="39"/>
      <c r="UK176" s="39"/>
      <c r="UL176" s="39"/>
      <c r="UM176" s="39"/>
      <c r="UN176" s="39"/>
      <c r="UO176" s="39"/>
      <c r="UP176" s="39"/>
      <c r="UQ176" s="39"/>
      <c r="UR176" s="39"/>
      <c r="US176" s="39"/>
      <c r="UT176" s="39"/>
      <c r="UU176" s="39"/>
      <c r="UV176" s="39"/>
      <c r="UW176" s="39"/>
      <c r="UX176" s="39"/>
      <c r="UY176" s="39"/>
      <c r="UZ176" s="39"/>
      <c r="VA176" s="39"/>
      <c r="VB176" s="39"/>
      <c r="VC176" s="39"/>
      <c r="VD176" s="39"/>
      <c r="VE176" s="39"/>
      <c r="VF176" s="39"/>
      <c r="VG176" s="39"/>
      <c r="VH176" s="39"/>
      <c r="VI176" s="39"/>
      <c r="VJ176" s="39"/>
      <c r="VK176" s="39"/>
      <c r="VL176" s="39"/>
      <c r="VM176" s="39"/>
      <c r="VN176" s="39"/>
      <c r="VO176" s="39"/>
      <c r="VP176" s="39"/>
      <c r="VQ176" s="39"/>
      <c r="VR176" s="39"/>
      <c r="VS176" s="39"/>
      <c r="VT176" s="39"/>
      <c r="VU176" s="39"/>
      <c r="VV176" s="39"/>
      <c r="VW176" s="39"/>
      <c r="VX176" s="39"/>
      <c r="VY176" s="39"/>
      <c r="VZ176" s="39"/>
      <c r="WA176" s="39"/>
      <c r="WB176" s="39"/>
      <c r="WC176" s="39"/>
      <c r="WD176" s="39"/>
      <c r="WE176" s="39"/>
      <c r="WF176" s="39"/>
      <c r="WG176" s="39"/>
      <c r="WH176" s="39"/>
      <c r="WI176" s="39"/>
      <c r="WJ176" s="39"/>
      <c r="WK176" s="39"/>
      <c r="WL176" s="39"/>
      <c r="WM176" s="39"/>
      <c r="WN176" s="39"/>
      <c r="WO176" s="39"/>
      <c r="WP176" s="39"/>
      <c r="WQ176" s="39"/>
      <c r="WR176" s="39"/>
      <c r="WS176" s="39"/>
      <c r="WT176" s="39"/>
      <c r="WU176" s="39"/>
      <c r="WV176" s="39"/>
      <c r="WW176" s="39"/>
      <c r="WX176" s="39"/>
      <c r="WY176" s="39"/>
      <c r="WZ176" s="39"/>
      <c r="XA176" s="39"/>
      <c r="XB176" s="39"/>
      <c r="XC176" s="39"/>
      <c r="XD176" s="39"/>
      <c r="XE176" s="39"/>
      <c r="XF176" s="39"/>
      <c r="XG176" s="39"/>
      <c r="XH176" s="39"/>
      <c r="XI176" s="39"/>
      <c r="XJ176" s="39"/>
      <c r="XK176" s="39"/>
      <c r="XL176" s="39"/>
      <c r="XM176" s="39"/>
      <c r="XN176" s="39"/>
      <c r="XO176" s="39"/>
      <c r="XP176" s="39"/>
      <c r="XQ176" s="39"/>
      <c r="XR176" s="39"/>
      <c r="XS176" s="39"/>
      <c r="XT176" s="39"/>
      <c r="XU176" s="39"/>
      <c r="XV176" s="39"/>
      <c r="XW176" s="39"/>
      <c r="XX176" s="39"/>
      <c r="XY176" s="39"/>
      <c r="XZ176" s="39"/>
      <c r="YA176" s="39"/>
      <c r="YB176" s="39"/>
      <c r="YC176" s="39"/>
      <c r="YD176" s="39"/>
      <c r="YE176" s="39"/>
      <c r="YF176" s="39"/>
      <c r="YG176" s="39"/>
      <c r="YH176" s="39"/>
      <c r="YI176" s="39"/>
      <c r="YJ176" s="39"/>
      <c r="YK176" s="39"/>
      <c r="YL176" s="39"/>
      <c r="YM176" s="39"/>
      <c r="YN176" s="39"/>
      <c r="YO176" s="39"/>
      <c r="YP176" s="39"/>
      <c r="YQ176" s="39"/>
      <c r="YR176" s="39"/>
      <c r="YS176" s="39"/>
      <c r="YT176" s="39"/>
      <c r="YU176" s="39"/>
      <c r="YV176" s="39"/>
      <c r="YW176" s="39"/>
      <c r="YX176" s="39"/>
      <c r="YY176" s="39"/>
      <c r="YZ176" s="39"/>
      <c r="ZA176" s="39"/>
      <c r="ZB176" s="39"/>
      <c r="ZC176" s="39"/>
      <c r="ZD176" s="39"/>
      <c r="ZE176" s="39"/>
      <c r="ZF176" s="39"/>
      <c r="ZG176" s="39"/>
      <c r="ZH176" s="39"/>
      <c r="ZI176" s="39"/>
      <c r="ZJ176" s="39"/>
      <c r="ZK176" s="39"/>
      <c r="ZL176" s="39"/>
      <c r="ZM176" s="39"/>
      <c r="ZN176" s="39"/>
      <c r="ZO176" s="39"/>
      <c r="ZP176" s="39"/>
      <c r="ZQ176" s="39"/>
      <c r="ZR176" s="39"/>
      <c r="ZS176" s="39"/>
      <c r="ZT176" s="39"/>
      <c r="ZU176" s="39"/>
      <c r="ZV176" s="39"/>
      <c r="ZW176" s="39"/>
      <c r="ZX176" s="39"/>
      <c r="ZY176" s="39"/>
      <c r="ZZ176" s="39"/>
      <c r="AAA176" s="39"/>
      <c r="AAB176" s="39"/>
      <c r="AAC176" s="39"/>
      <c r="AAD176" s="39"/>
      <c r="AAE176" s="39"/>
      <c r="AAF176" s="39"/>
      <c r="AAG176" s="39"/>
      <c r="AAH176" s="39"/>
      <c r="AAI176" s="39"/>
      <c r="AAJ176" s="39"/>
      <c r="AAK176" s="39"/>
      <c r="AAL176" s="39"/>
      <c r="AAM176" s="39"/>
      <c r="AAN176" s="39"/>
      <c r="AAO176" s="39"/>
      <c r="AAP176" s="39"/>
      <c r="AAQ176" s="39"/>
      <c r="AAR176" s="39"/>
      <c r="AAS176" s="39"/>
      <c r="AAT176" s="39"/>
      <c r="AAU176" s="39"/>
      <c r="AAV176" s="39"/>
      <c r="AAW176" s="39"/>
      <c r="AAX176" s="39"/>
      <c r="AAY176" s="39"/>
      <c r="AAZ176" s="39"/>
      <c r="ABA176" s="39"/>
      <c r="ABB176" s="39"/>
      <c r="ABC176" s="39"/>
      <c r="ABD176" s="39"/>
      <c r="ABE176" s="39"/>
      <c r="ABF176" s="39"/>
      <c r="ABG176" s="39"/>
      <c r="ABH176" s="39"/>
      <c r="ABI176" s="39"/>
      <c r="ABJ176" s="39"/>
      <c r="ABK176" s="39"/>
      <c r="ABL176" s="39"/>
      <c r="ABM176" s="39"/>
      <c r="ABN176" s="39"/>
      <c r="ABO176" s="39"/>
      <c r="ABP176" s="39"/>
      <c r="ABQ176" s="39"/>
      <c r="ABR176" s="39"/>
      <c r="ABS176" s="39"/>
      <c r="ABT176" s="39"/>
      <c r="ABU176" s="39"/>
      <c r="ABV176" s="39"/>
      <c r="ABW176" s="39"/>
      <c r="ABX176" s="39"/>
      <c r="ABY176" s="39"/>
      <c r="ABZ176" s="39"/>
      <c r="ACA176" s="39"/>
      <c r="ACB176" s="39"/>
      <c r="ACC176" s="39"/>
      <c r="ACD176" s="39"/>
      <c r="ACE176" s="39"/>
      <c r="ACF176" s="39"/>
      <c r="ACG176" s="39"/>
      <c r="ACH176" s="39"/>
      <c r="ACI176" s="39"/>
      <c r="ACJ176" s="39"/>
      <c r="ACK176" s="39"/>
      <c r="ACL176" s="39"/>
      <c r="ACM176" s="39"/>
      <c r="ACN176" s="39"/>
      <c r="ACO176" s="39"/>
      <c r="ACP176" s="39"/>
      <c r="ACQ176" s="39"/>
      <c r="ACR176" s="39"/>
      <c r="ACS176" s="39"/>
      <c r="ACT176" s="39"/>
      <c r="ACU176" s="39"/>
      <c r="ACV176" s="39"/>
      <c r="ACW176" s="39"/>
      <c r="ACX176" s="39"/>
      <c r="ACY176" s="39"/>
      <c r="ACZ176" s="39"/>
      <c r="ADA176" s="39"/>
      <c r="ADB176" s="39"/>
      <c r="ADC176" s="39"/>
      <c r="ADD176" s="39"/>
      <c r="ADE176" s="39"/>
      <c r="ADF176" s="39"/>
      <c r="ADG176" s="39"/>
      <c r="ADH176" s="39"/>
      <c r="ADI176" s="39"/>
      <c r="ADJ176" s="39"/>
      <c r="ADK176" s="39"/>
      <c r="ADL176" s="39"/>
      <c r="ADM176" s="39"/>
      <c r="ADN176" s="39"/>
      <c r="ADO176" s="39"/>
      <c r="ADP176" s="39"/>
      <c r="ADQ176" s="39"/>
      <c r="ADR176" s="39"/>
      <c r="ADS176" s="39"/>
      <c r="ADT176" s="39"/>
      <c r="ADU176" s="39"/>
      <c r="ADV176" s="39"/>
      <c r="ADW176" s="39"/>
      <c r="ADX176" s="39"/>
      <c r="ADY176" s="39"/>
      <c r="ADZ176" s="39"/>
      <c r="AEA176" s="39"/>
      <c r="AEB176" s="39"/>
      <c r="AEC176" s="39"/>
      <c r="AED176" s="39"/>
      <c r="AEE176" s="39"/>
      <c r="AEF176" s="39"/>
      <c r="AEG176" s="39"/>
      <c r="AEH176" s="39"/>
      <c r="AEI176" s="39"/>
      <c r="AEJ176" s="39"/>
      <c r="AEK176" s="39"/>
      <c r="AEL176" s="39"/>
      <c r="AEM176" s="39"/>
      <c r="AEN176" s="39"/>
      <c r="AEO176" s="39"/>
      <c r="AEP176" s="39"/>
      <c r="AEQ176" s="39"/>
      <c r="AER176" s="39"/>
      <c r="AES176" s="39"/>
      <c r="AET176" s="39"/>
      <c r="AEU176" s="39"/>
      <c r="AEV176" s="39"/>
      <c r="AEW176" s="39"/>
      <c r="AEX176" s="39"/>
      <c r="AEY176" s="39"/>
      <c r="AEZ176" s="39"/>
      <c r="AFA176" s="39"/>
      <c r="AFB176" s="39"/>
      <c r="AFC176" s="39"/>
      <c r="AFD176" s="39"/>
      <c r="AFE176" s="39"/>
      <c r="AFF176" s="39"/>
      <c r="AFG176" s="39"/>
      <c r="AFH176" s="39"/>
      <c r="AFI176" s="39"/>
      <c r="AFJ176" s="39"/>
      <c r="AFK176" s="39"/>
      <c r="AFL176" s="39"/>
      <c r="AFM176" s="39"/>
      <c r="AFN176" s="39"/>
      <c r="AFO176" s="39"/>
      <c r="AFP176" s="39"/>
      <c r="AFQ176" s="39"/>
      <c r="AFR176" s="39"/>
      <c r="AFS176" s="39"/>
      <c r="AFT176" s="39"/>
      <c r="AFU176" s="39"/>
      <c r="AFV176" s="39"/>
      <c r="AFW176" s="39"/>
      <c r="AFX176" s="39"/>
      <c r="AFY176" s="39"/>
      <c r="AFZ176" s="39"/>
      <c r="AGA176" s="39"/>
      <c r="AGB176" s="39"/>
      <c r="AGC176" s="39"/>
      <c r="AGD176" s="39"/>
      <c r="AGE176" s="39"/>
      <c r="AGF176" s="39"/>
      <c r="AGG176" s="39"/>
      <c r="AGH176" s="39"/>
      <c r="AGI176" s="39"/>
      <c r="AGJ176" s="39"/>
      <c r="AGK176" s="39"/>
      <c r="AGL176" s="39"/>
      <c r="AGM176" s="39"/>
      <c r="AGN176" s="39"/>
      <c r="AGO176" s="39"/>
      <c r="AGP176" s="39"/>
      <c r="AGQ176" s="39"/>
      <c r="AGR176" s="39"/>
      <c r="AGS176" s="39"/>
      <c r="AGT176" s="39"/>
      <c r="AGU176" s="39"/>
      <c r="AGV176" s="39"/>
      <c r="AGW176" s="39"/>
      <c r="AGX176" s="39"/>
      <c r="AGY176" s="39"/>
      <c r="AGZ176" s="39"/>
      <c r="AHA176" s="39"/>
      <c r="AHB176" s="39"/>
      <c r="AHC176" s="39"/>
      <c r="AHD176" s="39"/>
      <c r="AHE176" s="39"/>
      <c r="AHF176" s="39"/>
      <c r="AHG176" s="39"/>
      <c r="AHH176" s="39"/>
      <c r="AHI176" s="39"/>
      <c r="AHJ176" s="39"/>
      <c r="AHK176" s="39"/>
      <c r="AHL176" s="39"/>
      <c r="AHM176" s="39"/>
      <c r="AHN176" s="39"/>
      <c r="AHO176" s="39"/>
      <c r="AHP176" s="39"/>
      <c r="AHQ176" s="39"/>
      <c r="AHR176" s="39"/>
      <c r="AHS176" s="39"/>
      <c r="AHT176" s="39"/>
      <c r="AHU176" s="39"/>
      <c r="AHV176" s="39"/>
      <c r="AHW176" s="39"/>
      <c r="AHX176" s="39"/>
      <c r="AHY176" s="39"/>
      <c r="AHZ176" s="39"/>
      <c r="AIA176" s="39"/>
      <c r="AIB176" s="39"/>
      <c r="AIC176" s="39"/>
      <c r="AID176" s="39"/>
      <c r="AIE176" s="39"/>
      <c r="AIF176" s="39"/>
      <c r="AIG176" s="39"/>
      <c r="AIH176" s="39"/>
      <c r="AII176" s="39"/>
      <c r="AIJ176" s="39"/>
      <c r="AIK176" s="39"/>
      <c r="AIL176" s="39"/>
      <c r="AIM176" s="39"/>
      <c r="AIN176" s="39"/>
      <c r="AIO176" s="39"/>
      <c r="AIP176" s="39"/>
      <c r="AIQ176" s="39"/>
      <c r="AIR176" s="39"/>
      <c r="AIS176" s="39"/>
      <c r="AIT176" s="39"/>
      <c r="AIU176" s="39"/>
      <c r="AIV176" s="39"/>
      <c r="AIW176" s="39"/>
      <c r="AIX176" s="39"/>
      <c r="AIY176" s="39"/>
      <c r="AIZ176" s="39"/>
      <c r="AJA176" s="39"/>
      <c r="AJB176" s="39"/>
      <c r="AJC176" s="39"/>
      <c r="AJD176" s="39"/>
      <c r="AJE176" s="39"/>
      <c r="AJF176" s="39"/>
      <c r="AJG176" s="39"/>
      <c r="AJH176" s="39"/>
      <c r="AJI176" s="39"/>
      <c r="AJJ176" s="39"/>
      <c r="AJK176" s="39"/>
      <c r="AJL176" s="39"/>
      <c r="AJM176" s="39"/>
      <c r="AJN176" s="39"/>
      <c r="AJO176" s="39"/>
      <c r="AJP176" s="39"/>
      <c r="AJQ176" s="39"/>
      <c r="AJR176" s="39"/>
      <c r="AJS176" s="39"/>
      <c r="AJT176" s="39"/>
      <c r="AJU176" s="39"/>
      <c r="AJV176" s="39"/>
      <c r="AJW176" s="39"/>
      <c r="AJX176" s="39"/>
      <c r="AJY176" s="39"/>
      <c r="AJZ176" s="39"/>
      <c r="AKA176" s="39"/>
      <c r="AKB176" s="39"/>
      <c r="AKC176" s="39"/>
      <c r="AKD176" s="39"/>
      <c r="AKE176" s="39"/>
      <c r="AKF176" s="39"/>
      <c r="AKG176" s="39"/>
      <c r="AKH176" s="39"/>
      <c r="AKI176" s="39"/>
      <c r="AKJ176" s="39"/>
      <c r="AKK176" s="39"/>
      <c r="AKL176" s="39"/>
      <c r="AKM176" s="39"/>
      <c r="AKN176" s="39"/>
      <c r="AKO176" s="39"/>
      <c r="AKP176" s="39"/>
      <c r="AKQ176" s="39"/>
      <c r="AKR176" s="39"/>
      <c r="AKS176" s="39"/>
      <c r="AKT176" s="39"/>
      <c r="AKU176" s="39"/>
      <c r="AKV176" s="39"/>
      <c r="AKW176" s="39"/>
      <c r="AKX176" s="39"/>
      <c r="AKY176" s="39"/>
      <c r="AKZ176" s="39"/>
      <c r="ALA176" s="39"/>
      <c r="ALB176" s="39"/>
      <c r="ALC176" s="39"/>
      <c r="ALD176" s="39"/>
      <c r="ALE176" s="39"/>
      <c r="ALF176" s="39"/>
      <c r="ALG176" s="39"/>
      <c r="ALH176" s="39"/>
      <c r="ALI176" s="39"/>
      <c r="ALJ176" s="39"/>
      <c r="ALK176" s="39"/>
      <c r="ALL176" s="39"/>
      <c r="ALM176" s="39"/>
      <c r="ALN176" s="39"/>
      <c r="ALO176" s="39"/>
      <c r="ALP176" s="39"/>
      <c r="ALQ176" s="39"/>
      <c r="ALR176" s="39"/>
      <c r="ALS176" s="39"/>
      <c r="ALT176" s="39"/>
      <c r="ALU176" s="39"/>
      <c r="ALV176" s="39"/>
      <c r="ALW176" s="39"/>
      <c r="ALX176" s="39"/>
      <c r="ALY176" s="39"/>
      <c r="ALZ176" s="39"/>
      <c r="AMA176" s="39"/>
      <c r="AMB176" s="39"/>
      <c r="AMC176" s="39"/>
      <c r="AMD176" s="39"/>
      <c r="AME176" s="39"/>
      <c r="AMF176" s="39"/>
      <c r="AMG176" s="39"/>
      <c r="AMH176" s="39"/>
      <c r="AMI176" s="39"/>
      <c r="AMJ176" s="39"/>
      <c r="AMK176" s="39"/>
      <c r="AML176" s="39"/>
      <c r="AMM176" s="39"/>
      <c r="AMN176" s="39"/>
      <c r="AMO176" s="39"/>
      <c r="AMP176" s="39"/>
      <c r="AMQ176" s="39"/>
      <c r="AMR176" s="39"/>
      <c r="AMS176" s="39"/>
      <c r="AMT176" s="39"/>
      <c r="AMU176" s="39"/>
      <c r="AMV176" s="59"/>
      <c r="AMW176" s="59"/>
      <c r="AMX176" s="59"/>
    </row>
    <row r="177" spans="1:1038" ht="14.25">
      <c r="A177" s="3"/>
      <c r="B177" s="3"/>
    </row>
    <row r="178" spans="1:1038" ht="14.25">
      <c r="A178" s="3"/>
      <c r="B178" s="3"/>
      <c r="C178" s="3"/>
      <c r="D178" s="3"/>
      <c r="E178" s="3"/>
      <c r="F178" s="3"/>
      <c r="G178" s="3"/>
      <c r="H178" s="3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  <c r="IW178" s="39"/>
      <c r="IX178" s="39"/>
      <c r="IY178" s="39"/>
      <c r="IZ178" s="39"/>
      <c r="JA178" s="39"/>
      <c r="JB178" s="39"/>
      <c r="JC178" s="39"/>
      <c r="JD178" s="39"/>
      <c r="JE178" s="39"/>
      <c r="JF178" s="39"/>
      <c r="JG178" s="39"/>
      <c r="JH178" s="39"/>
      <c r="JI178" s="39"/>
      <c r="JJ178" s="39"/>
      <c r="JK178" s="39"/>
      <c r="JL178" s="39"/>
      <c r="JM178" s="39"/>
      <c r="JN178" s="39"/>
      <c r="JO178" s="39"/>
      <c r="JP178" s="39"/>
      <c r="JQ178" s="39"/>
      <c r="JR178" s="39"/>
      <c r="JS178" s="39"/>
      <c r="JT178" s="39"/>
      <c r="JU178" s="39"/>
      <c r="JV178" s="39"/>
      <c r="JW178" s="39"/>
      <c r="JX178" s="39"/>
      <c r="JY178" s="39"/>
      <c r="JZ178" s="39"/>
      <c r="KA178" s="39"/>
      <c r="KB178" s="39"/>
      <c r="KC178" s="39"/>
      <c r="KD178" s="39"/>
      <c r="KE178" s="39"/>
      <c r="KF178" s="39"/>
      <c r="KG178" s="39"/>
      <c r="KH178" s="39"/>
      <c r="KI178" s="39"/>
      <c r="KJ178" s="39"/>
      <c r="KK178" s="39"/>
      <c r="KL178" s="39"/>
      <c r="KM178" s="39"/>
      <c r="KN178" s="39"/>
      <c r="KO178" s="39"/>
      <c r="KP178" s="39"/>
      <c r="KQ178" s="39"/>
      <c r="KR178" s="39"/>
      <c r="KS178" s="39"/>
      <c r="KT178" s="39"/>
      <c r="KU178" s="39"/>
      <c r="KV178" s="39"/>
      <c r="KW178" s="39"/>
      <c r="KX178" s="39"/>
      <c r="KY178" s="39"/>
      <c r="KZ178" s="39"/>
      <c r="LA178" s="39"/>
      <c r="LB178" s="39"/>
      <c r="LC178" s="39"/>
      <c r="LD178" s="39"/>
      <c r="LE178" s="39"/>
      <c r="LF178" s="39"/>
      <c r="LG178" s="39"/>
      <c r="LH178" s="39"/>
      <c r="LI178" s="39"/>
      <c r="LJ178" s="39"/>
      <c r="LK178" s="39"/>
      <c r="LL178" s="39"/>
      <c r="LM178" s="39"/>
      <c r="LN178" s="39"/>
      <c r="LO178" s="39"/>
      <c r="LP178" s="39"/>
      <c r="LQ178" s="39"/>
      <c r="LR178" s="39"/>
      <c r="LS178" s="39"/>
      <c r="LT178" s="39"/>
      <c r="LU178" s="39"/>
      <c r="LV178" s="39"/>
      <c r="LW178" s="39"/>
      <c r="LX178" s="39"/>
      <c r="LY178" s="39"/>
      <c r="LZ178" s="39"/>
      <c r="MA178" s="39"/>
      <c r="MB178" s="39"/>
      <c r="MC178" s="39"/>
      <c r="MD178" s="39"/>
      <c r="ME178" s="39"/>
      <c r="MF178" s="39"/>
      <c r="MG178" s="39"/>
      <c r="MH178" s="39"/>
      <c r="MI178" s="39"/>
      <c r="MJ178" s="39"/>
      <c r="MK178" s="39"/>
      <c r="ML178" s="39"/>
      <c r="MM178" s="39"/>
      <c r="MN178" s="39"/>
      <c r="MO178" s="39"/>
      <c r="MP178" s="39"/>
      <c r="MQ178" s="39"/>
      <c r="MR178" s="39"/>
      <c r="MS178" s="39"/>
      <c r="MT178" s="39"/>
      <c r="MU178" s="39"/>
      <c r="MV178" s="39"/>
      <c r="MW178" s="39"/>
      <c r="MX178" s="39"/>
      <c r="MY178" s="39"/>
      <c r="MZ178" s="39"/>
      <c r="NA178" s="39"/>
      <c r="NB178" s="39"/>
      <c r="NC178" s="39"/>
      <c r="ND178" s="39"/>
      <c r="NE178" s="39"/>
      <c r="NF178" s="39"/>
      <c r="NG178" s="39"/>
      <c r="NH178" s="39"/>
      <c r="NI178" s="39"/>
      <c r="NJ178" s="39"/>
      <c r="NK178" s="39"/>
      <c r="NL178" s="39"/>
      <c r="NM178" s="39"/>
      <c r="NN178" s="39"/>
      <c r="NO178" s="39"/>
      <c r="NP178" s="39"/>
      <c r="NQ178" s="39"/>
      <c r="NR178" s="39"/>
      <c r="NS178" s="39"/>
      <c r="NT178" s="39"/>
      <c r="NU178" s="39"/>
      <c r="NV178" s="39"/>
      <c r="NW178" s="39"/>
      <c r="NX178" s="39"/>
      <c r="NY178" s="39"/>
      <c r="NZ178" s="39"/>
      <c r="OA178" s="39"/>
      <c r="OB178" s="39"/>
      <c r="OC178" s="39"/>
      <c r="OD178" s="39"/>
      <c r="OE178" s="39"/>
      <c r="OF178" s="39"/>
      <c r="OG178" s="39"/>
      <c r="OH178" s="39"/>
      <c r="OI178" s="39"/>
      <c r="OJ178" s="39"/>
      <c r="OK178" s="39"/>
      <c r="OL178" s="39"/>
      <c r="OM178" s="39"/>
      <c r="ON178" s="39"/>
      <c r="OO178" s="39"/>
      <c r="OP178" s="39"/>
      <c r="OQ178" s="39"/>
      <c r="OR178" s="39"/>
      <c r="OS178" s="39"/>
      <c r="OT178" s="39"/>
      <c r="OU178" s="39"/>
      <c r="OV178" s="39"/>
      <c r="OW178" s="39"/>
      <c r="OX178" s="39"/>
      <c r="OY178" s="39"/>
      <c r="OZ178" s="39"/>
      <c r="PA178" s="39"/>
      <c r="PB178" s="39"/>
      <c r="PC178" s="39"/>
      <c r="PD178" s="39"/>
      <c r="PE178" s="39"/>
      <c r="PF178" s="39"/>
      <c r="PG178" s="39"/>
      <c r="PH178" s="39"/>
      <c r="PI178" s="39"/>
      <c r="PJ178" s="39"/>
      <c r="PK178" s="39"/>
      <c r="PL178" s="39"/>
      <c r="PM178" s="39"/>
      <c r="PN178" s="39"/>
      <c r="PO178" s="39"/>
      <c r="PP178" s="39"/>
      <c r="PQ178" s="39"/>
      <c r="PR178" s="39"/>
      <c r="PS178" s="39"/>
      <c r="PT178" s="39"/>
      <c r="PU178" s="39"/>
      <c r="PV178" s="39"/>
      <c r="PW178" s="39"/>
      <c r="PX178" s="39"/>
      <c r="PY178" s="39"/>
      <c r="PZ178" s="39"/>
      <c r="QA178" s="39"/>
      <c r="QB178" s="39"/>
      <c r="QC178" s="39"/>
      <c r="QD178" s="39"/>
      <c r="QE178" s="39"/>
      <c r="QF178" s="39"/>
      <c r="QG178" s="39"/>
      <c r="QH178" s="39"/>
      <c r="QI178" s="39"/>
      <c r="QJ178" s="39"/>
      <c r="QK178" s="39"/>
      <c r="QL178" s="39"/>
      <c r="QM178" s="39"/>
      <c r="QN178" s="39"/>
      <c r="QO178" s="39"/>
      <c r="QP178" s="39"/>
      <c r="QQ178" s="39"/>
      <c r="QR178" s="39"/>
      <c r="QS178" s="39"/>
      <c r="QT178" s="39"/>
      <c r="QU178" s="39"/>
      <c r="QV178" s="39"/>
      <c r="QW178" s="39"/>
      <c r="QX178" s="39"/>
      <c r="QY178" s="39"/>
      <c r="QZ178" s="39"/>
      <c r="RA178" s="39"/>
      <c r="RB178" s="39"/>
      <c r="RC178" s="39"/>
      <c r="RD178" s="39"/>
      <c r="RE178" s="39"/>
      <c r="RF178" s="39"/>
      <c r="RG178" s="39"/>
      <c r="RH178" s="39"/>
      <c r="RI178" s="39"/>
      <c r="RJ178" s="39"/>
      <c r="RK178" s="39"/>
      <c r="RL178" s="39"/>
      <c r="RM178" s="39"/>
      <c r="RN178" s="39"/>
      <c r="RO178" s="39"/>
      <c r="RP178" s="39"/>
      <c r="RQ178" s="39"/>
      <c r="RR178" s="39"/>
      <c r="RS178" s="39"/>
      <c r="RT178" s="39"/>
      <c r="RU178" s="39"/>
      <c r="RV178" s="39"/>
      <c r="RW178" s="39"/>
      <c r="RX178" s="39"/>
      <c r="RY178" s="39"/>
      <c r="RZ178" s="39"/>
      <c r="SA178" s="39"/>
      <c r="SB178" s="39"/>
      <c r="SC178" s="39"/>
      <c r="SD178" s="39"/>
      <c r="SE178" s="39"/>
      <c r="SF178" s="39"/>
      <c r="SG178" s="39"/>
      <c r="SH178" s="39"/>
      <c r="SI178" s="39"/>
      <c r="SJ178" s="39"/>
      <c r="SK178" s="39"/>
      <c r="SL178" s="39"/>
      <c r="SM178" s="39"/>
      <c r="SN178" s="39"/>
      <c r="SO178" s="39"/>
      <c r="SP178" s="39"/>
      <c r="SQ178" s="39"/>
      <c r="SR178" s="39"/>
      <c r="SS178" s="39"/>
      <c r="ST178" s="39"/>
      <c r="SU178" s="39"/>
      <c r="SV178" s="39"/>
      <c r="SW178" s="39"/>
      <c r="SX178" s="39"/>
      <c r="SY178" s="39"/>
      <c r="SZ178" s="39"/>
      <c r="TA178" s="39"/>
      <c r="TB178" s="39"/>
      <c r="TC178" s="39"/>
      <c r="TD178" s="39"/>
      <c r="TE178" s="39"/>
      <c r="TF178" s="39"/>
      <c r="TG178" s="39"/>
      <c r="TH178" s="39"/>
      <c r="TI178" s="39"/>
      <c r="TJ178" s="39"/>
      <c r="TK178" s="39"/>
      <c r="TL178" s="39"/>
      <c r="TM178" s="39"/>
      <c r="TN178" s="39"/>
      <c r="TO178" s="39"/>
      <c r="TP178" s="39"/>
      <c r="TQ178" s="39"/>
      <c r="TR178" s="39"/>
      <c r="TS178" s="39"/>
      <c r="TT178" s="39"/>
      <c r="TU178" s="39"/>
      <c r="TV178" s="39"/>
      <c r="TW178" s="39"/>
      <c r="TX178" s="39"/>
      <c r="TY178" s="39"/>
      <c r="TZ178" s="39"/>
      <c r="UA178" s="39"/>
      <c r="UB178" s="39"/>
      <c r="UC178" s="39"/>
      <c r="UD178" s="39"/>
      <c r="UE178" s="39"/>
      <c r="UF178" s="39"/>
      <c r="UG178" s="39"/>
      <c r="UH178" s="39"/>
      <c r="UI178" s="39"/>
      <c r="UJ178" s="39"/>
      <c r="UK178" s="39"/>
      <c r="UL178" s="39"/>
      <c r="UM178" s="39"/>
      <c r="UN178" s="39"/>
      <c r="UO178" s="39"/>
      <c r="UP178" s="39"/>
      <c r="UQ178" s="39"/>
      <c r="UR178" s="39"/>
      <c r="US178" s="39"/>
      <c r="UT178" s="39"/>
      <c r="UU178" s="39"/>
      <c r="UV178" s="39"/>
      <c r="UW178" s="39"/>
      <c r="UX178" s="39"/>
      <c r="UY178" s="39"/>
      <c r="UZ178" s="39"/>
      <c r="VA178" s="39"/>
      <c r="VB178" s="39"/>
      <c r="VC178" s="39"/>
      <c r="VD178" s="39"/>
      <c r="VE178" s="39"/>
      <c r="VF178" s="39"/>
      <c r="VG178" s="39"/>
      <c r="VH178" s="39"/>
      <c r="VI178" s="39"/>
      <c r="VJ178" s="39"/>
      <c r="VK178" s="39"/>
      <c r="VL178" s="39"/>
      <c r="VM178" s="39"/>
      <c r="VN178" s="39"/>
      <c r="VO178" s="39"/>
      <c r="VP178" s="39"/>
      <c r="VQ178" s="39"/>
      <c r="VR178" s="39"/>
      <c r="VS178" s="39"/>
      <c r="VT178" s="39"/>
      <c r="VU178" s="39"/>
      <c r="VV178" s="39"/>
      <c r="VW178" s="39"/>
      <c r="VX178" s="39"/>
      <c r="VY178" s="39"/>
      <c r="VZ178" s="39"/>
      <c r="WA178" s="39"/>
      <c r="WB178" s="39"/>
      <c r="WC178" s="39"/>
      <c r="WD178" s="39"/>
      <c r="WE178" s="39"/>
      <c r="WF178" s="39"/>
      <c r="WG178" s="39"/>
      <c r="WH178" s="39"/>
      <c r="WI178" s="39"/>
      <c r="WJ178" s="39"/>
      <c r="WK178" s="39"/>
      <c r="WL178" s="39"/>
      <c r="WM178" s="39"/>
      <c r="WN178" s="39"/>
      <c r="WO178" s="39"/>
      <c r="WP178" s="39"/>
      <c r="WQ178" s="39"/>
      <c r="WR178" s="39"/>
      <c r="WS178" s="39"/>
      <c r="WT178" s="39"/>
      <c r="WU178" s="39"/>
      <c r="WV178" s="39"/>
      <c r="WW178" s="39"/>
      <c r="WX178" s="39"/>
      <c r="WY178" s="39"/>
      <c r="WZ178" s="39"/>
      <c r="XA178" s="39"/>
      <c r="XB178" s="39"/>
      <c r="XC178" s="39"/>
      <c r="XD178" s="39"/>
      <c r="XE178" s="39"/>
      <c r="XF178" s="39"/>
      <c r="XG178" s="39"/>
      <c r="XH178" s="39"/>
      <c r="XI178" s="39"/>
      <c r="XJ178" s="39"/>
      <c r="XK178" s="39"/>
      <c r="XL178" s="39"/>
      <c r="XM178" s="39"/>
      <c r="XN178" s="39"/>
      <c r="XO178" s="39"/>
      <c r="XP178" s="39"/>
      <c r="XQ178" s="39"/>
      <c r="XR178" s="39"/>
      <c r="XS178" s="39"/>
      <c r="XT178" s="39"/>
      <c r="XU178" s="39"/>
      <c r="XV178" s="39"/>
      <c r="XW178" s="39"/>
      <c r="XX178" s="39"/>
      <c r="XY178" s="39"/>
      <c r="XZ178" s="39"/>
      <c r="YA178" s="39"/>
      <c r="YB178" s="39"/>
      <c r="YC178" s="39"/>
      <c r="YD178" s="39"/>
      <c r="YE178" s="39"/>
      <c r="YF178" s="39"/>
      <c r="YG178" s="39"/>
      <c r="YH178" s="39"/>
      <c r="YI178" s="39"/>
      <c r="YJ178" s="39"/>
      <c r="YK178" s="39"/>
      <c r="YL178" s="39"/>
      <c r="YM178" s="39"/>
      <c r="YN178" s="39"/>
      <c r="YO178" s="39"/>
      <c r="YP178" s="39"/>
      <c r="YQ178" s="39"/>
      <c r="YR178" s="39"/>
      <c r="YS178" s="39"/>
      <c r="YT178" s="39"/>
      <c r="YU178" s="39"/>
      <c r="YV178" s="39"/>
      <c r="YW178" s="39"/>
      <c r="YX178" s="39"/>
      <c r="YY178" s="39"/>
      <c r="YZ178" s="39"/>
      <c r="ZA178" s="39"/>
      <c r="ZB178" s="39"/>
      <c r="ZC178" s="39"/>
      <c r="ZD178" s="39"/>
      <c r="ZE178" s="39"/>
      <c r="ZF178" s="39"/>
      <c r="ZG178" s="39"/>
      <c r="ZH178" s="39"/>
      <c r="ZI178" s="39"/>
      <c r="ZJ178" s="39"/>
      <c r="ZK178" s="39"/>
      <c r="ZL178" s="39"/>
      <c r="ZM178" s="39"/>
      <c r="ZN178" s="39"/>
      <c r="ZO178" s="39"/>
      <c r="ZP178" s="39"/>
      <c r="ZQ178" s="39"/>
      <c r="ZR178" s="39"/>
      <c r="ZS178" s="39"/>
      <c r="ZT178" s="39"/>
      <c r="ZU178" s="39"/>
      <c r="ZV178" s="39"/>
      <c r="ZW178" s="39"/>
      <c r="ZX178" s="39"/>
      <c r="ZY178" s="39"/>
      <c r="ZZ178" s="39"/>
      <c r="AAA178" s="39"/>
      <c r="AAB178" s="39"/>
      <c r="AAC178" s="39"/>
      <c r="AAD178" s="39"/>
      <c r="AAE178" s="39"/>
      <c r="AAF178" s="39"/>
      <c r="AAG178" s="39"/>
      <c r="AAH178" s="39"/>
      <c r="AAI178" s="39"/>
      <c r="AAJ178" s="39"/>
      <c r="AAK178" s="39"/>
      <c r="AAL178" s="39"/>
      <c r="AAM178" s="39"/>
      <c r="AAN178" s="39"/>
      <c r="AAO178" s="39"/>
      <c r="AAP178" s="39"/>
      <c r="AAQ178" s="39"/>
      <c r="AAR178" s="39"/>
      <c r="AAS178" s="39"/>
      <c r="AAT178" s="39"/>
      <c r="AAU178" s="39"/>
      <c r="AAV178" s="39"/>
      <c r="AAW178" s="39"/>
      <c r="AAX178" s="39"/>
      <c r="AAY178" s="39"/>
      <c r="AAZ178" s="39"/>
      <c r="ABA178" s="39"/>
      <c r="ABB178" s="39"/>
      <c r="ABC178" s="39"/>
      <c r="ABD178" s="39"/>
      <c r="ABE178" s="39"/>
      <c r="ABF178" s="39"/>
      <c r="ABG178" s="39"/>
      <c r="ABH178" s="39"/>
      <c r="ABI178" s="39"/>
      <c r="ABJ178" s="39"/>
      <c r="ABK178" s="39"/>
      <c r="ABL178" s="39"/>
      <c r="ABM178" s="39"/>
      <c r="ABN178" s="39"/>
      <c r="ABO178" s="39"/>
      <c r="ABP178" s="39"/>
      <c r="ABQ178" s="39"/>
      <c r="ABR178" s="39"/>
      <c r="ABS178" s="39"/>
      <c r="ABT178" s="39"/>
      <c r="ABU178" s="39"/>
      <c r="ABV178" s="39"/>
      <c r="ABW178" s="39"/>
      <c r="ABX178" s="39"/>
      <c r="ABY178" s="39"/>
      <c r="ABZ178" s="39"/>
      <c r="ACA178" s="39"/>
      <c r="ACB178" s="39"/>
      <c r="ACC178" s="39"/>
      <c r="ACD178" s="39"/>
      <c r="ACE178" s="39"/>
      <c r="ACF178" s="39"/>
      <c r="ACG178" s="39"/>
      <c r="ACH178" s="39"/>
      <c r="ACI178" s="39"/>
      <c r="ACJ178" s="39"/>
      <c r="ACK178" s="39"/>
      <c r="ACL178" s="39"/>
      <c r="ACM178" s="39"/>
      <c r="ACN178" s="39"/>
      <c r="ACO178" s="39"/>
      <c r="ACP178" s="39"/>
      <c r="ACQ178" s="39"/>
      <c r="ACR178" s="39"/>
      <c r="ACS178" s="39"/>
      <c r="ACT178" s="39"/>
      <c r="ACU178" s="39"/>
      <c r="ACV178" s="39"/>
      <c r="ACW178" s="39"/>
      <c r="ACX178" s="39"/>
      <c r="ACY178" s="39"/>
      <c r="ACZ178" s="39"/>
      <c r="ADA178" s="39"/>
      <c r="ADB178" s="39"/>
      <c r="ADC178" s="39"/>
      <c r="ADD178" s="39"/>
      <c r="ADE178" s="39"/>
      <c r="ADF178" s="39"/>
      <c r="ADG178" s="39"/>
      <c r="ADH178" s="39"/>
      <c r="ADI178" s="39"/>
      <c r="ADJ178" s="39"/>
      <c r="ADK178" s="39"/>
      <c r="ADL178" s="39"/>
      <c r="ADM178" s="39"/>
      <c r="ADN178" s="39"/>
      <c r="ADO178" s="39"/>
      <c r="ADP178" s="39"/>
      <c r="ADQ178" s="39"/>
      <c r="ADR178" s="39"/>
      <c r="ADS178" s="39"/>
      <c r="ADT178" s="39"/>
      <c r="ADU178" s="39"/>
      <c r="ADV178" s="39"/>
      <c r="ADW178" s="39"/>
      <c r="ADX178" s="39"/>
      <c r="ADY178" s="39"/>
      <c r="ADZ178" s="39"/>
      <c r="AEA178" s="39"/>
      <c r="AEB178" s="39"/>
      <c r="AEC178" s="39"/>
      <c r="AED178" s="39"/>
      <c r="AEE178" s="39"/>
      <c r="AEF178" s="39"/>
      <c r="AEG178" s="39"/>
      <c r="AEH178" s="39"/>
      <c r="AEI178" s="39"/>
      <c r="AEJ178" s="39"/>
      <c r="AEK178" s="39"/>
      <c r="AEL178" s="39"/>
      <c r="AEM178" s="39"/>
      <c r="AEN178" s="39"/>
      <c r="AEO178" s="39"/>
      <c r="AEP178" s="39"/>
      <c r="AEQ178" s="39"/>
      <c r="AER178" s="39"/>
      <c r="AES178" s="39"/>
      <c r="AET178" s="39"/>
      <c r="AEU178" s="39"/>
      <c r="AEV178" s="39"/>
      <c r="AEW178" s="39"/>
      <c r="AEX178" s="39"/>
      <c r="AEY178" s="39"/>
      <c r="AEZ178" s="39"/>
      <c r="AFA178" s="39"/>
      <c r="AFB178" s="39"/>
      <c r="AFC178" s="39"/>
      <c r="AFD178" s="39"/>
      <c r="AFE178" s="39"/>
      <c r="AFF178" s="39"/>
      <c r="AFG178" s="39"/>
      <c r="AFH178" s="39"/>
      <c r="AFI178" s="39"/>
      <c r="AFJ178" s="39"/>
      <c r="AFK178" s="39"/>
      <c r="AFL178" s="39"/>
      <c r="AFM178" s="39"/>
      <c r="AFN178" s="39"/>
      <c r="AFO178" s="39"/>
      <c r="AFP178" s="39"/>
      <c r="AFQ178" s="39"/>
      <c r="AFR178" s="39"/>
      <c r="AFS178" s="39"/>
      <c r="AFT178" s="39"/>
      <c r="AFU178" s="39"/>
      <c r="AFV178" s="39"/>
      <c r="AFW178" s="39"/>
      <c r="AFX178" s="39"/>
      <c r="AFY178" s="39"/>
      <c r="AFZ178" s="39"/>
      <c r="AGA178" s="39"/>
      <c r="AGB178" s="39"/>
      <c r="AGC178" s="39"/>
      <c r="AGD178" s="39"/>
      <c r="AGE178" s="39"/>
      <c r="AGF178" s="39"/>
      <c r="AGG178" s="39"/>
      <c r="AGH178" s="39"/>
      <c r="AGI178" s="39"/>
      <c r="AGJ178" s="39"/>
      <c r="AGK178" s="39"/>
      <c r="AGL178" s="39"/>
      <c r="AGM178" s="39"/>
      <c r="AGN178" s="39"/>
      <c r="AGO178" s="39"/>
      <c r="AGP178" s="39"/>
      <c r="AGQ178" s="39"/>
      <c r="AGR178" s="39"/>
      <c r="AGS178" s="39"/>
      <c r="AGT178" s="39"/>
      <c r="AGU178" s="39"/>
      <c r="AGV178" s="39"/>
      <c r="AGW178" s="39"/>
      <c r="AGX178" s="39"/>
      <c r="AGY178" s="39"/>
      <c r="AGZ178" s="39"/>
      <c r="AHA178" s="39"/>
      <c r="AHB178" s="39"/>
      <c r="AHC178" s="39"/>
      <c r="AHD178" s="39"/>
      <c r="AHE178" s="39"/>
      <c r="AHF178" s="39"/>
      <c r="AHG178" s="39"/>
      <c r="AHH178" s="39"/>
      <c r="AHI178" s="39"/>
      <c r="AHJ178" s="39"/>
      <c r="AHK178" s="39"/>
      <c r="AHL178" s="39"/>
      <c r="AHM178" s="39"/>
      <c r="AHN178" s="39"/>
      <c r="AHO178" s="39"/>
      <c r="AHP178" s="39"/>
      <c r="AHQ178" s="39"/>
      <c r="AHR178" s="39"/>
      <c r="AHS178" s="39"/>
      <c r="AHT178" s="39"/>
      <c r="AHU178" s="39"/>
      <c r="AHV178" s="39"/>
      <c r="AHW178" s="39"/>
      <c r="AHX178" s="39"/>
      <c r="AHY178" s="39"/>
      <c r="AHZ178" s="39"/>
      <c r="AIA178" s="39"/>
      <c r="AIB178" s="39"/>
      <c r="AIC178" s="39"/>
      <c r="AID178" s="39"/>
      <c r="AIE178" s="39"/>
      <c r="AIF178" s="39"/>
      <c r="AIG178" s="39"/>
      <c r="AIH178" s="39"/>
      <c r="AII178" s="39"/>
      <c r="AIJ178" s="39"/>
      <c r="AIK178" s="39"/>
      <c r="AIL178" s="39"/>
      <c r="AIM178" s="39"/>
      <c r="AIN178" s="39"/>
      <c r="AIO178" s="39"/>
      <c r="AIP178" s="39"/>
      <c r="AIQ178" s="39"/>
      <c r="AIR178" s="39"/>
      <c r="AIS178" s="39"/>
      <c r="AIT178" s="39"/>
      <c r="AIU178" s="39"/>
      <c r="AIV178" s="39"/>
      <c r="AIW178" s="39"/>
      <c r="AIX178" s="39"/>
      <c r="AIY178" s="39"/>
      <c r="AIZ178" s="39"/>
      <c r="AJA178" s="39"/>
      <c r="AJB178" s="39"/>
      <c r="AJC178" s="39"/>
      <c r="AJD178" s="39"/>
      <c r="AJE178" s="39"/>
      <c r="AJF178" s="39"/>
      <c r="AJG178" s="39"/>
      <c r="AJH178" s="39"/>
      <c r="AJI178" s="39"/>
      <c r="AJJ178" s="39"/>
      <c r="AJK178" s="39"/>
      <c r="AJL178" s="39"/>
      <c r="AJM178" s="39"/>
      <c r="AJN178" s="39"/>
      <c r="AJO178" s="39"/>
      <c r="AJP178" s="39"/>
      <c r="AJQ178" s="39"/>
      <c r="AJR178" s="39"/>
      <c r="AJS178" s="39"/>
      <c r="AJT178" s="39"/>
      <c r="AJU178" s="39"/>
      <c r="AJV178" s="39"/>
      <c r="AJW178" s="39"/>
      <c r="AJX178" s="39"/>
      <c r="AJY178" s="39"/>
      <c r="AJZ178" s="39"/>
      <c r="AKA178" s="39"/>
      <c r="AKB178" s="39"/>
      <c r="AKC178" s="39"/>
      <c r="AKD178" s="39"/>
      <c r="AKE178" s="39"/>
      <c r="AKF178" s="39"/>
      <c r="AKG178" s="39"/>
      <c r="AKH178" s="39"/>
      <c r="AKI178" s="39"/>
      <c r="AKJ178" s="39"/>
      <c r="AKK178" s="39"/>
      <c r="AKL178" s="39"/>
      <c r="AKM178" s="39"/>
      <c r="AKN178" s="39"/>
      <c r="AKO178" s="39"/>
      <c r="AKP178" s="39"/>
      <c r="AKQ178" s="39"/>
      <c r="AKR178" s="39"/>
      <c r="AKS178" s="39"/>
      <c r="AKT178" s="39"/>
      <c r="AKU178" s="39"/>
      <c r="AKV178" s="39"/>
      <c r="AKW178" s="39"/>
      <c r="AKX178" s="39"/>
      <c r="AKY178" s="39"/>
      <c r="AKZ178" s="39"/>
      <c r="ALA178" s="39"/>
      <c r="ALB178" s="39"/>
      <c r="ALC178" s="39"/>
      <c r="ALD178" s="39"/>
      <c r="ALE178" s="39"/>
      <c r="ALF178" s="39"/>
      <c r="ALG178" s="39"/>
      <c r="ALH178" s="39"/>
      <c r="ALI178" s="39"/>
      <c r="ALJ178" s="39"/>
      <c r="ALK178" s="39"/>
      <c r="ALL178" s="39"/>
      <c r="ALM178" s="39"/>
      <c r="ALN178" s="39"/>
      <c r="ALO178" s="39"/>
      <c r="ALP178" s="39"/>
      <c r="ALQ178" s="39"/>
      <c r="ALR178" s="39"/>
      <c r="ALS178" s="39"/>
      <c r="ALT178" s="39"/>
      <c r="ALU178" s="39"/>
      <c r="ALV178" s="39"/>
      <c r="ALW178" s="39"/>
      <c r="ALX178" s="39"/>
      <c r="ALY178" s="39"/>
      <c r="ALZ178" s="39"/>
      <c r="AMA178" s="39"/>
      <c r="AMB178" s="39"/>
      <c r="AMC178" s="39"/>
      <c r="AMD178" s="39"/>
      <c r="AME178" s="39"/>
      <c r="AMF178" s="39"/>
      <c r="AMG178" s="39"/>
      <c r="AMH178" s="39"/>
      <c r="AMI178" s="39"/>
      <c r="AMJ178" s="39"/>
      <c r="AMK178" s="39"/>
      <c r="AML178" s="39"/>
      <c r="AMM178" s="39"/>
      <c r="AMN178" s="39"/>
      <c r="AMO178" s="39"/>
      <c r="AMP178" s="39"/>
      <c r="AMQ178" s="39"/>
      <c r="AMR178" s="39"/>
      <c r="AMS178" s="39"/>
      <c r="AMT178" s="39"/>
      <c r="AMU178" s="39"/>
      <c r="AMV178" s="59"/>
      <c r="AMW178" s="59"/>
      <c r="AMX178" s="59"/>
    </row>
    <row r="179" spans="1:1038" ht="14.25">
      <c r="A179" s="3"/>
      <c r="B179" s="3"/>
      <c r="C179" s="1" t="s">
        <v>262</v>
      </c>
      <c r="D179" s="3"/>
      <c r="E179" s="3"/>
      <c r="F179" s="3"/>
      <c r="G179" s="3"/>
      <c r="H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/>
      <c r="MO179" s="3"/>
      <c r="MP179" s="3"/>
      <c r="MQ179" s="3"/>
      <c r="MR179" s="3"/>
      <c r="MS179" s="3"/>
      <c r="MT179" s="3"/>
      <c r="MU179" s="3"/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F179" s="3"/>
      <c r="QG179" s="3"/>
      <c r="QH179" s="3"/>
      <c r="QI179" s="3"/>
      <c r="QJ179" s="3"/>
      <c r="QK179" s="3"/>
      <c r="QL179" s="3"/>
      <c r="QM179" s="3"/>
      <c r="QN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  <c r="RK179" s="3"/>
      <c r="RL179" s="3"/>
      <c r="RM179" s="3"/>
      <c r="RN179" s="3"/>
      <c r="RO179" s="3"/>
      <c r="RP179" s="3"/>
      <c r="RQ179" s="3"/>
      <c r="RR179" s="3"/>
      <c r="RS179" s="3"/>
      <c r="RT179" s="3"/>
      <c r="RU179" s="3"/>
      <c r="RV179" s="3"/>
      <c r="RW179" s="3"/>
      <c r="RX179" s="3"/>
      <c r="RY179" s="3"/>
      <c r="RZ179" s="3"/>
      <c r="SA179" s="3"/>
      <c r="SB179" s="3"/>
      <c r="SC179" s="3"/>
      <c r="SD179" s="3"/>
      <c r="SE179" s="3"/>
      <c r="SF179" s="3"/>
      <c r="SG179" s="3"/>
      <c r="SH179" s="3"/>
      <c r="SI179" s="3"/>
      <c r="SJ179" s="3"/>
      <c r="SK179" s="3"/>
      <c r="SL179" s="3"/>
      <c r="SM179" s="3"/>
      <c r="SN179" s="3"/>
      <c r="SO179" s="3"/>
      <c r="SP179" s="3"/>
      <c r="SQ179" s="3"/>
      <c r="SR179" s="3"/>
      <c r="SS179" s="3"/>
      <c r="ST179" s="3"/>
      <c r="SU179" s="3"/>
      <c r="SV179" s="3"/>
      <c r="SW179" s="3"/>
      <c r="SX179" s="3"/>
      <c r="SY179" s="3"/>
      <c r="SZ179" s="3"/>
      <c r="TA179" s="3"/>
      <c r="TB179" s="3"/>
      <c r="TC179" s="3"/>
      <c r="TD179" s="3"/>
      <c r="TE179" s="3"/>
      <c r="TF179" s="3"/>
      <c r="TG179" s="3"/>
      <c r="TH179" s="3"/>
      <c r="TI179" s="3"/>
      <c r="TJ179" s="3"/>
      <c r="TK179" s="3"/>
      <c r="TL179" s="3"/>
      <c r="TM179" s="3"/>
      <c r="TN179" s="3"/>
      <c r="TO179" s="3"/>
      <c r="TP179" s="3"/>
      <c r="TQ179" s="3"/>
      <c r="TR179" s="3"/>
      <c r="TS179" s="3"/>
      <c r="TT179" s="3"/>
      <c r="TU179" s="3"/>
      <c r="TV179" s="3"/>
      <c r="TW179" s="3"/>
      <c r="TX179" s="3"/>
      <c r="TY179" s="3"/>
      <c r="TZ179" s="3"/>
      <c r="UA179" s="3"/>
      <c r="UB179" s="3"/>
      <c r="UC179" s="3"/>
      <c r="UD179" s="3"/>
      <c r="UE179" s="3"/>
      <c r="UF179" s="3"/>
      <c r="UG179" s="3"/>
      <c r="UH179" s="3"/>
      <c r="UI179" s="3"/>
      <c r="UJ179" s="3"/>
      <c r="UK179" s="3"/>
      <c r="UL179" s="3"/>
      <c r="UM179" s="3"/>
      <c r="UN179" s="3"/>
      <c r="UO179" s="3"/>
      <c r="UP179" s="3"/>
      <c r="UQ179" s="3"/>
      <c r="UR179" s="3"/>
      <c r="US179" s="3"/>
      <c r="UT179" s="3"/>
      <c r="UU179" s="3"/>
      <c r="UV179" s="3"/>
      <c r="UW179" s="3"/>
      <c r="UX179" s="3"/>
      <c r="UY179" s="3"/>
      <c r="UZ179" s="3"/>
      <c r="VA179" s="3"/>
      <c r="VB179" s="3"/>
      <c r="VC179" s="3"/>
      <c r="VD179" s="3"/>
      <c r="VE179" s="3"/>
      <c r="VF179" s="3"/>
      <c r="VG179" s="3"/>
      <c r="VH179" s="3"/>
      <c r="VI179" s="3"/>
      <c r="VJ179" s="3"/>
      <c r="VK179" s="3"/>
      <c r="VL179" s="3"/>
      <c r="VM179" s="3"/>
      <c r="VN179" s="3"/>
      <c r="VO179" s="3"/>
      <c r="VP179" s="3"/>
      <c r="VQ179" s="3"/>
      <c r="VR179" s="3"/>
      <c r="VS179" s="3"/>
      <c r="VT179" s="3"/>
      <c r="VU179" s="3"/>
      <c r="VV179" s="3"/>
      <c r="VW179" s="3"/>
      <c r="VX179" s="3"/>
      <c r="VY179" s="3"/>
      <c r="VZ179" s="3"/>
      <c r="WA179" s="3"/>
      <c r="WB179" s="3"/>
      <c r="WC179" s="3"/>
      <c r="WD179" s="3"/>
      <c r="WE179" s="3"/>
      <c r="WF179" s="3"/>
      <c r="WG179" s="3"/>
      <c r="WH179" s="3"/>
      <c r="WI179" s="3"/>
      <c r="WJ179" s="3"/>
      <c r="WK179" s="3"/>
      <c r="WL179" s="3"/>
      <c r="WM179" s="3"/>
      <c r="WN179" s="3"/>
      <c r="WO179" s="3"/>
      <c r="WP179" s="3"/>
      <c r="WQ179" s="3"/>
      <c r="WR179" s="3"/>
      <c r="WS179" s="3"/>
      <c r="WT179" s="3"/>
      <c r="WU179" s="3"/>
      <c r="WV179" s="3"/>
      <c r="WW179" s="3"/>
      <c r="WX179" s="3"/>
      <c r="WY179" s="3"/>
      <c r="WZ179" s="3"/>
      <c r="XA179" s="3"/>
      <c r="XB179" s="3"/>
      <c r="XC179" s="3"/>
      <c r="XD179" s="3"/>
      <c r="XE179" s="3"/>
      <c r="XF179" s="3"/>
      <c r="XG179" s="3"/>
      <c r="XH179" s="3"/>
      <c r="XI179" s="3"/>
      <c r="XJ179" s="3"/>
      <c r="XK179" s="3"/>
      <c r="XL179" s="3"/>
      <c r="XM179" s="3"/>
      <c r="XN179" s="3"/>
      <c r="XO179" s="3"/>
      <c r="XP179" s="3"/>
      <c r="XQ179" s="3"/>
      <c r="XR179" s="3"/>
      <c r="XS179" s="3"/>
      <c r="XT179" s="3"/>
      <c r="XU179" s="3"/>
      <c r="XV179" s="3"/>
      <c r="XW179" s="3"/>
      <c r="XX179" s="3"/>
      <c r="XY179" s="3"/>
      <c r="XZ179" s="3"/>
      <c r="YA179" s="3"/>
      <c r="YB179" s="3"/>
      <c r="YC179" s="3"/>
      <c r="YD179" s="3"/>
      <c r="YE179" s="3"/>
      <c r="YF179" s="3"/>
      <c r="YG179" s="3"/>
      <c r="YH179" s="3"/>
      <c r="YI179" s="3"/>
      <c r="YJ179" s="3"/>
      <c r="YK179" s="3"/>
      <c r="YL179" s="3"/>
      <c r="YM179" s="3"/>
      <c r="YN179" s="3"/>
      <c r="YO179" s="3"/>
      <c r="YP179" s="3"/>
      <c r="YQ179" s="3"/>
      <c r="YR179" s="3"/>
      <c r="YS179" s="3"/>
      <c r="YT179" s="3"/>
      <c r="YU179" s="3"/>
      <c r="YV179" s="3"/>
      <c r="YW179" s="3"/>
      <c r="YX179" s="3"/>
      <c r="YY179" s="3"/>
      <c r="YZ179" s="3"/>
      <c r="ZA179" s="3"/>
      <c r="ZB179" s="3"/>
      <c r="ZC179" s="3"/>
      <c r="ZD179" s="3"/>
      <c r="ZE179" s="3"/>
      <c r="ZF179" s="3"/>
      <c r="ZG179" s="3"/>
      <c r="ZH179" s="3"/>
      <c r="ZI179" s="3"/>
      <c r="ZJ179" s="3"/>
      <c r="ZK179" s="3"/>
      <c r="ZL179" s="3"/>
      <c r="ZM179" s="3"/>
      <c r="ZN179" s="3"/>
      <c r="ZO179" s="3"/>
      <c r="ZP179" s="3"/>
      <c r="ZQ179" s="3"/>
      <c r="ZR179" s="3"/>
      <c r="ZS179" s="3"/>
      <c r="ZT179" s="3"/>
      <c r="ZU179" s="3"/>
      <c r="ZV179" s="3"/>
      <c r="ZW179" s="3"/>
      <c r="ZX179" s="3"/>
      <c r="ZY179" s="3"/>
      <c r="ZZ179" s="3"/>
      <c r="AAA179" s="3"/>
      <c r="AAB179" s="3"/>
      <c r="AAC179" s="3"/>
      <c r="AAD179" s="3"/>
      <c r="AAE179" s="3"/>
      <c r="AAF179" s="3"/>
      <c r="AAG179" s="3"/>
      <c r="AAH179" s="3"/>
      <c r="AAI179" s="3"/>
      <c r="AAJ179" s="3"/>
      <c r="AAK179" s="3"/>
      <c r="AAL179" s="3"/>
      <c r="AAM179" s="3"/>
      <c r="AAN179" s="3"/>
      <c r="AAO179" s="3"/>
      <c r="AAP179" s="3"/>
      <c r="AAQ179" s="3"/>
      <c r="AAR179" s="3"/>
      <c r="AAS179" s="3"/>
      <c r="AAT179" s="3"/>
      <c r="AAU179" s="3"/>
      <c r="AAV179" s="3"/>
      <c r="AAW179" s="3"/>
      <c r="AAX179" s="3"/>
      <c r="AAY179" s="3"/>
      <c r="AAZ179" s="3"/>
      <c r="ABA179" s="3"/>
      <c r="ABB179" s="3"/>
      <c r="ABC179" s="3"/>
      <c r="ABD179" s="3"/>
      <c r="ABE179" s="3"/>
      <c r="ABF179" s="3"/>
      <c r="ABG179" s="3"/>
      <c r="ABH179" s="3"/>
      <c r="ABI179" s="3"/>
      <c r="ABJ179" s="3"/>
      <c r="ABK179" s="3"/>
      <c r="ABL179" s="3"/>
      <c r="ABM179" s="3"/>
      <c r="ABN179" s="3"/>
      <c r="ABO179" s="3"/>
      <c r="ABP179" s="3"/>
      <c r="ABQ179" s="3"/>
      <c r="ABR179" s="3"/>
      <c r="ABS179" s="3"/>
      <c r="ABT179" s="3"/>
      <c r="ABU179" s="3"/>
      <c r="ABV179" s="3"/>
      <c r="ABW179" s="3"/>
      <c r="ABX179" s="3"/>
      <c r="ABY179" s="3"/>
      <c r="ABZ179" s="3"/>
      <c r="ACA179" s="3"/>
      <c r="ACB179" s="3"/>
      <c r="ACC179" s="3"/>
      <c r="ACD179" s="3"/>
      <c r="ACE179" s="3"/>
      <c r="ACF179" s="3"/>
      <c r="ACG179" s="3"/>
      <c r="ACH179" s="3"/>
      <c r="ACI179" s="3"/>
      <c r="ACJ179" s="3"/>
      <c r="ACK179" s="3"/>
      <c r="ACL179" s="3"/>
      <c r="ACM179" s="3"/>
      <c r="ACN179" s="3"/>
      <c r="ACO179" s="3"/>
      <c r="ACP179" s="3"/>
      <c r="ACQ179" s="3"/>
      <c r="ACR179" s="3"/>
      <c r="ACS179" s="3"/>
      <c r="ACT179" s="3"/>
      <c r="ACU179" s="3"/>
      <c r="ACV179" s="3"/>
      <c r="ACW179" s="3"/>
      <c r="ACX179" s="3"/>
      <c r="ACY179" s="3"/>
      <c r="ACZ179" s="3"/>
      <c r="ADA179" s="3"/>
      <c r="ADB179" s="3"/>
      <c r="ADC179" s="3"/>
      <c r="ADD179" s="3"/>
      <c r="ADE179" s="3"/>
      <c r="ADF179" s="3"/>
      <c r="ADG179" s="3"/>
      <c r="ADH179" s="3"/>
      <c r="ADI179" s="3"/>
      <c r="ADJ179" s="3"/>
      <c r="ADK179" s="3"/>
      <c r="ADL179" s="3"/>
      <c r="ADM179" s="3"/>
      <c r="ADN179" s="3"/>
      <c r="ADO179" s="3"/>
      <c r="ADP179" s="3"/>
      <c r="ADQ179" s="3"/>
      <c r="ADR179" s="3"/>
      <c r="ADS179" s="3"/>
      <c r="ADT179" s="3"/>
      <c r="ADU179" s="3"/>
      <c r="ADV179" s="3"/>
      <c r="ADW179" s="3"/>
      <c r="ADX179" s="3"/>
      <c r="ADY179" s="3"/>
      <c r="ADZ179" s="3"/>
      <c r="AEA179" s="3"/>
      <c r="AEB179" s="3"/>
      <c r="AEC179" s="3"/>
      <c r="AED179" s="3"/>
      <c r="AEE179" s="3"/>
      <c r="AEF179" s="3"/>
      <c r="AEG179" s="3"/>
      <c r="AEH179" s="3"/>
      <c r="AEI179" s="3"/>
      <c r="AEJ179" s="3"/>
      <c r="AEK179" s="3"/>
      <c r="AEL179" s="3"/>
      <c r="AEM179" s="3"/>
      <c r="AEN179" s="3"/>
      <c r="AEO179" s="3"/>
      <c r="AEP179" s="3"/>
      <c r="AEQ179" s="3"/>
      <c r="AER179" s="3"/>
      <c r="AES179" s="3"/>
      <c r="AET179" s="3"/>
      <c r="AEU179" s="3"/>
      <c r="AEV179" s="3"/>
      <c r="AEW179" s="3"/>
      <c r="AEX179" s="3"/>
      <c r="AEY179" s="3"/>
      <c r="AEZ179" s="3"/>
      <c r="AFA179" s="3"/>
      <c r="AFB179" s="3"/>
      <c r="AFC179" s="3"/>
      <c r="AFD179" s="3"/>
      <c r="AFE179" s="3"/>
      <c r="AFF179" s="3"/>
      <c r="AFG179" s="3"/>
      <c r="AFH179" s="3"/>
      <c r="AFI179" s="3"/>
      <c r="AFJ179" s="3"/>
      <c r="AFK179" s="3"/>
      <c r="AFL179" s="3"/>
      <c r="AFM179" s="3"/>
      <c r="AFN179" s="3"/>
      <c r="AFO179" s="3"/>
      <c r="AFP179" s="3"/>
      <c r="AFQ179" s="3"/>
      <c r="AFR179" s="3"/>
      <c r="AFS179" s="3"/>
      <c r="AFT179" s="3"/>
      <c r="AFU179" s="3"/>
      <c r="AFV179" s="3"/>
      <c r="AFW179" s="3"/>
      <c r="AFX179" s="3"/>
      <c r="AFY179" s="3"/>
      <c r="AFZ179" s="3"/>
      <c r="AGA179" s="3"/>
      <c r="AGB179" s="3"/>
      <c r="AGC179" s="3"/>
      <c r="AGD179" s="3"/>
      <c r="AGE179" s="3"/>
      <c r="AGF179" s="3"/>
      <c r="AGG179" s="3"/>
      <c r="AGH179" s="3"/>
      <c r="AGI179" s="3"/>
      <c r="AGJ179" s="3"/>
      <c r="AGK179" s="3"/>
      <c r="AGL179" s="3"/>
      <c r="AGM179" s="3"/>
      <c r="AGN179" s="3"/>
      <c r="AGO179" s="3"/>
      <c r="AGP179" s="3"/>
      <c r="AGQ179" s="3"/>
      <c r="AGR179" s="3"/>
      <c r="AGS179" s="3"/>
      <c r="AGT179" s="3"/>
      <c r="AGU179" s="3"/>
      <c r="AGV179" s="3"/>
      <c r="AGW179" s="3"/>
      <c r="AGX179" s="3"/>
      <c r="AGY179" s="3"/>
      <c r="AGZ179" s="3"/>
      <c r="AHA179" s="3"/>
      <c r="AHB179" s="3"/>
      <c r="AHC179" s="3"/>
      <c r="AHD179" s="3"/>
      <c r="AHE179" s="3"/>
      <c r="AHF179" s="3"/>
      <c r="AHG179" s="3"/>
      <c r="AHH179" s="3"/>
      <c r="AHI179" s="3"/>
      <c r="AHJ179" s="3"/>
      <c r="AHK179" s="3"/>
      <c r="AHL179" s="3"/>
      <c r="AHM179" s="3"/>
      <c r="AHN179" s="3"/>
      <c r="AHO179" s="3"/>
      <c r="AHP179" s="3"/>
      <c r="AHQ179" s="3"/>
      <c r="AHR179" s="3"/>
      <c r="AHS179" s="3"/>
      <c r="AHT179" s="3"/>
      <c r="AHU179" s="3"/>
      <c r="AHV179" s="3"/>
      <c r="AHW179" s="3"/>
      <c r="AHX179" s="3"/>
      <c r="AHY179" s="3"/>
      <c r="AHZ179" s="3"/>
      <c r="AIA179" s="3"/>
      <c r="AIB179" s="3"/>
      <c r="AIC179" s="3"/>
      <c r="AID179" s="3"/>
      <c r="AIE179" s="3"/>
      <c r="AIF179" s="3"/>
      <c r="AIG179" s="3"/>
      <c r="AIH179" s="3"/>
      <c r="AII179" s="3"/>
      <c r="AIJ179" s="3"/>
      <c r="AIK179" s="3"/>
      <c r="AIL179" s="3"/>
      <c r="AIM179" s="3"/>
      <c r="AIN179" s="3"/>
      <c r="AIO179" s="3"/>
      <c r="AIP179" s="3"/>
      <c r="AIQ179" s="3"/>
      <c r="AIR179" s="3"/>
      <c r="AIS179" s="3"/>
      <c r="AIT179" s="3"/>
      <c r="AIU179" s="3"/>
      <c r="AIV179" s="3"/>
      <c r="AIW179" s="3"/>
      <c r="AIX179" s="3"/>
      <c r="AIY179" s="3"/>
      <c r="AIZ179" s="3"/>
      <c r="AJA179" s="3"/>
      <c r="AJB179" s="3"/>
      <c r="AJC179" s="3"/>
      <c r="AJD179" s="3"/>
      <c r="AJE179" s="3"/>
      <c r="AJF179" s="3"/>
      <c r="AJG179" s="3"/>
      <c r="AJH179" s="3"/>
      <c r="AJI179" s="3"/>
      <c r="AJJ179" s="3"/>
      <c r="AJK179" s="3"/>
      <c r="AJL179" s="3"/>
      <c r="AJM179" s="3"/>
      <c r="AJN179" s="3"/>
      <c r="AJO179" s="3"/>
      <c r="AJP179" s="3"/>
      <c r="AJQ179" s="3"/>
      <c r="AJR179" s="3"/>
      <c r="AJS179" s="3"/>
      <c r="AJT179" s="3"/>
      <c r="AJU179" s="3"/>
      <c r="AJV179" s="3"/>
      <c r="AJW179" s="3"/>
      <c r="AJX179" s="3"/>
      <c r="AJY179" s="3"/>
      <c r="AJZ179" s="3"/>
      <c r="AKA179" s="3"/>
      <c r="AKB179" s="3"/>
      <c r="AKC179" s="3"/>
      <c r="AKD179" s="3"/>
      <c r="AKE179" s="3"/>
      <c r="AKF179" s="3"/>
      <c r="AKG179" s="3"/>
      <c r="AKH179" s="3"/>
      <c r="AKI179" s="3"/>
      <c r="AKJ179" s="3"/>
      <c r="AKK179" s="3"/>
      <c r="AKL179" s="3"/>
      <c r="AKM179" s="3"/>
      <c r="AKN179" s="3"/>
      <c r="AKO179" s="3"/>
      <c r="AKP179" s="3"/>
      <c r="AKQ179" s="3"/>
      <c r="AKR179" s="3"/>
      <c r="AKS179" s="3"/>
      <c r="AKT179" s="3"/>
      <c r="AKU179" s="3"/>
      <c r="AKV179" s="3"/>
      <c r="AKW179" s="3"/>
      <c r="AKX179" s="3"/>
      <c r="AKY179" s="3"/>
      <c r="AKZ179" s="3"/>
      <c r="ALA179" s="3"/>
      <c r="ALB179" s="3"/>
      <c r="ALC179" s="3"/>
      <c r="ALD179" s="3"/>
      <c r="ALE179" s="3"/>
      <c r="ALF179" s="3"/>
      <c r="ALG179" s="3"/>
      <c r="ALH179" s="3"/>
      <c r="ALI179" s="3"/>
      <c r="ALJ179" s="3"/>
      <c r="ALK179" s="3"/>
      <c r="ALL179" s="3"/>
      <c r="ALM179" s="3"/>
      <c r="ALN179" s="3"/>
      <c r="ALO179" s="3"/>
      <c r="ALP179" s="3"/>
      <c r="ALQ179" s="3"/>
      <c r="ALR179" s="3"/>
      <c r="ALS179" s="3"/>
      <c r="ALT179" s="3"/>
      <c r="ALU179" s="3"/>
      <c r="ALV179" s="3"/>
      <c r="ALW179" s="3"/>
      <c r="ALX179" s="3"/>
      <c r="ALY179" s="3"/>
      <c r="ALZ179" s="3"/>
      <c r="AMA179" s="3"/>
      <c r="AMB179" s="3"/>
      <c r="AMC179" s="3"/>
      <c r="AMD179" s="3"/>
      <c r="AME179" s="3"/>
      <c r="AMF179" s="3"/>
      <c r="AMG179" s="3"/>
      <c r="AMH179" s="3"/>
      <c r="AMI179" s="3"/>
      <c r="AMJ179" s="3"/>
      <c r="AMK179" s="3"/>
      <c r="AML179" s="3"/>
      <c r="AMM179" s="3"/>
      <c r="AMN179" s="3"/>
      <c r="AMO179" s="3"/>
      <c r="AMP179" s="3"/>
      <c r="AMQ179" s="3"/>
      <c r="AMR179" s="3"/>
      <c r="AMS179" s="3"/>
      <c r="AMT179" s="3"/>
      <c r="AMU179" s="3"/>
    </row>
    <row r="180" spans="1:1038" ht="14.25" hidden="1" outlineLevel="1">
      <c r="A180" s="3"/>
      <c r="B180" s="3"/>
      <c r="C180" s="79" t="s">
        <v>254</v>
      </c>
      <c r="D180" s="79"/>
      <c r="E180" s="79"/>
      <c r="F180" s="79"/>
      <c r="G180" s="99"/>
      <c r="H180" s="81">
        <f>+F183</f>
        <v>0</v>
      </c>
      <c r="I180" s="81">
        <f t="shared" ref="I180:S180" si="264">+G183</f>
        <v>0</v>
      </c>
      <c r="J180" s="81">
        <f t="shared" si="264"/>
        <v>0</v>
      </c>
      <c r="K180" s="81">
        <f t="shared" si="264"/>
        <v>0</v>
      </c>
      <c r="L180" s="81">
        <f t="shared" si="264"/>
        <v>0</v>
      </c>
      <c r="M180" s="81">
        <f t="shared" si="264"/>
        <v>0</v>
      </c>
      <c r="N180" s="81">
        <f t="shared" si="264"/>
        <v>0</v>
      </c>
      <c r="O180" s="81">
        <f t="shared" si="264"/>
        <v>0</v>
      </c>
      <c r="P180" s="81">
        <f t="shared" si="264"/>
        <v>0</v>
      </c>
      <c r="Q180" s="81">
        <f t="shared" si="264"/>
        <v>0</v>
      </c>
      <c r="R180" s="81">
        <f t="shared" si="264"/>
        <v>0</v>
      </c>
      <c r="S180" s="81">
        <f t="shared" si="264"/>
        <v>0</v>
      </c>
      <c r="T180" s="81">
        <f t="shared" ref="T180" si="265">+R183</f>
        <v>0</v>
      </c>
      <c r="U180" s="81">
        <f t="shared" ref="U180" si="266">+S183</f>
        <v>0</v>
      </c>
      <c r="V180" s="81">
        <f t="shared" ref="V180" si="267">+T183</f>
        <v>0</v>
      </c>
      <c r="W180" s="81">
        <f t="shared" ref="W180" si="268">+U183</f>
        <v>0</v>
      </c>
      <c r="X180" s="81">
        <f t="shared" ref="X180" si="269">+V183</f>
        <v>0</v>
      </c>
      <c r="Y180" s="81">
        <f t="shared" ref="Y180" si="270">+W183</f>
        <v>0</v>
      </c>
      <c r="Z180" s="81">
        <f t="shared" ref="Z180" si="271">+X183</f>
        <v>0</v>
      </c>
      <c r="AA180" s="81">
        <f t="shared" ref="AA180" si="272">+Y183</f>
        <v>0</v>
      </c>
      <c r="AB180" s="81">
        <f t="shared" ref="AB180" si="273">+Z183</f>
        <v>0</v>
      </c>
      <c r="AC180" s="81">
        <f t="shared" ref="AC180" si="274">+AA183</f>
        <v>0</v>
      </c>
      <c r="AD180" s="81">
        <f t="shared" ref="AD180" si="275">+AB183</f>
        <v>0</v>
      </c>
      <c r="AE180" s="81">
        <f t="shared" ref="AE180" si="276">+AC183</f>
        <v>0</v>
      </c>
      <c r="AF180" s="81">
        <f t="shared" ref="AF180" si="277">+AD183</f>
        <v>0</v>
      </c>
      <c r="AG180" s="81">
        <f t="shared" ref="AG180" si="278">+AE183</f>
        <v>0</v>
      </c>
      <c r="AH180" s="81">
        <f t="shared" ref="AH180" si="279">+AF183</f>
        <v>0</v>
      </c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/>
      <c r="MO180" s="3"/>
      <c r="MP180" s="3"/>
      <c r="MQ180" s="3"/>
      <c r="MR180" s="3"/>
      <c r="MS180" s="3"/>
      <c r="MT180" s="3"/>
      <c r="MU180" s="3"/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F180" s="3"/>
      <c r="QG180" s="3"/>
      <c r="QH180" s="3"/>
      <c r="QI180" s="3"/>
      <c r="QJ180" s="3"/>
      <c r="QK180" s="3"/>
      <c r="QL180" s="3"/>
      <c r="QM180" s="3"/>
      <c r="QN180" s="3"/>
      <c r="QO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  <c r="RK180" s="3"/>
      <c r="RL180" s="3"/>
      <c r="RM180" s="3"/>
      <c r="RN180" s="3"/>
      <c r="RO180" s="3"/>
      <c r="RP180" s="3"/>
      <c r="RQ180" s="3"/>
      <c r="RR180" s="3"/>
      <c r="RS180" s="3"/>
      <c r="RT180" s="3"/>
      <c r="RU180" s="3"/>
      <c r="RV180" s="3"/>
      <c r="RW180" s="3"/>
      <c r="RX180" s="3"/>
      <c r="RY180" s="3"/>
      <c r="RZ180" s="3"/>
      <c r="SA180" s="3"/>
      <c r="SB180" s="3"/>
      <c r="SC180" s="3"/>
      <c r="SD180" s="3"/>
      <c r="SE180" s="3"/>
      <c r="SF180" s="3"/>
      <c r="SG180" s="3"/>
      <c r="SH180" s="3"/>
      <c r="SI180" s="3"/>
      <c r="SJ180" s="3"/>
      <c r="SK180" s="3"/>
      <c r="SL180" s="3"/>
      <c r="SM180" s="3"/>
      <c r="SN180" s="3"/>
      <c r="SO180" s="3"/>
      <c r="SP180" s="3"/>
      <c r="SQ180" s="3"/>
      <c r="SR180" s="3"/>
      <c r="SS180" s="3"/>
      <c r="ST180" s="3"/>
      <c r="SU180" s="3"/>
      <c r="SV180" s="3"/>
      <c r="SW180" s="3"/>
      <c r="SX180" s="3"/>
      <c r="SY180" s="3"/>
      <c r="SZ180" s="3"/>
      <c r="TA180" s="3"/>
      <c r="TB180" s="3"/>
      <c r="TC180" s="3"/>
      <c r="TD180" s="3"/>
      <c r="TE180" s="3"/>
      <c r="TF180" s="3"/>
      <c r="TG180" s="3"/>
      <c r="TH180" s="3"/>
      <c r="TI180" s="3"/>
      <c r="TJ180" s="3"/>
      <c r="TK180" s="3"/>
      <c r="TL180" s="3"/>
      <c r="TM180" s="3"/>
      <c r="TN180" s="3"/>
      <c r="TO180" s="3"/>
      <c r="TP180" s="3"/>
      <c r="TQ180" s="3"/>
      <c r="TR180" s="3"/>
      <c r="TS180" s="3"/>
      <c r="TT180" s="3"/>
      <c r="TU180" s="3"/>
      <c r="TV180" s="3"/>
      <c r="TW180" s="3"/>
      <c r="TX180" s="3"/>
      <c r="TY180" s="3"/>
      <c r="TZ180" s="3"/>
      <c r="UA180" s="3"/>
      <c r="UB180" s="3"/>
      <c r="UC180" s="3"/>
      <c r="UD180" s="3"/>
      <c r="UE180" s="3"/>
      <c r="UF180" s="3"/>
      <c r="UG180" s="3"/>
      <c r="UH180" s="3"/>
      <c r="UI180" s="3"/>
      <c r="UJ180" s="3"/>
      <c r="UK180" s="3"/>
      <c r="UL180" s="3"/>
      <c r="UM180" s="3"/>
      <c r="UN180" s="3"/>
      <c r="UO180" s="3"/>
      <c r="UP180" s="3"/>
      <c r="UQ180" s="3"/>
      <c r="UR180" s="3"/>
      <c r="US180" s="3"/>
      <c r="UT180" s="3"/>
      <c r="UU180" s="3"/>
      <c r="UV180" s="3"/>
      <c r="UW180" s="3"/>
      <c r="UX180" s="3"/>
      <c r="UY180" s="3"/>
      <c r="UZ180" s="3"/>
      <c r="VA180" s="3"/>
      <c r="VB180" s="3"/>
      <c r="VC180" s="3"/>
      <c r="VD180" s="3"/>
      <c r="VE180" s="3"/>
      <c r="VF180" s="3"/>
      <c r="VG180" s="3"/>
      <c r="VH180" s="3"/>
      <c r="VI180" s="3"/>
      <c r="VJ180" s="3"/>
      <c r="VK180" s="3"/>
      <c r="VL180" s="3"/>
      <c r="VM180" s="3"/>
      <c r="VN180" s="3"/>
      <c r="VO180" s="3"/>
      <c r="VP180" s="3"/>
      <c r="VQ180" s="3"/>
      <c r="VR180" s="3"/>
      <c r="VS180" s="3"/>
      <c r="VT180" s="3"/>
      <c r="VU180" s="3"/>
      <c r="VV180" s="3"/>
      <c r="VW180" s="3"/>
      <c r="VX180" s="3"/>
      <c r="VY180" s="3"/>
      <c r="VZ180" s="3"/>
      <c r="WA180" s="3"/>
      <c r="WB180" s="3"/>
      <c r="WC180" s="3"/>
      <c r="WD180" s="3"/>
      <c r="WE180" s="3"/>
      <c r="WF180" s="3"/>
      <c r="WG180" s="3"/>
      <c r="WH180" s="3"/>
      <c r="WI180" s="3"/>
      <c r="WJ180" s="3"/>
      <c r="WK180" s="3"/>
      <c r="WL180" s="3"/>
      <c r="WM180" s="3"/>
      <c r="WN180" s="3"/>
      <c r="WO180" s="3"/>
      <c r="WP180" s="3"/>
      <c r="WQ180" s="3"/>
      <c r="WR180" s="3"/>
      <c r="WS180" s="3"/>
      <c r="WT180" s="3"/>
      <c r="WU180" s="3"/>
      <c r="WV180" s="3"/>
      <c r="WW180" s="3"/>
      <c r="WX180" s="3"/>
      <c r="WY180" s="3"/>
      <c r="WZ180" s="3"/>
      <c r="XA180" s="3"/>
      <c r="XB180" s="3"/>
      <c r="XC180" s="3"/>
      <c r="XD180" s="3"/>
      <c r="XE180" s="3"/>
      <c r="XF180" s="3"/>
      <c r="XG180" s="3"/>
      <c r="XH180" s="3"/>
      <c r="XI180" s="3"/>
      <c r="XJ180" s="3"/>
      <c r="XK180" s="3"/>
      <c r="XL180" s="3"/>
      <c r="XM180" s="3"/>
      <c r="XN180" s="3"/>
      <c r="XO180" s="3"/>
      <c r="XP180" s="3"/>
      <c r="XQ180" s="3"/>
      <c r="XR180" s="3"/>
      <c r="XS180" s="3"/>
      <c r="XT180" s="3"/>
      <c r="XU180" s="3"/>
      <c r="XV180" s="3"/>
      <c r="XW180" s="3"/>
      <c r="XX180" s="3"/>
      <c r="XY180" s="3"/>
      <c r="XZ180" s="3"/>
      <c r="YA180" s="3"/>
      <c r="YB180" s="3"/>
      <c r="YC180" s="3"/>
      <c r="YD180" s="3"/>
      <c r="YE180" s="3"/>
      <c r="YF180" s="3"/>
      <c r="YG180" s="3"/>
      <c r="YH180" s="3"/>
      <c r="YI180" s="3"/>
      <c r="YJ180" s="3"/>
      <c r="YK180" s="3"/>
      <c r="YL180" s="3"/>
      <c r="YM180" s="3"/>
      <c r="YN180" s="3"/>
      <c r="YO180" s="3"/>
      <c r="YP180" s="3"/>
      <c r="YQ180" s="3"/>
      <c r="YR180" s="3"/>
      <c r="YS180" s="3"/>
      <c r="YT180" s="3"/>
      <c r="YU180" s="3"/>
      <c r="YV180" s="3"/>
      <c r="YW180" s="3"/>
      <c r="YX180" s="3"/>
      <c r="YY180" s="3"/>
      <c r="YZ180" s="3"/>
      <c r="ZA180" s="3"/>
      <c r="ZB180" s="3"/>
      <c r="ZC180" s="3"/>
      <c r="ZD180" s="3"/>
      <c r="ZE180" s="3"/>
      <c r="ZF180" s="3"/>
      <c r="ZG180" s="3"/>
      <c r="ZH180" s="3"/>
      <c r="ZI180" s="3"/>
      <c r="ZJ180" s="3"/>
      <c r="ZK180" s="3"/>
      <c r="ZL180" s="3"/>
      <c r="ZM180" s="3"/>
      <c r="ZN180" s="3"/>
      <c r="ZO180" s="3"/>
      <c r="ZP180" s="3"/>
      <c r="ZQ180" s="3"/>
      <c r="ZR180" s="3"/>
      <c r="ZS180" s="3"/>
      <c r="ZT180" s="3"/>
      <c r="ZU180" s="3"/>
      <c r="ZV180" s="3"/>
      <c r="ZW180" s="3"/>
      <c r="ZX180" s="3"/>
      <c r="ZY180" s="3"/>
      <c r="ZZ180" s="3"/>
      <c r="AAA180" s="3"/>
      <c r="AAB180" s="3"/>
      <c r="AAC180" s="3"/>
      <c r="AAD180" s="3"/>
      <c r="AAE180" s="3"/>
      <c r="AAF180" s="3"/>
      <c r="AAG180" s="3"/>
      <c r="AAH180" s="3"/>
      <c r="AAI180" s="3"/>
      <c r="AAJ180" s="3"/>
      <c r="AAK180" s="3"/>
      <c r="AAL180" s="3"/>
      <c r="AAM180" s="3"/>
      <c r="AAN180" s="3"/>
      <c r="AAO180" s="3"/>
      <c r="AAP180" s="3"/>
      <c r="AAQ180" s="3"/>
      <c r="AAR180" s="3"/>
      <c r="AAS180" s="3"/>
      <c r="AAT180" s="3"/>
      <c r="AAU180" s="3"/>
      <c r="AAV180" s="3"/>
      <c r="AAW180" s="3"/>
      <c r="AAX180" s="3"/>
      <c r="AAY180" s="3"/>
      <c r="AAZ180" s="3"/>
      <c r="ABA180" s="3"/>
      <c r="ABB180" s="3"/>
      <c r="ABC180" s="3"/>
      <c r="ABD180" s="3"/>
      <c r="ABE180" s="3"/>
      <c r="ABF180" s="3"/>
      <c r="ABG180" s="3"/>
      <c r="ABH180" s="3"/>
      <c r="ABI180" s="3"/>
      <c r="ABJ180" s="3"/>
      <c r="ABK180" s="3"/>
      <c r="ABL180" s="3"/>
      <c r="ABM180" s="3"/>
      <c r="ABN180" s="3"/>
      <c r="ABO180" s="3"/>
      <c r="ABP180" s="3"/>
      <c r="ABQ180" s="3"/>
      <c r="ABR180" s="3"/>
      <c r="ABS180" s="3"/>
      <c r="ABT180" s="3"/>
      <c r="ABU180" s="3"/>
      <c r="ABV180" s="3"/>
      <c r="ABW180" s="3"/>
      <c r="ABX180" s="3"/>
      <c r="ABY180" s="3"/>
      <c r="ABZ180" s="3"/>
      <c r="ACA180" s="3"/>
      <c r="ACB180" s="3"/>
      <c r="ACC180" s="3"/>
      <c r="ACD180" s="3"/>
      <c r="ACE180" s="3"/>
      <c r="ACF180" s="3"/>
      <c r="ACG180" s="3"/>
      <c r="ACH180" s="3"/>
      <c r="ACI180" s="3"/>
      <c r="ACJ180" s="3"/>
      <c r="ACK180" s="3"/>
      <c r="ACL180" s="3"/>
      <c r="ACM180" s="3"/>
      <c r="ACN180" s="3"/>
      <c r="ACO180" s="3"/>
      <c r="ACP180" s="3"/>
      <c r="ACQ180" s="3"/>
      <c r="ACR180" s="3"/>
      <c r="ACS180" s="3"/>
      <c r="ACT180" s="3"/>
      <c r="ACU180" s="3"/>
      <c r="ACV180" s="3"/>
      <c r="ACW180" s="3"/>
      <c r="ACX180" s="3"/>
      <c r="ACY180" s="3"/>
      <c r="ACZ180" s="3"/>
      <c r="ADA180" s="3"/>
      <c r="ADB180" s="3"/>
      <c r="ADC180" s="3"/>
      <c r="ADD180" s="3"/>
      <c r="ADE180" s="3"/>
      <c r="ADF180" s="3"/>
      <c r="ADG180" s="3"/>
      <c r="ADH180" s="3"/>
      <c r="ADI180" s="3"/>
      <c r="ADJ180" s="3"/>
      <c r="ADK180" s="3"/>
      <c r="ADL180" s="3"/>
      <c r="ADM180" s="3"/>
      <c r="ADN180" s="3"/>
      <c r="ADO180" s="3"/>
      <c r="ADP180" s="3"/>
      <c r="ADQ180" s="3"/>
      <c r="ADR180" s="3"/>
      <c r="ADS180" s="3"/>
      <c r="ADT180" s="3"/>
      <c r="ADU180" s="3"/>
      <c r="ADV180" s="3"/>
      <c r="ADW180" s="3"/>
      <c r="ADX180" s="3"/>
      <c r="ADY180" s="3"/>
      <c r="ADZ180" s="3"/>
      <c r="AEA180" s="3"/>
      <c r="AEB180" s="3"/>
      <c r="AEC180" s="3"/>
      <c r="AED180" s="3"/>
      <c r="AEE180" s="3"/>
      <c r="AEF180" s="3"/>
      <c r="AEG180" s="3"/>
      <c r="AEH180" s="3"/>
      <c r="AEI180" s="3"/>
      <c r="AEJ180" s="3"/>
      <c r="AEK180" s="3"/>
      <c r="AEL180" s="3"/>
      <c r="AEM180" s="3"/>
      <c r="AEN180" s="3"/>
      <c r="AEO180" s="3"/>
      <c r="AEP180" s="3"/>
      <c r="AEQ180" s="3"/>
      <c r="AER180" s="3"/>
      <c r="AES180" s="3"/>
      <c r="AET180" s="3"/>
      <c r="AEU180" s="3"/>
      <c r="AEV180" s="3"/>
      <c r="AEW180" s="3"/>
      <c r="AEX180" s="3"/>
      <c r="AEY180" s="3"/>
      <c r="AEZ180" s="3"/>
      <c r="AFA180" s="3"/>
      <c r="AFB180" s="3"/>
      <c r="AFC180" s="3"/>
      <c r="AFD180" s="3"/>
      <c r="AFE180" s="3"/>
      <c r="AFF180" s="3"/>
      <c r="AFG180" s="3"/>
      <c r="AFH180" s="3"/>
      <c r="AFI180" s="3"/>
      <c r="AFJ180" s="3"/>
      <c r="AFK180" s="3"/>
      <c r="AFL180" s="3"/>
      <c r="AFM180" s="3"/>
      <c r="AFN180" s="3"/>
      <c r="AFO180" s="3"/>
      <c r="AFP180" s="3"/>
      <c r="AFQ180" s="3"/>
      <c r="AFR180" s="3"/>
      <c r="AFS180" s="3"/>
      <c r="AFT180" s="3"/>
      <c r="AFU180" s="3"/>
      <c r="AFV180" s="3"/>
      <c r="AFW180" s="3"/>
      <c r="AFX180" s="3"/>
      <c r="AFY180" s="3"/>
      <c r="AFZ180" s="3"/>
      <c r="AGA180" s="3"/>
      <c r="AGB180" s="3"/>
      <c r="AGC180" s="3"/>
      <c r="AGD180" s="3"/>
      <c r="AGE180" s="3"/>
      <c r="AGF180" s="3"/>
      <c r="AGG180" s="3"/>
      <c r="AGH180" s="3"/>
      <c r="AGI180" s="3"/>
      <c r="AGJ180" s="3"/>
      <c r="AGK180" s="3"/>
      <c r="AGL180" s="3"/>
      <c r="AGM180" s="3"/>
      <c r="AGN180" s="3"/>
      <c r="AGO180" s="3"/>
      <c r="AGP180" s="3"/>
      <c r="AGQ180" s="3"/>
      <c r="AGR180" s="3"/>
      <c r="AGS180" s="3"/>
      <c r="AGT180" s="3"/>
      <c r="AGU180" s="3"/>
      <c r="AGV180" s="3"/>
      <c r="AGW180" s="3"/>
      <c r="AGX180" s="3"/>
      <c r="AGY180" s="3"/>
      <c r="AGZ180" s="3"/>
      <c r="AHA180" s="3"/>
      <c r="AHB180" s="3"/>
      <c r="AHC180" s="3"/>
      <c r="AHD180" s="3"/>
      <c r="AHE180" s="3"/>
      <c r="AHF180" s="3"/>
      <c r="AHG180" s="3"/>
      <c r="AHH180" s="3"/>
      <c r="AHI180" s="3"/>
      <c r="AHJ180" s="3"/>
      <c r="AHK180" s="3"/>
      <c r="AHL180" s="3"/>
      <c r="AHM180" s="3"/>
      <c r="AHN180" s="3"/>
      <c r="AHO180" s="3"/>
      <c r="AHP180" s="3"/>
      <c r="AHQ180" s="3"/>
      <c r="AHR180" s="3"/>
      <c r="AHS180" s="3"/>
      <c r="AHT180" s="3"/>
      <c r="AHU180" s="3"/>
      <c r="AHV180" s="3"/>
      <c r="AHW180" s="3"/>
      <c r="AHX180" s="3"/>
      <c r="AHY180" s="3"/>
      <c r="AHZ180" s="3"/>
      <c r="AIA180" s="3"/>
      <c r="AIB180" s="3"/>
      <c r="AIC180" s="3"/>
      <c r="AID180" s="3"/>
      <c r="AIE180" s="3"/>
      <c r="AIF180" s="3"/>
      <c r="AIG180" s="3"/>
      <c r="AIH180" s="3"/>
      <c r="AII180" s="3"/>
      <c r="AIJ180" s="3"/>
      <c r="AIK180" s="3"/>
      <c r="AIL180" s="3"/>
      <c r="AIM180" s="3"/>
      <c r="AIN180" s="3"/>
      <c r="AIO180" s="3"/>
      <c r="AIP180" s="3"/>
      <c r="AIQ180" s="3"/>
      <c r="AIR180" s="3"/>
      <c r="AIS180" s="3"/>
      <c r="AIT180" s="3"/>
      <c r="AIU180" s="3"/>
      <c r="AIV180" s="3"/>
      <c r="AIW180" s="3"/>
      <c r="AIX180" s="3"/>
      <c r="AIY180" s="3"/>
      <c r="AIZ180" s="3"/>
      <c r="AJA180" s="3"/>
      <c r="AJB180" s="3"/>
      <c r="AJC180" s="3"/>
      <c r="AJD180" s="3"/>
      <c r="AJE180" s="3"/>
      <c r="AJF180" s="3"/>
      <c r="AJG180" s="3"/>
      <c r="AJH180" s="3"/>
      <c r="AJI180" s="3"/>
      <c r="AJJ180" s="3"/>
      <c r="AJK180" s="3"/>
      <c r="AJL180" s="3"/>
      <c r="AJM180" s="3"/>
      <c r="AJN180" s="3"/>
      <c r="AJO180" s="3"/>
      <c r="AJP180" s="3"/>
      <c r="AJQ180" s="3"/>
      <c r="AJR180" s="3"/>
      <c r="AJS180" s="3"/>
      <c r="AJT180" s="3"/>
      <c r="AJU180" s="3"/>
      <c r="AJV180" s="3"/>
      <c r="AJW180" s="3"/>
      <c r="AJX180" s="3"/>
      <c r="AJY180" s="3"/>
      <c r="AJZ180" s="3"/>
      <c r="AKA180" s="3"/>
      <c r="AKB180" s="3"/>
      <c r="AKC180" s="3"/>
      <c r="AKD180" s="3"/>
      <c r="AKE180" s="3"/>
      <c r="AKF180" s="3"/>
      <c r="AKG180" s="3"/>
      <c r="AKH180" s="3"/>
      <c r="AKI180" s="3"/>
      <c r="AKJ180" s="3"/>
      <c r="AKK180" s="3"/>
      <c r="AKL180" s="3"/>
      <c r="AKM180" s="3"/>
      <c r="AKN180" s="3"/>
      <c r="AKO180" s="3"/>
      <c r="AKP180" s="3"/>
      <c r="AKQ180" s="3"/>
      <c r="AKR180" s="3"/>
      <c r="AKS180" s="3"/>
      <c r="AKT180" s="3"/>
      <c r="AKU180" s="3"/>
      <c r="AKV180" s="3"/>
      <c r="AKW180" s="3"/>
      <c r="AKX180" s="3"/>
      <c r="AKY180" s="3"/>
      <c r="AKZ180" s="3"/>
      <c r="ALA180" s="3"/>
      <c r="ALB180" s="3"/>
      <c r="ALC180" s="3"/>
      <c r="ALD180" s="3"/>
      <c r="ALE180" s="3"/>
      <c r="ALF180" s="3"/>
      <c r="ALG180" s="3"/>
      <c r="ALH180" s="3"/>
      <c r="ALI180" s="3"/>
      <c r="ALJ180" s="3"/>
      <c r="ALK180" s="3"/>
      <c r="ALL180" s="3"/>
      <c r="ALM180" s="3"/>
      <c r="ALN180" s="3"/>
      <c r="ALO180" s="3"/>
      <c r="ALP180" s="3"/>
      <c r="ALQ180" s="3"/>
      <c r="ALR180" s="3"/>
      <c r="ALS180" s="3"/>
      <c r="ALT180" s="3"/>
      <c r="ALU180" s="3"/>
      <c r="ALV180" s="3"/>
      <c r="ALW180" s="3"/>
      <c r="ALX180" s="3"/>
      <c r="ALY180" s="3"/>
      <c r="ALZ180" s="3"/>
      <c r="AMA180" s="3"/>
      <c r="AMB180" s="3"/>
      <c r="AMC180" s="3"/>
      <c r="AMD180" s="3"/>
      <c r="AME180" s="3"/>
      <c r="AMF180" s="3"/>
      <c r="AMG180" s="3"/>
      <c r="AMH180" s="3"/>
      <c r="AMI180" s="3"/>
      <c r="AMJ180" s="3"/>
      <c r="AMK180" s="3"/>
      <c r="AML180" s="3"/>
      <c r="AMM180" s="3"/>
      <c r="AMN180" s="3"/>
      <c r="AMO180" s="3"/>
      <c r="AMP180" s="3"/>
      <c r="AMQ180" s="3"/>
      <c r="AMR180" s="3"/>
      <c r="AMS180" s="3"/>
      <c r="AMT180" s="3"/>
      <c r="AMU180" s="3"/>
    </row>
    <row r="181" spans="1:1038" ht="14.25" hidden="1" outlineLevel="1">
      <c r="A181" s="3"/>
      <c r="B181" s="3"/>
      <c r="C181" s="58" t="s">
        <v>262</v>
      </c>
      <c r="D181" s="3"/>
      <c r="E181" s="70">
        <f>SUM(H181:AJ181)</f>
        <v>0</v>
      </c>
      <c r="F181" s="3"/>
      <c r="G181" s="65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/>
      <c r="MO181" s="3"/>
      <c r="MP181" s="3"/>
      <c r="MQ181" s="3"/>
      <c r="MR181" s="3"/>
      <c r="MS181" s="3"/>
      <c r="MT181" s="3"/>
      <c r="MU181" s="3"/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O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  <c r="RT181" s="3"/>
      <c r="RU181" s="3"/>
      <c r="RV181" s="3"/>
      <c r="RW181" s="3"/>
      <c r="RX181" s="3"/>
      <c r="RY181" s="3"/>
      <c r="RZ181" s="3"/>
      <c r="SA181" s="3"/>
      <c r="SB181" s="3"/>
      <c r="SC181" s="3"/>
      <c r="SD181" s="3"/>
      <c r="SE181" s="3"/>
      <c r="SF181" s="3"/>
      <c r="SG181" s="3"/>
      <c r="SH181" s="3"/>
      <c r="SI181" s="3"/>
      <c r="SJ181" s="3"/>
      <c r="SK181" s="3"/>
      <c r="SL181" s="3"/>
      <c r="SM181" s="3"/>
      <c r="SN181" s="3"/>
      <c r="SO181" s="3"/>
      <c r="SP181" s="3"/>
      <c r="SQ181" s="3"/>
      <c r="SR181" s="3"/>
      <c r="SS181" s="3"/>
      <c r="ST181" s="3"/>
      <c r="SU181" s="3"/>
      <c r="SV181" s="3"/>
      <c r="SW181" s="3"/>
      <c r="SX181" s="3"/>
      <c r="SY181" s="3"/>
      <c r="SZ181" s="3"/>
      <c r="TA181" s="3"/>
      <c r="TB181" s="3"/>
      <c r="TC181" s="3"/>
      <c r="TD181" s="3"/>
      <c r="TE181" s="3"/>
      <c r="TF181" s="3"/>
      <c r="TG181" s="3"/>
      <c r="TH181" s="3"/>
      <c r="TI181" s="3"/>
      <c r="TJ181" s="3"/>
      <c r="TK181" s="3"/>
      <c r="TL181" s="3"/>
      <c r="TM181" s="3"/>
      <c r="TN181" s="3"/>
      <c r="TO181" s="3"/>
      <c r="TP181" s="3"/>
      <c r="TQ181" s="3"/>
      <c r="TR181" s="3"/>
      <c r="TS181" s="3"/>
      <c r="TT181" s="3"/>
      <c r="TU181" s="3"/>
      <c r="TV181" s="3"/>
      <c r="TW181" s="3"/>
      <c r="TX181" s="3"/>
      <c r="TY181" s="3"/>
      <c r="TZ181" s="3"/>
      <c r="UA181" s="3"/>
      <c r="UB181" s="3"/>
      <c r="UC181" s="3"/>
      <c r="UD181" s="3"/>
      <c r="UE181" s="3"/>
      <c r="UF181" s="3"/>
      <c r="UG181" s="3"/>
      <c r="UH181" s="3"/>
      <c r="UI181" s="3"/>
      <c r="UJ181" s="3"/>
      <c r="UK181" s="3"/>
      <c r="UL181" s="3"/>
      <c r="UM181" s="3"/>
      <c r="UN181" s="3"/>
      <c r="UO181" s="3"/>
      <c r="UP181" s="3"/>
      <c r="UQ181" s="3"/>
      <c r="UR181" s="3"/>
      <c r="US181" s="3"/>
      <c r="UT181" s="3"/>
      <c r="UU181" s="3"/>
      <c r="UV181" s="3"/>
      <c r="UW181" s="3"/>
      <c r="UX181" s="3"/>
      <c r="UY181" s="3"/>
      <c r="UZ181" s="3"/>
      <c r="VA181" s="3"/>
      <c r="VB181" s="3"/>
      <c r="VC181" s="3"/>
      <c r="VD181" s="3"/>
      <c r="VE181" s="3"/>
      <c r="VF181" s="3"/>
      <c r="VG181" s="3"/>
      <c r="VH181" s="3"/>
      <c r="VI181" s="3"/>
      <c r="VJ181" s="3"/>
      <c r="VK181" s="3"/>
      <c r="VL181" s="3"/>
      <c r="VM181" s="3"/>
      <c r="VN181" s="3"/>
      <c r="VO181" s="3"/>
      <c r="VP181" s="3"/>
      <c r="VQ181" s="3"/>
      <c r="VR181" s="3"/>
      <c r="VS181" s="3"/>
      <c r="VT181" s="3"/>
      <c r="VU181" s="3"/>
      <c r="VV181" s="3"/>
      <c r="VW181" s="3"/>
      <c r="VX181" s="3"/>
      <c r="VY181" s="3"/>
      <c r="VZ181" s="3"/>
      <c r="WA181" s="3"/>
      <c r="WB181" s="3"/>
      <c r="WC181" s="3"/>
      <c r="WD181" s="3"/>
      <c r="WE181" s="3"/>
      <c r="WF181" s="3"/>
      <c r="WG181" s="3"/>
      <c r="WH181" s="3"/>
      <c r="WI181" s="3"/>
      <c r="WJ181" s="3"/>
      <c r="WK181" s="3"/>
      <c r="WL181" s="3"/>
      <c r="WM181" s="3"/>
      <c r="WN181" s="3"/>
      <c r="WO181" s="3"/>
      <c r="WP181" s="3"/>
      <c r="WQ181" s="3"/>
      <c r="WR181" s="3"/>
      <c r="WS181" s="3"/>
      <c r="WT181" s="3"/>
      <c r="WU181" s="3"/>
      <c r="WV181" s="3"/>
      <c r="WW181" s="3"/>
      <c r="WX181" s="3"/>
      <c r="WY181" s="3"/>
      <c r="WZ181" s="3"/>
      <c r="XA181" s="3"/>
      <c r="XB181" s="3"/>
      <c r="XC181" s="3"/>
      <c r="XD181" s="3"/>
      <c r="XE181" s="3"/>
      <c r="XF181" s="3"/>
      <c r="XG181" s="3"/>
      <c r="XH181" s="3"/>
      <c r="XI181" s="3"/>
      <c r="XJ181" s="3"/>
      <c r="XK181" s="3"/>
      <c r="XL181" s="3"/>
      <c r="XM181" s="3"/>
      <c r="XN181" s="3"/>
      <c r="XO181" s="3"/>
      <c r="XP181" s="3"/>
      <c r="XQ181" s="3"/>
      <c r="XR181" s="3"/>
      <c r="XS181" s="3"/>
      <c r="XT181" s="3"/>
      <c r="XU181" s="3"/>
      <c r="XV181" s="3"/>
      <c r="XW181" s="3"/>
      <c r="XX181" s="3"/>
      <c r="XY181" s="3"/>
      <c r="XZ181" s="3"/>
      <c r="YA181" s="3"/>
      <c r="YB181" s="3"/>
      <c r="YC181" s="3"/>
      <c r="YD181" s="3"/>
      <c r="YE181" s="3"/>
      <c r="YF181" s="3"/>
      <c r="YG181" s="3"/>
      <c r="YH181" s="3"/>
      <c r="YI181" s="3"/>
      <c r="YJ181" s="3"/>
      <c r="YK181" s="3"/>
      <c r="YL181" s="3"/>
      <c r="YM181" s="3"/>
      <c r="YN181" s="3"/>
      <c r="YO181" s="3"/>
      <c r="YP181" s="3"/>
      <c r="YQ181" s="3"/>
      <c r="YR181" s="3"/>
      <c r="YS181" s="3"/>
      <c r="YT181" s="3"/>
      <c r="YU181" s="3"/>
      <c r="YV181" s="3"/>
      <c r="YW181" s="3"/>
      <c r="YX181" s="3"/>
      <c r="YY181" s="3"/>
      <c r="YZ181" s="3"/>
      <c r="ZA181" s="3"/>
      <c r="ZB181" s="3"/>
      <c r="ZC181" s="3"/>
      <c r="ZD181" s="3"/>
      <c r="ZE181" s="3"/>
      <c r="ZF181" s="3"/>
      <c r="ZG181" s="3"/>
      <c r="ZH181" s="3"/>
      <c r="ZI181" s="3"/>
      <c r="ZJ181" s="3"/>
      <c r="ZK181" s="3"/>
      <c r="ZL181" s="3"/>
      <c r="ZM181" s="3"/>
      <c r="ZN181" s="3"/>
      <c r="ZO181" s="3"/>
      <c r="ZP181" s="3"/>
      <c r="ZQ181" s="3"/>
      <c r="ZR181" s="3"/>
      <c r="ZS181" s="3"/>
      <c r="ZT181" s="3"/>
      <c r="ZU181" s="3"/>
      <c r="ZV181" s="3"/>
      <c r="ZW181" s="3"/>
      <c r="ZX181" s="3"/>
      <c r="ZY181" s="3"/>
      <c r="ZZ181" s="3"/>
      <c r="AAA181" s="3"/>
      <c r="AAB181" s="3"/>
      <c r="AAC181" s="3"/>
      <c r="AAD181" s="3"/>
      <c r="AAE181" s="3"/>
      <c r="AAF181" s="3"/>
      <c r="AAG181" s="3"/>
      <c r="AAH181" s="3"/>
      <c r="AAI181" s="3"/>
      <c r="AAJ181" s="3"/>
      <c r="AAK181" s="3"/>
      <c r="AAL181" s="3"/>
      <c r="AAM181" s="3"/>
      <c r="AAN181" s="3"/>
      <c r="AAO181" s="3"/>
      <c r="AAP181" s="3"/>
      <c r="AAQ181" s="3"/>
      <c r="AAR181" s="3"/>
      <c r="AAS181" s="3"/>
      <c r="AAT181" s="3"/>
      <c r="AAU181" s="3"/>
      <c r="AAV181" s="3"/>
      <c r="AAW181" s="3"/>
      <c r="AAX181" s="3"/>
      <c r="AAY181" s="3"/>
      <c r="AAZ181" s="3"/>
      <c r="ABA181" s="3"/>
      <c r="ABB181" s="3"/>
      <c r="ABC181" s="3"/>
      <c r="ABD181" s="3"/>
      <c r="ABE181" s="3"/>
      <c r="ABF181" s="3"/>
      <c r="ABG181" s="3"/>
      <c r="ABH181" s="3"/>
      <c r="ABI181" s="3"/>
      <c r="ABJ181" s="3"/>
      <c r="ABK181" s="3"/>
      <c r="ABL181" s="3"/>
      <c r="ABM181" s="3"/>
      <c r="ABN181" s="3"/>
      <c r="ABO181" s="3"/>
      <c r="ABP181" s="3"/>
      <c r="ABQ181" s="3"/>
      <c r="ABR181" s="3"/>
      <c r="ABS181" s="3"/>
      <c r="ABT181" s="3"/>
      <c r="ABU181" s="3"/>
      <c r="ABV181" s="3"/>
      <c r="ABW181" s="3"/>
      <c r="ABX181" s="3"/>
      <c r="ABY181" s="3"/>
      <c r="ABZ181" s="3"/>
      <c r="ACA181" s="3"/>
      <c r="ACB181" s="3"/>
      <c r="ACC181" s="3"/>
      <c r="ACD181" s="3"/>
      <c r="ACE181" s="3"/>
      <c r="ACF181" s="3"/>
      <c r="ACG181" s="3"/>
      <c r="ACH181" s="3"/>
      <c r="ACI181" s="3"/>
      <c r="ACJ181" s="3"/>
      <c r="ACK181" s="3"/>
      <c r="ACL181" s="3"/>
      <c r="ACM181" s="3"/>
      <c r="ACN181" s="3"/>
      <c r="ACO181" s="3"/>
      <c r="ACP181" s="3"/>
      <c r="ACQ181" s="3"/>
      <c r="ACR181" s="3"/>
      <c r="ACS181" s="3"/>
      <c r="ACT181" s="3"/>
      <c r="ACU181" s="3"/>
      <c r="ACV181" s="3"/>
      <c r="ACW181" s="3"/>
      <c r="ACX181" s="3"/>
      <c r="ACY181" s="3"/>
      <c r="ACZ181" s="3"/>
      <c r="ADA181" s="3"/>
      <c r="ADB181" s="3"/>
      <c r="ADC181" s="3"/>
      <c r="ADD181" s="3"/>
      <c r="ADE181" s="3"/>
      <c r="ADF181" s="3"/>
      <c r="ADG181" s="3"/>
      <c r="ADH181" s="3"/>
      <c r="ADI181" s="3"/>
      <c r="ADJ181" s="3"/>
      <c r="ADK181" s="3"/>
      <c r="ADL181" s="3"/>
      <c r="ADM181" s="3"/>
      <c r="ADN181" s="3"/>
      <c r="ADO181" s="3"/>
      <c r="ADP181" s="3"/>
      <c r="ADQ181" s="3"/>
      <c r="ADR181" s="3"/>
      <c r="ADS181" s="3"/>
      <c r="ADT181" s="3"/>
      <c r="ADU181" s="3"/>
      <c r="ADV181" s="3"/>
      <c r="ADW181" s="3"/>
      <c r="ADX181" s="3"/>
      <c r="ADY181" s="3"/>
      <c r="ADZ181" s="3"/>
      <c r="AEA181" s="3"/>
      <c r="AEB181" s="3"/>
      <c r="AEC181" s="3"/>
      <c r="AED181" s="3"/>
      <c r="AEE181" s="3"/>
      <c r="AEF181" s="3"/>
      <c r="AEG181" s="3"/>
      <c r="AEH181" s="3"/>
      <c r="AEI181" s="3"/>
      <c r="AEJ181" s="3"/>
      <c r="AEK181" s="3"/>
      <c r="AEL181" s="3"/>
      <c r="AEM181" s="3"/>
      <c r="AEN181" s="3"/>
      <c r="AEO181" s="3"/>
      <c r="AEP181" s="3"/>
      <c r="AEQ181" s="3"/>
      <c r="AER181" s="3"/>
      <c r="AES181" s="3"/>
      <c r="AET181" s="3"/>
      <c r="AEU181" s="3"/>
      <c r="AEV181" s="3"/>
      <c r="AEW181" s="3"/>
      <c r="AEX181" s="3"/>
      <c r="AEY181" s="3"/>
      <c r="AEZ181" s="3"/>
      <c r="AFA181" s="3"/>
      <c r="AFB181" s="3"/>
      <c r="AFC181" s="3"/>
      <c r="AFD181" s="3"/>
      <c r="AFE181" s="3"/>
      <c r="AFF181" s="3"/>
      <c r="AFG181" s="3"/>
      <c r="AFH181" s="3"/>
      <c r="AFI181" s="3"/>
      <c r="AFJ181" s="3"/>
      <c r="AFK181" s="3"/>
      <c r="AFL181" s="3"/>
      <c r="AFM181" s="3"/>
      <c r="AFN181" s="3"/>
      <c r="AFO181" s="3"/>
      <c r="AFP181" s="3"/>
      <c r="AFQ181" s="3"/>
      <c r="AFR181" s="3"/>
      <c r="AFS181" s="3"/>
      <c r="AFT181" s="3"/>
      <c r="AFU181" s="3"/>
      <c r="AFV181" s="3"/>
      <c r="AFW181" s="3"/>
      <c r="AFX181" s="3"/>
      <c r="AFY181" s="3"/>
      <c r="AFZ181" s="3"/>
      <c r="AGA181" s="3"/>
      <c r="AGB181" s="3"/>
      <c r="AGC181" s="3"/>
      <c r="AGD181" s="3"/>
      <c r="AGE181" s="3"/>
      <c r="AGF181" s="3"/>
      <c r="AGG181" s="3"/>
      <c r="AGH181" s="3"/>
      <c r="AGI181" s="3"/>
      <c r="AGJ181" s="3"/>
      <c r="AGK181" s="3"/>
      <c r="AGL181" s="3"/>
      <c r="AGM181" s="3"/>
      <c r="AGN181" s="3"/>
      <c r="AGO181" s="3"/>
      <c r="AGP181" s="3"/>
      <c r="AGQ181" s="3"/>
      <c r="AGR181" s="3"/>
      <c r="AGS181" s="3"/>
      <c r="AGT181" s="3"/>
      <c r="AGU181" s="3"/>
      <c r="AGV181" s="3"/>
      <c r="AGW181" s="3"/>
      <c r="AGX181" s="3"/>
      <c r="AGY181" s="3"/>
      <c r="AGZ181" s="3"/>
      <c r="AHA181" s="3"/>
      <c r="AHB181" s="3"/>
      <c r="AHC181" s="3"/>
      <c r="AHD181" s="3"/>
      <c r="AHE181" s="3"/>
      <c r="AHF181" s="3"/>
      <c r="AHG181" s="3"/>
      <c r="AHH181" s="3"/>
      <c r="AHI181" s="3"/>
      <c r="AHJ181" s="3"/>
      <c r="AHK181" s="3"/>
      <c r="AHL181" s="3"/>
      <c r="AHM181" s="3"/>
      <c r="AHN181" s="3"/>
      <c r="AHO181" s="3"/>
      <c r="AHP181" s="3"/>
      <c r="AHQ181" s="3"/>
      <c r="AHR181" s="3"/>
      <c r="AHS181" s="3"/>
      <c r="AHT181" s="3"/>
      <c r="AHU181" s="3"/>
      <c r="AHV181" s="3"/>
      <c r="AHW181" s="3"/>
      <c r="AHX181" s="3"/>
      <c r="AHY181" s="3"/>
      <c r="AHZ181" s="3"/>
      <c r="AIA181" s="3"/>
      <c r="AIB181" s="3"/>
      <c r="AIC181" s="3"/>
      <c r="AID181" s="3"/>
      <c r="AIE181" s="3"/>
      <c r="AIF181" s="3"/>
      <c r="AIG181" s="3"/>
      <c r="AIH181" s="3"/>
      <c r="AII181" s="3"/>
      <c r="AIJ181" s="3"/>
      <c r="AIK181" s="3"/>
      <c r="AIL181" s="3"/>
      <c r="AIM181" s="3"/>
      <c r="AIN181" s="3"/>
      <c r="AIO181" s="3"/>
      <c r="AIP181" s="3"/>
      <c r="AIQ181" s="3"/>
      <c r="AIR181" s="3"/>
      <c r="AIS181" s="3"/>
      <c r="AIT181" s="3"/>
      <c r="AIU181" s="3"/>
      <c r="AIV181" s="3"/>
      <c r="AIW181" s="3"/>
      <c r="AIX181" s="3"/>
      <c r="AIY181" s="3"/>
      <c r="AIZ181" s="3"/>
      <c r="AJA181" s="3"/>
      <c r="AJB181" s="3"/>
      <c r="AJC181" s="3"/>
      <c r="AJD181" s="3"/>
      <c r="AJE181" s="3"/>
      <c r="AJF181" s="3"/>
      <c r="AJG181" s="3"/>
      <c r="AJH181" s="3"/>
      <c r="AJI181" s="3"/>
      <c r="AJJ181" s="3"/>
      <c r="AJK181" s="3"/>
      <c r="AJL181" s="3"/>
      <c r="AJM181" s="3"/>
      <c r="AJN181" s="3"/>
      <c r="AJO181" s="3"/>
      <c r="AJP181" s="3"/>
      <c r="AJQ181" s="3"/>
      <c r="AJR181" s="3"/>
      <c r="AJS181" s="3"/>
      <c r="AJT181" s="3"/>
      <c r="AJU181" s="3"/>
      <c r="AJV181" s="3"/>
      <c r="AJW181" s="3"/>
      <c r="AJX181" s="3"/>
      <c r="AJY181" s="3"/>
      <c r="AJZ181" s="3"/>
      <c r="AKA181" s="3"/>
      <c r="AKB181" s="3"/>
      <c r="AKC181" s="3"/>
      <c r="AKD181" s="3"/>
      <c r="AKE181" s="3"/>
      <c r="AKF181" s="3"/>
      <c r="AKG181" s="3"/>
      <c r="AKH181" s="3"/>
      <c r="AKI181" s="3"/>
      <c r="AKJ181" s="3"/>
      <c r="AKK181" s="3"/>
      <c r="AKL181" s="3"/>
      <c r="AKM181" s="3"/>
      <c r="AKN181" s="3"/>
      <c r="AKO181" s="3"/>
      <c r="AKP181" s="3"/>
      <c r="AKQ181" s="3"/>
      <c r="AKR181" s="3"/>
      <c r="AKS181" s="3"/>
      <c r="AKT181" s="3"/>
      <c r="AKU181" s="3"/>
      <c r="AKV181" s="3"/>
      <c r="AKW181" s="3"/>
      <c r="AKX181" s="3"/>
      <c r="AKY181" s="3"/>
      <c r="AKZ181" s="3"/>
      <c r="ALA181" s="3"/>
      <c r="ALB181" s="3"/>
      <c r="ALC181" s="3"/>
      <c r="ALD181" s="3"/>
      <c r="ALE181" s="3"/>
      <c r="ALF181" s="3"/>
      <c r="ALG181" s="3"/>
      <c r="ALH181" s="3"/>
      <c r="ALI181" s="3"/>
      <c r="ALJ181" s="3"/>
      <c r="ALK181" s="3"/>
      <c r="ALL181" s="3"/>
      <c r="ALM181" s="3"/>
      <c r="ALN181" s="3"/>
      <c r="ALO181" s="3"/>
      <c r="ALP181" s="3"/>
      <c r="ALQ181" s="3"/>
      <c r="ALR181" s="3"/>
      <c r="ALS181" s="3"/>
      <c r="ALT181" s="3"/>
      <c r="ALU181" s="3"/>
      <c r="ALV181" s="3"/>
      <c r="ALW181" s="3"/>
      <c r="ALX181" s="3"/>
      <c r="ALY181" s="3"/>
      <c r="ALZ181" s="3"/>
      <c r="AMA181" s="3"/>
      <c r="AMB181" s="3"/>
      <c r="AMC181" s="3"/>
      <c r="AMD181" s="3"/>
      <c r="AME181" s="3"/>
      <c r="AMF181" s="3"/>
      <c r="AMG181" s="3"/>
      <c r="AMH181" s="3"/>
      <c r="AMI181" s="3"/>
      <c r="AMJ181" s="3"/>
      <c r="AMK181" s="3"/>
      <c r="AML181" s="3"/>
      <c r="AMM181" s="3"/>
      <c r="AMN181" s="3"/>
      <c r="AMO181" s="3"/>
      <c r="AMP181" s="3"/>
      <c r="AMQ181" s="3"/>
      <c r="AMR181" s="3"/>
      <c r="AMS181" s="3"/>
      <c r="AMT181" s="3"/>
      <c r="AMU181" s="3"/>
    </row>
    <row r="182" spans="1:1038" ht="14.25" hidden="1" outlineLevel="1">
      <c r="A182" s="3"/>
      <c r="B182" s="3"/>
      <c r="C182" s="58" t="s">
        <v>263</v>
      </c>
      <c r="D182" s="3"/>
      <c r="E182" s="127">
        <f>+E181/10</f>
        <v>0</v>
      </c>
      <c r="F182" s="3"/>
      <c r="G182" s="65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/>
      <c r="MO182" s="3"/>
      <c r="MP182" s="3"/>
      <c r="MQ182" s="3"/>
      <c r="MR182" s="3"/>
      <c r="MS182" s="3"/>
      <c r="MT182" s="3"/>
      <c r="MU182" s="3"/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F182" s="3"/>
      <c r="QG182" s="3"/>
      <c r="QH182" s="3"/>
      <c r="QI182" s="3"/>
      <c r="QJ182" s="3"/>
      <c r="QK182" s="3"/>
      <c r="QL182" s="3"/>
      <c r="QM182" s="3"/>
      <c r="QN182" s="3"/>
      <c r="QO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  <c r="RK182" s="3"/>
      <c r="RL182" s="3"/>
      <c r="RM182" s="3"/>
      <c r="RN182" s="3"/>
      <c r="RO182" s="3"/>
      <c r="RP182" s="3"/>
      <c r="RQ182" s="3"/>
      <c r="RR182" s="3"/>
      <c r="RS182" s="3"/>
      <c r="RT182" s="3"/>
      <c r="RU182" s="3"/>
      <c r="RV182" s="3"/>
      <c r="RW182" s="3"/>
      <c r="RX182" s="3"/>
      <c r="RY182" s="3"/>
      <c r="RZ182" s="3"/>
      <c r="SA182" s="3"/>
      <c r="SB182" s="3"/>
      <c r="SC182" s="3"/>
      <c r="SD182" s="3"/>
      <c r="SE182" s="3"/>
      <c r="SF182" s="3"/>
      <c r="SG182" s="3"/>
      <c r="SH182" s="3"/>
      <c r="SI182" s="3"/>
      <c r="SJ182" s="3"/>
      <c r="SK182" s="3"/>
      <c r="SL182" s="3"/>
      <c r="SM182" s="3"/>
      <c r="SN182" s="3"/>
      <c r="SO182" s="3"/>
      <c r="SP182" s="3"/>
      <c r="SQ182" s="3"/>
      <c r="SR182" s="3"/>
      <c r="SS182" s="3"/>
      <c r="ST182" s="3"/>
      <c r="SU182" s="3"/>
      <c r="SV182" s="3"/>
      <c r="SW182" s="3"/>
      <c r="SX182" s="3"/>
      <c r="SY182" s="3"/>
      <c r="SZ182" s="3"/>
      <c r="TA182" s="3"/>
      <c r="TB182" s="3"/>
      <c r="TC182" s="3"/>
      <c r="TD182" s="3"/>
      <c r="TE182" s="3"/>
      <c r="TF182" s="3"/>
      <c r="TG182" s="3"/>
      <c r="TH182" s="3"/>
      <c r="TI182" s="3"/>
      <c r="TJ182" s="3"/>
      <c r="TK182" s="3"/>
      <c r="TL182" s="3"/>
      <c r="TM182" s="3"/>
      <c r="TN182" s="3"/>
      <c r="TO182" s="3"/>
      <c r="TP182" s="3"/>
      <c r="TQ182" s="3"/>
      <c r="TR182" s="3"/>
      <c r="TS182" s="3"/>
      <c r="TT182" s="3"/>
      <c r="TU182" s="3"/>
      <c r="TV182" s="3"/>
      <c r="TW182" s="3"/>
      <c r="TX182" s="3"/>
      <c r="TY182" s="3"/>
      <c r="TZ182" s="3"/>
      <c r="UA182" s="3"/>
      <c r="UB182" s="3"/>
      <c r="UC182" s="3"/>
      <c r="UD182" s="3"/>
      <c r="UE182" s="3"/>
      <c r="UF182" s="3"/>
      <c r="UG182" s="3"/>
      <c r="UH182" s="3"/>
      <c r="UI182" s="3"/>
      <c r="UJ182" s="3"/>
      <c r="UK182" s="3"/>
      <c r="UL182" s="3"/>
      <c r="UM182" s="3"/>
      <c r="UN182" s="3"/>
      <c r="UO182" s="3"/>
      <c r="UP182" s="3"/>
      <c r="UQ182" s="3"/>
      <c r="UR182" s="3"/>
      <c r="US182" s="3"/>
      <c r="UT182" s="3"/>
      <c r="UU182" s="3"/>
      <c r="UV182" s="3"/>
      <c r="UW182" s="3"/>
      <c r="UX182" s="3"/>
      <c r="UY182" s="3"/>
      <c r="UZ182" s="3"/>
      <c r="VA182" s="3"/>
      <c r="VB182" s="3"/>
      <c r="VC182" s="3"/>
      <c r="VD182" s="3"/>
      <c r="VE182" s="3"/>
      <c r="VF182" s="3"/>
      <c r="VG182" s="3"/>
      <c r="VH182" s="3"/>
      <c r="VI182" s="3"/>
      <c r="VJ182" s="3"/>
      <c r="VK182" s="3"/>
      <c r="VL182" s="3"/>
      <c r="VM182" s="3"/>
      <c r="VN182" s="3"/>
      <c r="VO182" s="3"/>
      <c r="VP182" s="3"/>
      <c r="VQ182" s="3"/>
      <c r="VR182" s="3"/>
      <c r="VS182" s="3"/>
      <c r="VT182" s="3"/>
      <c r="VU182" s="3"/>
      <c r="VV182" s="3"/>
      <c r="VW182" s="3"/>
      <c r="VX182" s="3"/>
      <c r="VY182" s="3"/>
      <c r="VZ182" s="3"/>
      <c r="WA182" s="3"/>
      <c r="WB182" s="3"/>
      <c r="WC182" s="3"/>
      <c r="WD182" s="3"/>
      <c r="WE182" s="3"/>
      <c r="WF182" s="3"/>
      <c r="WG182" s="3"/>
      <c r="WH182" s="3"/>
      <c r="WI182" s="3"/>
      <c r="WJ182" s="3"/>
      <c r="WK182" s="3"/>
      <c r="WL182" s="3"/>
      <c r="WM182" s="3"/>
      <c r="WN182" s="3"/>
      <c r="WO182" s="3"/>
      <c r="WP182" s="3"/>
      <c r="WQ182" s="3"/>
      <c r="WR182" s="3"/>
      <c r="WS182" s="3"/>
      <c r="WT182" s="3"/>
      <c r="WU182" s="3"/>
      <c r="WV182" s="3"/>
      <c r="WW182" s="3"/>
      <c r="WX182" s="3"/>
      <c r="WY182" s="3"/>
      <c r="WZ182" s="3"/>
      <c r="XA182" s="3"/>
      <c r="XB182" s="3"/>
      <c r="XC182" s="3"/>
      <c r="XD182" s="3"/>
      <c r="XE182" s="3"/>
      <c r="XF182" s="3"/>
      <c r="XG182" s="3"/>
      <c r="XH182" s="3"/>
      <c r="XI182" s="3"/>
      <c r="XJ182" s="3"/>
      <c r="XK182" s="3"/>
      <c r="XL182" s="3"/>
      <c r="XM182" s="3"/>
      <c r="XN182" s="3"/>
      <c r="XO182" s="3"/>
      <c r="XP182" s="3"/>
      <c r="XQ182" s="3"/>
      <c r="XR182" s="3"/>
      <c r="XS182" s="3"/>
      <c r="XT182" s="3"/>
      <c r="XU182" s="3"/>
      <c r="XV182" s="3"/>
      <c r="XW182" s="3"/>
      <c r="XX182" s="3"/>
      <c r="XY182" s="3"/>
      <c r="XZ182" s="3"/>
      <c r="YA182" s="3"/>
      <c r="YB182" s="3"/>
      <c r="YC182" s="3"/>
      <c r="YD182" s="3"/>
      <c r="YE182" s="3"/>
      <c r="YF182" s="3"/>
      <c r="YG182" s="3"/>
      <c r="YH182" s="3"/>
      <c r="YI182" s="3"/>
      <c r="YJ182" s="3"/>
      <c r="YK182" s="3"/>
      <c r="YL182" s="3"/>
      <c r="YM182" s="3"/>
      <c r="YN182" s="3"/>
      <c r="YO182" s="3"/>
      <c r="YP182" s="3"/>
      <c r="YQ182" s="3"/>
      <c r="YR182" s="3"/>
      <c r="YS182" s="3"/>
      <c r="YT182" s="3"/>
      <c r="YU182" s="3"/>
      <c r="YV182" s="3"/>
      <c r="YW182" s="3"/>
      <c r="YX182" s="3"/>
      <c r="YY182" s="3"/>
      <c r="YZ182" s="3"/>
      <c r="ZA182" s="3"/>
      <c r="ZB182" s="3"/>
      <c r="ZC182" s="3"/>
      <c r="ZD182" s="3"/>
      <c r="ZE182" s="3"/>
      <c r="ZF182" s="3"/>
      <c r="ZG182" s="3"/>
      <c r="ZH182" s="3"/>
      <c r="ZI182" s="3"/>
      <c r="ZJ182" s="3"/>
      <c r="ZK182" s="3"/>
      <c r="ZL182" s="3"/>
      <c r="ZM182" s="3"/>
      <c r="ZN182" s="3"/>
      <c r="ZO182" s="3"/>
      <c r="ZP182" s="3"/>
      <c r="ZQ182" s="3"/>
      <c r="ZR182" s="3"/>
      <c r="ZS182" s="3"/>
      <c r="ZT182" s="3"/>
      <c r="ZU182" s="3"/>
      <c r="ZV182" s="3"/>
      <c r="ZW182" s="3"/>
      <c r="ZX182" s="3"/>
      <c r="ZY182" s="3"/>
      <c r="ZZ182" s="3"/>
      <c r="AAA182" s="3"/>
      <c r="AAB182" s="3"/>
      <c r="AAC182" s="3"/>
      <c r="AAD182" s="3"/>
      <c r="AAE182" s="3"/>
      <c r="AAF182" s="3"/>
      <c r="AAG182" s="3"/>
      <c r="AAH182" s="3"/>
      <c r="AAI182" s="3"/>
      <c r="AAJ182" s="3"/>
      <c r="AAK182" s="3"/>
      <c r="AAL182" s="3"/>
      <c r="AAM182" s="3"/>
      <c r="AAN182" s="3"/>
      <c r="AAO182" s="3"/>
      <c r="AAP182" s="3"/>
      <c r="AAQ182" s="3"/>
      <c r="AAR182" s="3"/>
      <c r="AAS182" s="3"/>
      <c r="AAT182" s="3"/>
      <c r="AAU182" s="3"/>
      <c r="AAV182" s="3"/>
      <c r="AAW182" s="3"/>
      <c r="AAX182" s="3"/>
      <c r="AAY182" s="3"/>
      <c r="AAZ182" s="3"/>
      <c r="ABA182" s="3"/>
      <c r="ABB182" s="3"/>
      <c r="ABC182" s="3"/>
      <c r="ABD182" s="3"/>
      <c r="ABE182" s="3"/>
      <c r="ABF182" s="3"/>
      <c r="ABG182" s="3"/>
      <c r="ABH182" s="3"/>
      <c r="ABI182" s="3"/>
      <c r="ABJ182" s="3"/>
      <c r="ABK182" s="3"/>
      <c r="ABL182" s="3"/>
      <c r="ABM182" s="3"/>
      <c r="ABN182" s="3"/>
      <c r="ABO182" s="3"/>
      <c r="ABP182" s="3"/>
      <c r="ABQ182" s="3"/>
      <c r="ABR182" s="3"/>
      <c r="ABS182" s="3"/>
      <c r="ABT182" s="3"/>
      <c r="ABU182" s="3"/>
      <c r="ABV182" s="3"/>
      <c r="ABW182" s="3"/>
      <c r="ABX182" s="3"/>
      <c r="ABY182" s="3"/>
      <c r="ABZ182" s="3"/>
      <c r="ACA182" s="3"/>
      <c r="ACB182" s="3"/>
      <c r="ACC182" s="3"/>
      <c r="ACD182" s="3"/>
      <c r="ACE182" s="3"/>
      <c r="ACF182" s="3"/>
      <c r="ACG182" s="3"/>
      <c r="ACH182" s="3"/>
      <c r="ACI182" s="3"/>
      <c r="ACJ182" s="3"/>
      <c r="ACK182" s="3"/>
      <c r="ACL182" s="3"/>
      <c r="ACM182" s="3"/>
      <c r="ACN182" s="3"/>
      <c r="ACO182" s="3"/>
      <c r="ACP182" s="3"/>
      <c r="ACQ182" s="3"/>
      <c r="ACR182" s="3"/>
      <c r="ACS182" s="3"/>
      <c r="ACT182" s="3"/>
      <c r="ACU182" s="3"/>
      <c r="ACV182" s="3"/>
      <c r="ACW182" s="3"/>
      <c r="ACX182" s="3"/>
      <c r="ACY182" s="3"/>
      <c r="ACZ182" s="3"/>
      <c r="ADA182" s="3"/>
      <c r="ADB182" s="3"/>
      <c r="ADC182" s="3"/>
      <c r="ADD182" s="3"/>
      <c r="ADE182" s="3"/>
      <c r="ADF182" s="3"/>
      <c r="ADG182" s="3"/>
      <c r="ADH182" s="3"/>
      <c r="ADI182" s="3"/>
      <c r="ADJ182" s="3"/>
      <c r="ADK182" s="3"/>
      <c r="ADL182" s="3"/>
      <c r="ADM182" s="3"/>
      <c r="ADN182" s="3"/>
      <c r="ADO182" s="3"/>
      <c r="ADP182" s="3"/>
      <c r="ADQ182" s="3"/>
      <c r="ADR182" s="3"/>
      <c r="ADS182" s="3"/>
      <c r="ADT182" s="3"/>
      <c r="ADU182" s="3"/>
      <c r="ADV182" s="3"/>
      <c r="ADW182" s="3"/>
      <c r="ADX182" s="3"/>
      <c r="ADY182" s="3"/>
      <c r="ADZ182" s="3"/>
      <c r="AEA182" s="3"/>
      <c r="AEB182" s="3"/>
      <c r="AEC182" s="3"/>
      <c r="AED182" s="3"/>
      <c r="AEE182" s="3"/>
      <c r="AEF182" s="3"/>
      <c r="AEG182" s="3"/>
      <c r="AEH182" s="3"/>
      <c r="AEI182" s="3"/>
      <c r="AEJ182" s="3"/>
      <c r="AEK182" s="3"/>
      <c r="AEL182" s="3"/>
      <c r="AEM182" s="3"/>
      <c r="AEN182" s="3"/>
      <c r="AEO182" s="3"/>
      <c r="AEP182" s="3"/>
      <c r="AEQ182" s="3"/>
      <c r="AER182" s="3"/>
      <c r="AES182" s="3"/>
      <c r="AET182" s="3"/>
      <c r="AEU182" s="3"/>
      <c r="AEV182" s="3"/>
      <c r="AEW182" s="3"/>
      <c r="AEX182" s="3"/>
      <c r="AEY182" s="3"/>
      <c r="AEZ182" s="3"/>
      <c r="AFA182" s="3"/>
      <c r="AFB182" s="3"/>
      <c r="AFC182" s="3"/>
      <c r="AFD182" s="3"/>
      <c r="AFE182" s="3"/>
      <c r="AFF182" s="3"/>
      <c r="AFG182" s="3"/>
      <c r="AFH182" s="3"/>
      <c r="AFI182" s="3"/>
      <c r="AFJ182" s="3"/>
      <c r="AFK182" s="3"/>
      <c r="AFL182" s="3"/>
      <c r="AFM182" s="3"/>
      <c r="AFN182" s="3"/>
      <c r="AFO182" s="3"/>
      <c r="AFP182" s="3"/>
      <c r="AFQ182" s="3"/>
      <c r="AFR182" s="3"/>
      <c r="AFS182" s="3"/>
      <c r="AFT182" s="3"/>
      <c r="AFU182" s="3"/>
      <c r="AFV182" s="3"/>
      <c r="AFW182" s="3"/>
      <c r="AFX182" s="3"/>
      <c r="AFY182" s="3"/>
      <c r="AFZ182" s="3"/>
      <c r="AGA182" s="3"/>
      <c r="AGB182" s="3"/>
      <c r="AGC182" s="3"/>
      <c r="AGD182" s="3"/>
      <c r="AGE182" s="3"/>
      <c r="AGF182" s="3"/>
      <c r="AGG182" s="3"/>
      <c r="AGH182" s="3"/>
      <c r="AGI182" s="3"/>
      <c r="AGJ182" s="3"/>
      <c r="AGK182" s="3"/>
      <c r="AGL182" s="3"/>
      <c r="AGM182" s="3"/>
      <c r="AGN182" s="3"/>
      <c r="AGO182" s="3"/>
      <c r="AGP182" s="3"/>
      <c r="AGQ182" s="3"/>
      <c r="AGR182" s="3"/>
      <c r="AGS182" s="3"/>
      <c r="AGT182" s="3"/>
      <c r="AGU182" s="3"/>
      <c r="AGV182" s="3"/>
      <c r="AGW182" s="3"/>
      <c r="AGX182" s="3"/>
      <c r="AGY182" s="3"/>
      <c r="AGZ182" s="3"/>
      <c r="AHA182" s="3"/>
      <c r="AHB182" s="3"/>
      <c r="AHC182" s="3"/>
      <c r="AHD182" s="3"/>
      <c r="AHE182" s="3"/>
      <c r="AHF182" s="3"/>
      <c r="AHG182" s="3"/>
      <c r="AHH182" s="3"/>
      <c r="AHI182" s="3"/>
      <c r="AHJ182" s="3"/>
      <c r="AHK182" s="3"/>
      <c r="AHL182" s="3"/>
      <c r="AHM182" s="3"/>
      <c r="AHN182" s="3"/>
      <c r="AHO182" s="3"/>
      <c r="AHP182" s="3"/>
      <c r="AHQ182" s="3"/>
      <c r="AHR182" s="3"/>
      <c r="AHS182" s="3"/>
      <c r="AHT182" s="3"/>
      <c r="AHU182" s="3"/>
      <c r="AHV182" s="3"/>
      <c r="AHW182" s="3"/>
      <c r="AHX182" s="3"/>
      <c r="AHY182" s="3"/>
      <c r="AHZ182" s="3"/>
      <c r="AIA182" s="3"/>
      <c r="AIB182" s="3"/>
      <c r="AIC182" s="3"/>
      <c r="AID182" s="3"/>
      <c r="AIE182" s="3"/>
      <c r="AIF182" s="3"/>
      <c r="AIG182" s="3"/>
      <c r="AIH182" s="3"/>
      <c r="AII182" s="3"/>
      <c r="AIJ182" s="3"/>
      <c r="AIK182" s="3"/>
      <c r="AIL182" s="3"/>
      <c r="AIM182" s="3"/>
      <c r="AIN182" s="3"/>
      <c r="AIO182" s="3"/>
      <c r="AIP182" s="3"/>
      <c r="AIQ182" s="3"/>
      <c r="AIR182" s="3"/>
      <c r="AIS182" s="3"/>
      <c r="AIT182" s="3"/>
      <c r="AIU182" s="3"/>
      <c r="AIV182" s="3"/>
      <c r="AIW182" s="3"/>
      <c r="AIX182" s="3"/>
      <c r="AIY182" s="3"/>
      <c r="AIZ182" s="3"/>
      <c r="AJA182" s="3"/>
      <c r="AJB182" s="3"/>
      <c r="AJC182" s="3"/>
      <c r="AJD182" s="3"/>
      <c r="AJE182" s="3"/>
      <c r="AJF182" s="3"/>
      <c r="AJG182" s="3"/>
      <c r="AJH182" s="3"/>
      <c r="AJI182" s="3"/>
      <c r="AJJ182" s="3"/>
      <c r="AJK182" s="3"/>
      <c r="AJL182" s="3"/>
      <c r="AJM182" s="3"/>
      <c r="AJN182" s="3"/>
      <c r="AJO182" s="3"/>
      <c r="AJP182" s="3"/>
      <c r="AJQ182" s="3"/>
      <c r="AJR182" s="3"/>
      <c r="AJS182" s="3"/>
      <c r="AJT182" s="3"/>
      <c r="AJU182" s="3"/>
      <c r="AJV182" s="3"/>
      <c r="AJW182" s="3"/>
      <c r="AJX182" s="3"/>
      <c r="AJY182" s="3"/>
      <c r="AJZ182" s="3"/>
      <c r="AKA182" s="3"/>
      <c r="AKB182" s="3"/>
      <c r="AKC182" s="3"/>
      <c r="AKD182" s="3"/>
      <c r="AKE182" s="3"/>
      <c r="AKF182" s="3"/>
      <c r="AKG182" s="3"/>
      <c r="AKH182" s="3"/>
      <c r="AKI182" s="3"/>
      <c r="AKJ182" s="3"/>
      <c r="AKK182" s="3"/>
      <c r="AKL182" s="3"/>
      <c r="AKM182" s="3"/>
      <c r="AKN182" s="3"/>
      <c r="AKO182" s="3"/>
      <c r="AKP182" s="3"/>
      <c r="AKQ182" s="3"/>
      <c r="AKR182" s="3"/>
      <c r="AKS182" s="3"/>
      <c r="AKT182" s="3"/>
      <c r="AKU182" s="3"/>
      <c r="AKV182" s="3"/>
      <c r="AKW182" s="3"/>
      <c r="AKX182" s="3"/>
      <c r="AKY182" s="3"/>
      <c r="AKZ182" s="3"/>
      <c r="ALA182" s="3"/>
      <c r="ALB182" s="3"/>
      <c r="ALC182" s="3"/>
      <c r="ALD182" s="3"/>
      <c r="ALE182" s="3"/>
      <c r="ALF182" s="3"/>
      <c r="ALG182" s="3"/>
      <c r="ALH182" s="3"/>
      <c r="ALI182" s="3"/>
      <c r="ALJ182" s="3"/>
      <c r="ALK182" s="3"/>
      <c r="ALL182" s="3"/>
      <c r="ALM182" s="3"/>
      <c r="ALN182" s="3"/>
      <c r="ALO182" s="3"/>
      <c r="ALP182" s="3"/>
      <c r="ALQ182" s="3"/>
      <c r="ALR182" s="3"/>
      <c r="ALS182" s="3"/>
      <c r="ALT182" s="3"/>
      <c r="ALU182" s="3"/>
      <c r="ALV182" s="3"/>
      <c r="ALW182" s="3"/>
      <c r="ALX182" s="3"/>
      <c r="ALY182" s="3"/>
      <c r="ALZ182" s="3"/>
      <c r="AMA182" s="3"/>
      <c r="AMB182" s="3"/>
      <c r="AMC182" s="3"/>
      <c r="AMD182" s="3"/>
      <c r="AME182" s="3"/>
      <c r="AMF182" s="3"/>
      <c r="AMG182" s="3"/>
      <c r="AMH182" s="3"/>
      <c r="AMI182" s="3"/>
      <c r="AMJ182" s="3"/>
      <c r="AMK182" s="3"/>
      <c r="AML182" s="3"/>
      <c r="AMM182" s="3"/>
      <c r="AMN182" s="3"/>
      <c r="AMO182" s="3"/>
      <c r="AMP182" s="3"/>
      <c r="AMQ182" s="3"/>
      <c r="AMR182" s="3"/>
      <c r="AMS182" s="3"/>
      <c r="AMT182" s="3"/>
      <c r="AMU182" s="3"/>
    </row>
    <row r="183" spans="1:1038" ht="14.25" hidden="1" outlineLevel="1">
      <c r="A183" s="3"/>
      <c r="B183" s="3"/>
      <c r="C183" s="60" t="s">
        <v>258</v>
      </c>
      <c r="D183" s="60"/>
      <c r="E183" s="60"/>
      <c r="F183" s="60"/>
      <c r="G183" s="67"/>
      <c r="H183" s="61">
        <f>SUM(H180:H182)</f>
        <v>0</v>
      </c>
      <c r="I183" s="61">
        <f t="shared" ref="I183:S183" si="280">SUM(I180:I182)</f>
        <v>0</v>
      </c>
      <c r="J183" s="61">
        <f t="shared" si="280"/>
        <v>0</v>
      </c>
      <c r="K183" s="61">
        <f t="shared" si="280"/>
        <v>0</v>
      </c>
      <c r="L183" s="61">
        <f t="shared" si="280"/>
        <v>0</v>
      </c>
      <c r="M183" s="61">
        <f t="shared" si="280"/>
        <v>0</v>
      </c>
      <c r="N183" s="61">
        <f t="shared" si="280"/>
        <v>0</v>
      </c>
      <c r="O183" s="61">
        <f t="shared" si="280"/>
        <v>0</v>
      </c>
      <c r="P183" s="61">
        <f t="shared" si="280"/>
        <v>0</v>
      </c>
      <c r="Q183" s="61">
        <f t="shared" si="280"/>
        <v>0</v>
      </c>
      <c r="R183" s="61">
        <f t="shared" si="280"/>
        <v>0</v>
      </c>
      <c r="S183" s="61">
        <f t="shared" si="280"/>
        <v>0</v>
      </c>
      <c r="T183" s="61">
        <f t="shared" ref="T183:AA183" si="281">SUM(T180:T182)</f>
        <v>0</v>
      </c>
      <c r="U183" s="61">
        <f t="shared" si="281"/>
        <v>0</v>
      </c>
      <c r="V183" s="61">
        <f t="shared" si="281"/>
        <v>0</v>
      </c>
      <c r="W183" s="61">
        <f t="shared" si="281"/>
        <v>0</v>
      </c>
      <c r="X183" s="61">
        <f t="shared" si="281"/>
        <v>0</v>
      </c>
      <c r="Y183" s="61">
        <f t="shared" si="281"/>
        <v>0</v>
      </c>
      <c r="Z183" s="61">
        <f t="shared" si="281"/>
        <v>0</v>
      </c>
      <c r="AA183" s="61">
        <f t="shared" si="281"/>
        <v>0</v>
      </c>
      <c r="AB183" s="61">
        <f t="shared" ref="AB183:AH183" si="282">SUM(AB180:AB182)</f>
        <v>0</v>
      </c>
      <c r="AC183" s="61">
        <f t="shared" si="282"/>
        <v>0</v>
      </c>
      <c r="AD183" s="61">
        <f t="shared" si="282"/>
        <v>0</v>
      </c>
      <c r="AE183" s="61">
        <f t="shared" si="282"/>
        <v>0</v>
      </c>
      <c r="AF183" s="61">
        <f t="shared" si="282"/>
        <v>0</v>
      </c>
      <c r="AG183" s="61">
        <f t="shared" si="282"/>
        <v>0</v>
      </c>
      <c r="AH183" s="61">
        <f t="shared" si="282"/>
        <v>0</v>
      </c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  <c r="SF183" s="3"/>
      <c r="SG183" s="3"/>
      <c r="SH183" s="3"/>
      <c r="SI183" s="3"/>
      <c r="SJ183" s="3"/>
      <c r="SK183" s="3"/>
      <c r="SL183" s="3"/>
      <c r="SM183" s="3"/>
      <c r="SN183" s="3"/>
      <c r="SO183" s="3"/>
      <c r="SP183" s="3"/>
      <c r="SQ183" s="3"/>
      <c r="SR183" s="3"/>
      <c r="SS183" s="3"/>
      <c r="ST183" s="3"/>
      <c r="SU183" s="3"/>
      <c r="SV183" s="3"/>
      <c r="SW183" s="3"/>
      <c r="SX183" s="3"/>
      <c r="SY183" s="3"/>
      <c r="SZ183" s="3"/>
      <c r="TA183" s="3"/>
      <c r="TB183" s="3"/>
      <c r="TC183" s="3"/>
      <c r="TD183" s="3"/>
      <c r="TE183" s="3"/>
      <c r="TF183" s="3"/>
      <c r="TG183" s="3"/>
      <c r="TH183" s="3"/>
      <c r="TI183" s="3"/>
      <c r="TJ183" s="3"/>
      <c r="TK183" s="3"/>
      <c r="TL183" s="3"/>
      <c r="TM183" s="3"/>
      <c r="TN183" s="3"/>
      <c r="TO183" s="3"/>
      <c r="TP183" s="3"/>
      <c r="TQ183" s="3"/>
      <c r="TR183" s="3"/>
      <c r="TS183" s="3"/>
      <c r="TT183" s="3"/>
      <c r="TU183" s="3"/>
      <c r="TV183" s="3"/>
      <c r="TW183" s="3"/>
      <c r="TX183" s="3"/>
      <c r="TY183" s="3"/>
      <c r="TZ183" s="3"/>
      <c r="UA183" s="3"/>
      <c r="UB183" s="3"/>
      <c r="UC183" s="3"/>
      <c r="UD183" s="3"/>
      <c r="UE183" s="3"/>
      <c r="UF183" s="3"/>
      <c r="UG183" s="3"/>
      <c r="UH183" s="3"/>
      <c r="UI183" s="3"/>
      <c r="UJ183" s="3"/>
      <c r="UK183" s="3"/>
      <c r="UL183" s="3"/>
      <c r="UM183" s="3"/>
      <c r="UN183" s="3"/>
      <c r="UO183" s="3"/>
      <c r="UP183" s="3"/>
      <c r="UQ183" s="3"/>
      <c r="UR183" s="3"/>
      <c r="US183" s="3"/>
      <c r="UT183" s="3"/>
      <c r="UU183" s="3"/>
      <c r="UV183" s="3"/>
      <c r="UW183" s="3"/>
      <c r="UX183" s="3"/>
      <c r="UY183" s="3"/>
      <c r="UZ183" s="3"/>
      <c r="VA183" s="3"/>
      <c r="VB183" s="3"/>
      <c r="VC183" s="3"/>
      <c r="VD183" s="3"/>
      <c r="VE183" s="3"/>
      <c r="VF183" s="3"/>
      <c r="VG183" s="3"/>
      <c r="VH183" s="3"/>
      <c r="VI183" s="3"/>
      <c r="VJ183" s="3"/>
      <c r="VK183" s="3"/>
      <c r="VL183" s="3"/>
      <c r="VM183" s="3"/>
      <c r="VN183" s="3"/>
      <c r="VO183" s="3"/>
      <c r="VP183" s="3"/>
      <c r="VQ183" s="3"/>
      <c r="VR183" s="3"/>
      <c r="VS183" s="3"/>
      <c r="VT183" s="3"/>
      <c r="VU183" s="3"/>
      <c r="VV183" s="3"/>
      <c r="VW183" s="3"/>
      <c r="VX183" s="3"/>
      <c r="VY183" s="3"/>
      <c r="VZ183" s="3"/>
      <c r="WA183" s="3"/>
      <c r="WB183" s="3"/>
      <c r="WC183" s="3"/>
      <c r="WD183" s="3"/>
      <c r="WE183" s="3"/>
      <c r="WF183" s="3"/>
      <c r="WG183" s="3"/>
      <c r="WH183" s="3"/>
      <c r="WI183" s="3"/>
      <c r="WJ183" s="3"/>
      <c r="WK183" s="3"/>
      <c r="WL183" s="3"/>
      <c r="WM183" s="3"/>
      <c r="WN183" s="3"/>
      <c r="WO183" s="3"/>
      <c r="WP183" s="3"/>
      <c r="WQ183" s="3"/>
      <c r="WR183" s="3"/>
      <c r="WS183" s="3"/>
      <c r="WT183" s="3"/>
      <c r="WU183" s="3"/>
      <c r="WV183" s="3"/>
      <c r="WW183" s="3"/>
      <c r="WX183" s="3"/>
      <c r="WY183" s="3"/>
      <c r="WZ183" s="3"/>
      <c r="XA183" s="3"/>
      <c r="XB183" s="3"/>
      <c r="XC183" s="3"/>
      <c r="XD183" s="3"/>
      <c r="XE183" s="3"/>
      <c r="XF183" s="3"/>
      <c r="XG183" s="3"/>
      <c r="XH183" s="3"/>
      <c r="XI183" s="3"/>
      <c r="XJ183" s="3"/>
      <c r="XK183" s="3"/>
      <c r="XL183" s="3"/>
      <c r="XM183" s="3"/>
      <c r="XN183" s="3"/>
      <c r="XO183" s="3"/>
      <c r="XP183" s="3"/>
      <c r="XQ183" s="3"/>
      <c r="XR183" s="3"/>
      <c r="XS183" s="3"/>
      <c r="XT183" s="3"/>
      <c r="XU183" s="3"/>
      <c r="XV183" s="3"/>
      <c r="XW183" s="3"/>
      <c r="XX183" s="3"/>
      <c r="XY183" s="3"/>
      <c r="XZ183" s="3"/>
      <c r="YA183" s="3"/>
      <c r="YB183" s="3"/>
      <c r="YC183" s="3"/>
      <c r="YD183" s="3"/>
      <c r="YE183" s="3"/>
      <c r="YF183" s="3"/>
      <c r="YG183" s="3"/>
      <c r="YH183" s="3"/>
      <c r="YI183" s="3"/>
      <c r="YJ183" s="3"/>
      <c r="YK183" s="3"/>
      <c r="YL183" s="3"/>
      <c r="YM183" s="3"/>
      <c r="YN183" s="3"/>
      <c r="YO183" s="3"/>
      <c r="YP183" s="3"/>
      <c r="YQ183" s="3"/>
      <c r="YR183" s="3"/>
      <c r="YS183" s="3"/>
      <c r="YT183" s="3"/>
      <c r="YU183" s="3"/>
      <c r="YV183" s="3"/>
      <c r="YW183" s="3"/>
      <c r="YX183" s="3"/>
      <c r="YY183" s="3"/>
      <c r="YZ183" s="3"/>
      <c r="ZA183" s="3"/>
      <c r="ZB183" s="3"/>
      <c r="ZC183" s="3"/>
      <c r="ZD183" s="3"/>
      <c r="ZE183" s="3"/>
      <c r="ZF183" s="3"/>
      <c r="ZG183" s="3"/>
      <c r="ZH183" s="3"/>
      <c r="ZI183" s="3"/>
      <c r="ZJ183" s="3"/>
      <c r="ZK183" s="3"/>
      <c r="ZL183" s="3"/>
      <c r="ZM183" s="3"/>
      <c r="ZN183" s="3"/>
      <c r="ZO183" s="3"/>
      <c r="ZP183" s="3"/>
      <c r="ZQ183" s="3"/>
      <c r="ZR183" s="3"/>
      <c r="ZS183" s="3"/>
      <c r="ZT183" s="3"/>
      <c r="ZU183" s="3"/>
      <c r="ZV183" s="3"/>
      <c r="ZW183" s="3"/>
      <c r="ZX183" s="3"/>
      <c r="ZY183" s="3"/>
      <c r="ZZ183" s="3"/>
      <c r="AAA183" s="3"/>
      <c r="AAB183" s="3"/>
      <c r="AAC183" s="3"/>
      <c r="AAD183" s="3"/>
      <c r="AAE183" s="3"/>
      <c r="AAF183" s="3"/>
      <c r="AAG183" s="3"/>
      <c r="AAH183" s="3"/>
      <c r="AAI183" s="3"/>
      <c r="AAJ183" s="3"/>
      <c r="AAK183" s="3"/>
      <c r="AAL183" s="3"/>
      <c r="AAM183" s="3"/>
      <c r="AAN183" s="3"/>
      <c r="AAO183" s="3"/>
      <c r="AAP183" s="3"/>
      <c r="AAQ183" s="3"/>
      <c r="AAR183" s="3"/>
      <c r="AAS183" s="3"/>
      <c r="AAT183" s="3"/>
      <c r="AAU183" s="3"/>
      <c r="AAV183" s="3"/>
      <c r="AAW183" s="3"/>
      <c r="AAX183" s="3"/>
      <c r="AAY183" s="3"/>
      <c r="AAZ183" s="3"/>
      <c r="ABA183" s="3"/>
      <c r="ABB183" s="3"/>
      <c r="ABC183" s="3"/>
      <c r="ABD183" s="3"/>
      <c r="ABE183" s="3"/>
      <c r="ABF183" s="3"/>
      <c r="ABG183" s="3"/>
      <c r="ABH183" s="3"/>
      <c r="ABI183" s="3"/>
      <c r="ABJ183" s="3"/>
      <c r="ABK183" s="3"/>
      <c r="ABL183" s="3"/>
      <c r="ABM183" s="3"/>
      <c r="ABN183" s="3"/>
      <c r="ABO183" s="3"/>
      <c r="ABP183" s="3"/>
      <c r="ABQ183" s="3"/>
      <c r="ABR183" s="3"/>
      <c r="ABS183" s="3"/>
      <c r="ABT183" s="3"/>
      <c r="ABU183" s="3"/>
      <c r="ABV183" s="3"/>
      <c r="ABW183" s="3"/>
      <c r="ABX183" s="3"/>
      <c r="ABY183" s="3"/>
      <c r="ABZ183" s="3"/>
      <c r="ACA183" s="3"/>
      <c r="ACB183" s="3"/>
      <c r="ACC183" s="3"/>
      <c r="ACD183" s="3"/>
      <c r="ACE183" s="3"/>
      <c r="ACF183" s="3"/>
      <c r="ACG183" s="3"/>
      <c r="ACH183" s="3"/>
      <c r="ACI183" s="3"/>
      <c r="ACJ183" s="3"/>
      <c r="ACK183" s="3"/>
      <c r="ACL183" s="3"/>
      <c r="ACM183" s="3"/>
      <c r="ACN183" s="3"/>
      <c r="ACO183" s="3"/>
      <c r="ACP183" s="3"/>
      <c r="ACQ183" s="3"/>
      <c r="ACR183" s="3"/>
      <c r="ACS183" s="3"/>
      <c r="ACT183" s="3"/>
      <c r="ACU183" s="3"/>
      <c r="ACV183" s="3"/>
      <c r="ACW183" s="3"/>
      <c r="ACX183" s="3"/>
      <c r="ACY183" s="3"/>
      <c r="ACZ183" s="3"/>
      <c r="ADA183" s="3"/>
      <c r="ADB183" s="3"/>
      <c r="ADC183" s="3"/>
      <c r="ADD183" s="3"/>
      <c r="ADE183" s="3"/>
      <c r="ADF183" s="3"/>
      <c r="ADG183" s="3"/>
      <c r="ADH183" s="3"/>
      <c r="ADI183" s="3"/>
      <c r="ADJ183" s="3"/>
      <c r="ADK183" s="3"/>
      <c r="ADL183" s="3"/>
      <c r="ADM183" s="3"/>
      <c r="ADN183" s="3"/>
      <c r="ADO183" s="3"/>
      <c r="ADP183" s="3"/>
      <c r="ADQ183" s="3"/>
      <c r="ADR183" s="3"/>
      <c r="ADS183" s="3"/>
      <c r="ADT183" s="3"/>
      <c r="ADU183" s="3"/>
      <c r="ADV183" s="3"/>
      <c r="ADW183" s="3"/>
      <c r="ADX183" s="3"/>
      <c r="ADY183" s="3"/>
      <c r="ADZ183" s="3"/>
      <c r="AEA183" s="3"/>
      <c r="AEB183" s="3"/>
      <c r="AEC183" s="3"/>
      <c r="AED183" s="3"/>
      <c r="AEE183" s="3"/>
      <c r="AEF183" s="3"/>
      <c r="AEG183" s="3"/>
      <c r="AEH183" s="3"/>
      <c r="AEI183" s="3"/>
      <c r="AEJ183" s="3"/>
      <c r="AEK183" s="3"/>
      <c r="AEL183" s="3"/>
      <c r="AEM183" s="3"/>
      <c r="AEN183" s="3"/>
      <c r="AEO183" s="3"/>
      <c r="AEP183" s="3"/>
      <c r="AEQ183" s="3"/>
      <c r="AER183" s="3"/>
      <c r="AES183" s="3"/>
      <c r="AET183" s="3"/>
      <c r="AEU183" s="3"/>
      <c r="AEV183" s="3"/>
      <c r="AEW183" s="3"/>
      <c r="AEX183" s="3"/>
      <c r="AEY183" s="3"/>
      <c r="AEZ183" s="3"/>
      <c r="AFA183" s="3"/>
      <c r="AFB183" s="3"/>
      <c r="AFC183" s="3"/>
      <c r="AFD183" s="3"/>
      <c r="AFE183" s="3"/>
      <c r="AFF183" s="3"/>
      <c r="AFG183" s="3"/>
      <c r="AFH183" s="3"/>
      <c r="AFI183" s="3"/>
      <c r="AFJ183" s="3"/>
      <c r="AFK183" s="3"/>
      <c r="AFL183" s="3"/>
      <c r="AFM183" s="3"/>
      <c r="AFN183" s="3"/>
      <c r="AFO183" s="3"/>
      <c r="AFP183" s="3"/>
      <c r="AFQ183" s="3"/>
      <c r="AFR183" s="3"/>
      <c r="AFS183" s="3"/>
      <c r="AFT183" s="3"/>
      <c r="AFU183" s="3"/>
      <c r="AFV183" s="3"/>
      <c r="AFW183" s="3"/>
      <c r="AFX183" s="3"/>
      <c r="AFY183" s="3"/>
      <c r="AFZ183" s="3"/>
      <c r="AGA183" s="3"/>
      <c r="AGB183" s="3"/>
      <c r="AGC183" s="3"/>
      <c r="AGD183" s="3"/>
      <c r="AGE183" s="3"/>
      <c r="AGF183" s="3"/>
      <c r="AGG183" s="3"/>
      <c r="AGH183" s="3"/>
      <c r="AGI183" s="3"/>
      <c r="AGJ183" s="3"/>
      <c r="AGK183" s="3"/>
      <c r="AGL183" s="3"/>
      <c r="AGM183" s="3"/>
      <c r="AGN183" s="3"/>
      <c r="AGO183" s="3"/>
      <c r="AGP183" s="3"/>
      <c r="AGQ183" s="3"/>
      <c r="AGR183" s="3"/>
      <c r="AGS183" s="3"/>
      <c r="AGT183" s="3"/>
      <c r="AGU183" s="3"/>
      <c r="AGV183" s="3"/>
      <c r="AGW183" s="3"/>
      <c r="AGX183" s="3"/>
      <c r="AGY183" s="3"/>
      <c r="AGZ183" s="3"/>
      <c r="AHA183" s="3"/>
      <c r="AHB183" s="3"/>
      <c r="AHC183" s="3"/>
      <c r="AHD183" s="3"/>
      <c r="AHE183" s="3"/>
      <c r="AHF183" s="3"/>
      <c r="AHG183" s="3"/>
      <c r="AHH183" s="3"/>
      <c r="AHI183" s="3"/>
      <c r="AHJ183" s="3"/>
      <c r="AHK183" s="3"/>
      <c r="AHL183" s="3"/>
      <c r="AHM183" s="3"/>
      <c r="AHN183" s="3"/>
      <c r="AHO183" s="3"/>
      <c r="AHP183" s="3"/>
      <c r="AHQ183" s="3"/>
      <c r="AHR183" s="3"/>
      <c r="AHS183" s="3"/>
      <c r="AHT183" s="3"/>
      <c r="AHU183" s="3"/>
      <c r="AHV183" s="3"/>
      <c r="AHW183" s="3"/>
      <c r="AHX183" s="3"/>
      <c r="AHY183" s="3"/>
      <c r="AHZ183" s="3"/>
      <c r="AIA183" s="3"/>
      <c r="AIB183" s="3"/>
      <c r="AIC183" s="3"/>
      <c r="AID183" s="3"/>
      <c r="AIE183" s="3"/>
      <c r="AIF183" s="3"/>
      <c r="AIG183" s="3"/>
      <c r="AIH183" s="3"/>
      <c r="AII183" s="3"/>
      <c r="AIJ183" s="3"/>
      <c r="AIK183" s="3"/>
      <c r="AIL183" s="3"/>
      <c r="AIM183" s="3"/>
      <c r="AIN183" s="3"/>
      <c r="AIO183" s="3"/>
      <c r="AIP183" s="3"/>
      <c r="AIQ183" s="3"/>
      <c r="AIR183" s="3"/>
      <c r="AIS183" s="3"/>
      <c r="AIT183" s="3"/>
      <c r="AIU183" s="3"/>
      <c r="AIV183" s="3"/>
      <c r="AIW183" s="3"/>
      <c r="AIX183" s="3"/>
      <c r="AIY183" s="3"/>
      <c r="AIZ183" s="3"/>
      <c r="AJA183" s="3"/>
      <c r="AJB183" s="3"/>
      <c r="AJC183" s="3"/>
      <c r="AJD183" s="3"/>
      <c r="AJE183" s="3"/>
      <c r="AJF183" s="3"/>
      <c r="AJG183" s="3"/>
      <c r="AJH183" s="3"/>
      <c r="AJI183" s="3"/>
      <c r="AJJ183" s="3"/>
      <c r="AJK183" s="3"/>
      <c r="AJL183" s="3"/>
      <c r="AJM183" s="3"/>
      <c r="AJN183" s="3"/>
      <c r="AJO183" s="3"/>
      <c r="AJP183" s="3"/>
      <c r="AJQ183" s="3"/>
      <c r="AJR183" s="3"/>
      <c r="AJS183" s="3"/>
      <c r="AJT183" s="3"/>
      <c r="AJU183" s="3"/>
      <c r="AJV183" s="3"/>
      <c r="AJW183" s="3"/>
      <c r="AJX183" s="3"/>
      <c r="AJY183" s="3"/>
      <c r="AJZ183" s="3"/>
      <c r="AKA183" s="3"/>
      <c r="AKB183" s="3"/>
      <c r="AKC183" s="3"/>
      <c r="AKD183" s="3"/>
      <c r="AKE183" s="3"/>
      <c r="AKF183" s="3"/>
      <c r="AKG183" s="3"/>
      <c r="AKH183" s="3"/>
      <c r="AKI183" s="3"/>
      <c r="AKJ183" s="3"/>
      <c r="AKK183" s="3"/>
      <c r="AKL183" s="3"/>
      <c r="AKM183" s="3"/>
      <c r="AKN183" s="3"/>
      <c r="AKO183" s="3"/>
      <c r="AKP183" s="3"/>
      <c r="AKQ183" s="3"/>
      <c r="AKR183" s="3"/>
      <c r="AKS183" s="3"/>
      <c r="AKT183" s="3"/>
      <c r="AKU183" s="3"/>
      <c r="AKV183" s="3"/>
      <c r="AKW183" s="3"/>
      <c r="AKX183" s="3"/>
      <c r="AKY183" s="3"/>
      <c r="AKZ183" s="3"/>
      <c r="ALA183" s="3"/>
      <c r="ALB183" s="3"/>
      <c r="ALC183" s="3"/>
      <c r="ALD183" s="3"/>
      <c r="ALE183" s="3"/>
      <c r="ALF183" s="3"/>
      <c r="ALG183" s="3"/>
      <c r="ALH183" s="3"/>
      <c r="ALI183" s="3"/>
      <c r="ALJ183" s="3"/>
      <c r="ALK183" s="3"/>
      <c r="ALL183" s="3"/>
      <c r="ALM183" s="3"/>
      <c r="ALN183" s="3"/>
      <c r="ALO183" s="3"/>
      <c r="ALP183" s="3"/>
      <c r="ALQ183" s="3"/>
      <c r="ALR183" s="3"/>
      <c r="ALS183" s="3"/>
      <c r="ALT183" s="3"/>
      <c r="ALU183" s="3"/>
      <c r="ALV183" s="3"/>
      <c r="ALW183" s="3"/>
      <c r="ALX183" s="3"/>
      <c r="ALY183" s="3"/>
      <c r="ALZ183" s="3"/>
      <c r="AMA183" s="3"/>
      <c r="AMB183" s="3"/>
      <c r="AMC183" s="3"/>
      <c r="AMD183" s="3"/>
      <c r="AME183" s="3"/>
      <c r="AMF183" s="3"/>
      <c r="AMG183" s="3"/>
      <c r="AMH183" s="3"/>
      <c r="AMI183" s="3"/>
      <c r="AMJ183" s="3"/>
      <c r="AMK183" s="3"/>
      <c r="AML183" s="3"/>
      <c r="AMM183" s="3"/>
      <c r="AMN183" s="3"/>
      <c r="AMO183" s="3"/>
      <c r="AMP183" s="3"/>
      <c r="AMQ183" s="3"/>
      <c r="AMR183" s="3"/>
      <c r="AMS183" s="3"/>
      <c r="AMT183" s="3"/>
      <c r="AMU183" s="3"/>
    </row>
    <row r="184" spans="1:1038" ht="14.25" collapsed="1">
      <c r="A184" s="3"/>
      <c r="B184" s="3"/>
      <c r="C184" s="3"/>
      <c r="D184" s="3"/>
      <c r="E184" s="3"/>
      <c r="F184" s="3"/>
      <c r="G184" s="6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  <c r="MO184" s="3"/>
      <c r="MP184" s="3"/>
      <c r="MQ184" s="3"/>
      <c r="MR184" s="3"/>
      <c r="MS184" s="3"/>
      <c r="MT184" s="3"/>
      <c r="MU184" s="3"/>
      <c r="MV184" s="3"/>
      <c r="MW184" s="3"/>
      <c r="MX184" s="3"/>
      <c r="MY184" s="3"/>
      <c r="MZ184" s="3"/>
      <c r="NA184" s="3"/>
      <c r="NB184" s="3"/>
      <c r="NC184" s="3"/>
      <c r="ND184" s="3"/>
      <c r="NE184" s="3"/>
      <c r="NF184" s="3"/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NV184" s="3"/>
      <c r="NW184" s="3"/>
      <c r="NX184" s="3"/>
      <c r="NY184" s="3"/>
      <c r="NZ184" s="3"/>
      <c r="OA184" s="3"/>
      <c r="OB184" s="3"/>
      <c r="OC184" s="3"/>
      <c r="OD184" s="3"/>
      <c r="OE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A184" s="3"/>
      <c r="PB184" s="3"/>
      <c r="PC184" s="3"/>
      <c r="PD184" s="3"/>
      <c r="PE184" s="3"/>
      <c r="PF184" s="3"/>
      <c r="PG184" s="3"/>
      <c r="PH184" s="3"/>
      <c r="PI184" s="3"/>
      <c r="PJ184" s="3"/>
      <c r="PK184" s="3"/>
      <c r="PL184" s="3"/>
      <c r="PM184" s="3"/>
      <c r="PN184" s="3"/>
      <c r="PO184" s="3"/>
      <c r="PP184" s="3"/>
      <c r="PQ184" s="3"/>
      <c r="PR184" s="3"/>
      <c r="PS184" s="3"/>
      <c r="PT184" s="3"/>
      <c r="PU184" s="3"/>
      <c r="PV184" s="3"/>
      <c r="PW184" s="3"/>
      <c r="PX184" s="3"/>
      <c r="PY184" s="3"/>
      <c r="PZ184" s="3"/>
      <c r="QA184" s="3"/>
      <c r="QB184" s="3"/>
      <c r="QC184" s="3"/>
      <c r="QD184" s="3"/>
      <c r="QE184" s="3"/>
      <c r="QF184" s="3"/>
      <c r="QG184" s="3"/>
      <c r="QH184" s="3"/>
      <c r="QI184" s="3"/>
      <c r="QJ184" s="3"/>
      <c r="QK184" s="3"/>
      <c r="QL184" s="3"/>
      <c r="QM184" s="3"/>
      <c r="QN184" s="3"/>
      <c r="QO184" s="3"/>
      <c r="QP184" s="3"/>
      <c r="QQ184" s="3"/>
      <c r="QR184" s="3"/>
      <c r="QS184" s="3"/>
      <c r="QT184" s="3"/>
      <c r="QU184" s="3"/>
      <c r="QV184" s="3"/>
      <c r="QW184" s="3"/>
      <c r="QX184" s="3"/>
      <c r="QY184" s="3"/>
      <c r="QZ184" s="3"/>
      <c r="RA184" s="3"/>
      <c r="RB184" s="3"/>
      <c r="RC184" s="3"/>
      <c r="RD184" s="3"/>
      <c r="RE184" s="3"/>
      <c r="RF184" s="3"/>
      <c r="RG184" s="3"/>
      <c r="RH184" s="3"/>
      <c r="RI184" s="3"/>
      <c r="RJ184" s="3"/>
      <c r="RK184" s="3"/>
      <c r="RL184" s="3"/>
      <c r="RM184" s="3"/>
      <c r="RN184" s="3"/>
      <c r="RO184" s="3"/>
      <c r="RP184" s="3"/>
      <c r="RQ184" s="3"/>
      <c r="RR184" s="3"/>
      <c r="RS184" s="3"/>
      <c r="RT184" s="3"/>
      <c r="RU184" s="3"/>
      <c r="RV184" s="3"/>
      <c r="RW184" s="3"/>
      <c r="RX184" s="3"/>
      <c r="RY184" s="3"/>
      <c r="RZ184" s="3"/>
      <c r="SA184" s="3"/>
      <c r="SB184" s="3"/>
      <c r="SC184" s="3"/>
      <c r="SD184" s="3"/>
      <c r="SE184" s="3"/>
      <c r="SF184" s="3"/>
      <c r="SG184" s="3"/>
      <c r="SH184" s="3"/>
      <c r="SI184" s="3"/>
      <c r="SJ184" s="3"/>
      <c r="SK184" s="3"/>
      <c r="SL184" s="3"/>
      <c r="SM184" s="3"/>
      <c r="SN184" s="3"/>
      <c r="SO184" s="3"/>
      <c r="SP184" s="3"/>
      <c r="SQ184" s="3"/>
      <c r="SR184" s="3"/>
      <c r="SS184" s="3"/>
      <c r="ST184" s="3"/>
      <c r="SU184" s="3"/>
      <c r="SV184" s="3"/>
      <c r="SW184" s="3"/>
      <c r="SX184" s="3"/>
      <c r="SY184" s="3"/>
      <c r="SZ184" s="3"/>
      <c r="TA184" s="3"/>
      <c r="TB184" s="3"/>
      <c r="TC184" s="3"/>
      <c r="TD184" s="3"/>
      <c r="TE184" s="3"/>
      <c r="TF184" s="3"/>
      <c r="TG184" s="3"/>
      <c r="TH184" s="3"/>
      <c r="TI184" s="3"/>
      <c r="TJ184" s="3"/>
      <c r="TK184" s="3"/>
      <c r="TL184" s="3"/>
      <c r="TM184" s="3"/>
      <c r="TN184" s="3"/>
      <c r="TO184" s="3"/>
      <c r="TP184" s="3"/>
      <c r="TQ184" s="3"/>
      <c r="TR184" s="3"/>
      <c r="TS184" s="3"/>
      <c r="TT184" s="3"/>
      <c r="TU184" s="3"/>
      <c r="TV184" s="3"/>
      <c r="TW184" s="3"/>
      <c r="TX184" s="3"/>
      <c r="TY184" s="3"/>
      <c r="TZ184" s="3"/>
      <c r="UA184" s="3"/>
      <c r="UB184" s="3"/>
      <c r="UC184" s="3"/>
      <c r="UD184" s="3"/>
      <c r="UE184" s="3"/>
      <c r="UF184" s="3"/>
      <c r="UG184" s="3"/>
      <c r="UH184" s="3"/>
      <c r="UI184" s="3"/>
      <c r="UJ184" s="3"/>
      <c r="UK184" s="3"/>
      <c r="UL184" s="3"/>
      <c r="UM184" s="3"/>
      <c r="UN184" s="3"/>
      <c r="UO184" s="3"/>
      <c r="UP184" s="3"/>
      <c r="UQ184" s="3"/>
      <c r="UR184" s="3"/>
      <c r="US184" s="3"/>
      <c r="UT184" s="3"/>
      <c r="UU184" s="3"/>
      <c r="UV184" s="3"/>
      <c r="UW184" s="3"/>
      <c r="UX184" s="3"/>
      <c r="UY184" s="3"/>
      <c r="UZ184" s="3"/>
      <c r="VA184" s="3"/>
      <c r="VB184" s="3"/>
      <c r="VC184" s="3"/>
      <c r="VD184" s="3"/>
      <c r="VE184" s="3"/>
      <c r="VF184" s="3"/>
      <c r="VG184" s="3"/>
      <c r="VH184" s="3"/>
      <c r="VI184" s="3"/>
      <c r="VJ184" s="3"/>
      <c r="VK184" s="3"/>
      <c r="VL184" s="3"/>
      <c r="VM184" s="3"/>
      <c r="VN184" s="3"/>
      <c r="VO184" s="3"/>
      <c r="VP184" s="3"/>
      <c r="VQ184" s="3"/>
      <c r="VR184" s="3"/>
      <c r="VS184" s="3"/>
      <c r="VT184" s="3"/>
      <c r="VU184" s="3"/>
      <c r="VV184" s="3"/>
      <c r="VW184" s="3"/>
      <c r="VX184" s="3"/>
      <c r="VY184" s="3"/>
      <c r="VZ184" s="3"/>
      <c r="WA184" s="3"/>
      <c r="WB184" s="3"/>
      <c r="WC184" s="3"/>
      <c r="WD184" s="3"/>
      <c r="WE184" s="3"/>
      <c r="WF184" s="3"/>
      <c r="WG184" s="3"/>
      <c r="WH184" s="3"/>
      <c r="WI184" s="3"/>
      <c r="WJ184" s="3"/>
      <c r="WK184" s="3"/>
      <c r="WL184" s="3"/>
      <c r="WM184" s="3"/>
      <c r="WN184" s="3"/>
      <c r="WO184" s="3"/>
      <c r="WP184" s="3"/>
      <c r="WQ184" s="3"/>
      <c r="WR184" s="3"/>
      <c r="WS184" s="3"/>
      <c r="WT184" s="3"/>
      <c r="WU184" s="3"/>
      <c r="WV184" s="3"/>
      <c r="WW184" s="3"/>
      <c r="WX184" s="3"/>
      <c r="WY184" s="3"/>
      <c r="WZ184" s="3"/>
      <c r="XA184" s="3"/>
      <c r="XB184" s="3"/>
      <c r="XC184" s="3"/>
      <c r="XD184" s="3"/>
      <c r="XE184" s="3"/>
      <c r="XF184" s="3"/>
      <c r="XG184" s="3"/>
      <c r="XH184" s="3"/>
      <c r="XI184" s="3"/>
      <c r="XJ184" s="3"/>
      <c r="XK184" s="3"/>
      <c r="XL184" s="3"/>
      <c r="XM184" s="3"/>
      <c r="XN184" s="3"/>
      <c r="XO184" s="3"/>
      <c r="XP184" s="3"/>
      <c r="XQ184" s="3"/>
      <c r="XR184" s="3"/>
      <c r="XS184" s="3"/>
      <c r="XT184" s="3"/>
      <c r="XU184" s="3"/>
      <c r="XV184" s="3"/>
      <c r="XW184" s="3"/>
      <c r="XX184" s="3"/>
      <c r="XY184" s="3"/>
      <c r="XZ184" s="3"/>
      <c r="YA184" s="3"/>
      <c r="YB184" s="3"/>
      <c r="YC184" s="3"/>
      <c r="YD184" s="3"/>
      <c r="YE184" s="3"/>
      <c r="YF184" s="3"/>
      <c r="YG184" s="3"/>
      <c r="YH184" s="3"/>
      <c r="YI184" s="3"/>
      <c r="YJ184" s="3"/>
      <c r="YK184" s="3"/>
      <c r="YL184" s="3"/>
      <c r="YM184" s="3"/>
      <c r="YN184" s="3"/>
      <c r="YO184" s="3"/>
      <c r="YP184" s="3"/>
      <c r="YQ184" s="3"/>
      <c r="YR184" s="3"/>
      <c r="YS184" s="3"/>
      <c r="YT184" s="3"/>
      <c r="YU184" s="3"/>
      <c r="YV184" s="3"/>
      <c r="YW184" s="3"/>
      <c r="YX184" s="3"/>
      <c r="YY184" s="3"/>
      <c r="YZ184" s="3"/>
      <c r="ZA184" s="3"/>
      <c r="ZB184" s="3"/>
      <c r="ZC184" s="3"/>
      <c r="ZD184" s="3"/>
      <c r="ZE184" s="3"/>
      <c r="ZF184" s="3"/>
      <c r="ZG184" s="3"/>
      <c r="ZH184" s="3"/>
      <c r="ZI184" s="3"/>
      <c r="ZJ184" s="3"/>
      <c r="ZK184" s="3"/>
      <c r="ZL184" s="3"/>
      <c r="ZM184" s="3"/>
      <c r="ZN184" s="3"/>
      <c r="ZO184" s="3"/>
      <c r="ZP184" s="3"/>
      <c r="ZQ184" s="3"/>
      <c r="ZR184" s="3"/>
      <c r="ZS184" s="3"/>
      <c r="ZT184" s="3"/>
      <c r="ZU184" s="3"/>
      <c r="ZV184" s="3"/>
      <c r="ZW184" s="3"/>
      <c r="ZX184" s="3"/>
      <c r="ZY184" s="3"/>
      <c r="ZZ184" s="3"/>
      <c r="AAA184" s="3"/>
      <c r="AAB184" s="3"/>
      <c r="AAC184" s="3"/>
      <c r="AAD184" s="3"/>
      <c r="AAE184" s="3"/>
      <c r="AAF184" s="3"/>
      <c r="AAG184" s="3"/>
      <c r="AAH184" s="3"/>
      <c r="AAI184" s="3"/>
      <c r="AAJ184" s="3"/>
      <c r="AAK184" s="3"/>
      <c r="AAL184" s="3"/>
      <c r="AAM184" s="3"/>
      <c r="AAN184" s="3"/>
      <c r="AAO184" s="3"/>
      <c r="AAP184" s="3"/>
      <c r="AAQ184" s="3"/>
      <c r="AAR184" s="3"/>
      <c r="AAS184" s="3"/>
      <c r="AAT184" s="3"/>
      <c r="AAU184" s="3"/>
      <c r="AAV184" s="3"/>
      <c r="AAW184" s="3"/>
      <c r="AAX184" s="3"/>
      <c r="AAY184" s="3"/>
      <c r="AAZ184" s="3"/>
      <c r="ABA184" s="3"/>
      <c r="ABB184" s="3"/>
      <c r="ABC184" s="3"/>
      <c r="ABD184" s="3"/>
      <c r="ABE184" s="3"/>
      <c r="ABF184" s="3"/>
      <c r="ABG184" s="3"/>
      <c r="ABH184" s="3"/>
      <c r="ABI184" s="3"/>
      <c r="ABJ184" s="3"/>
      <c r="ABK184" s="3"/>
      <c r="ABL184" s="3"/>
      <c r="ABM184" s="3"/>
      <c r="ABN184" s="3"/>
      <c r="ABO184" s="3"/>
      <c r="ABP184" s="3"/>
      <c r="ABQ184" s="3"/>
      <c r="ABR184" s="3"/>
      <c r="ABS184" s="3"/>
      <c r="ABT184" s="3"/>
      <c r="ABU184" s="3"/>
      <c r="ABV184" s="3"/>
      <c r="ABW184" s="3"/>
      <c r="ABX184" s="3"/>
      <c r="ABY184" s="3"/>
      <c r="ABZ184" s="3"/>
      <c r="ACA184" s="3"/>
      <c r="ACB184" s="3"/>
      <c r="ACC184" s="3"/>
      <c r="ACD184" s="3"/>
      <c r="ACE184" s="3"/>
      <c r="ACF184" s="3"/>
      <c r="ACG184" s="3"/>
      <c r="ACH184" s="3"/>
      <c r="ACI184" s="3"/>
      <c r="ACJ184" s="3"/>
      <c r="ACK184" s="3"/>
      <c r="ACL184" s="3"/>
      <c r="ACM184" s="3"/>
      <c r="ACN184" s="3"/>
      <c r="ACO184" s="3"/>
      <c r="ACP184" s="3"/>
      <c r="ACQ184" s="3"/>
      <c r="ACR184" s="3"/>
      <c r="ACS184" s="3"/>
      <c r="ACT184" s="3"/>
      <c r="ACU184" s="3"/>
      <c r="ACV184" s="3"/>
      <c r="ACW184" s="3"/>
      <c r="ACX184" s="3"/>
      <c r="ACY184" s="3"/>
      <c r="ACZ184" s="3"/>
      <c r="ADA184" s="3"/>
      <c r="ADB184" s="3"/>
      <c r="ADC184" s="3"/>
      <c r="ADD184" s="3"/>
      <c r="ADE184" s="3"/>
      <c r="ADF184" s="3"/>
      <c r="ADG184" s="3"/>
      <c r="ADH184" s="3"/>
      <c r="ADI184" s="3"/>
      <c r="ADJ184" s="3"/>
      <c r="ADK184" s="3"/>
      <c r="ADL184" s="3"/>
      <c r="ADM184" s="3"/>
      <c r="ADN184" s="3"/>
      <c r="ADO184" s="3"/>
      <c r="ADP184" s="3"/>
      <c r="ADQ184" s="3"/>
      <c r="ADR184" s="3"/>
      <c r="ADS184" s="3"/>
      <c r="ADT184" s="3"/>
      <c r="ADU184" s="3"/>
      <c r="ADV184" s="3"/>
      <c r="ADW184" s="3"/>
      <c r="ADX184" s="3"/>
      <c r="ADY184" s="3"/>
      <c r="ADZ184" s="3"/>
      <c r="AEA184" s="3"/>
      <c r="AEB184" s="3"/>
      <c r="AEC184" s="3"/>
      <c r="AED184" s="3"/>
      <c r="AEE184" s="3"/>
      <c r="AEF184" s="3"/>
      <c r="AEG184" s="3"/>
      <c r="AEH184" s="3"/>
      <c r="AEI184" s="3"/>
      <c r="AEJ184" s="3"/>
      <c r="AEK184" s="3"/>
      <c r="AEL184" s="3"/>
      <c r="AEM184" s="3"/>
      <c r="AEN184" s="3"/>
      <c r="AEO184" s="3"/>
      <c r="AEP184" s="3"/>
      <c r="AEQ184" s="3"/>
      <c r="AER184" s="3"/>
      <c r="AES184" s="3"/>
      <c r="AET184" s="3"/>
      <c r="AEU184" s="3"/>
      <c r="AEV184" s="3"/>
      <c r="AEW184" s="3"/>
      <c r="AEX184" s="3"/>
      <c r="AEY184" s="3"/>
      <c r="AEZ184" s="3"/>
      <c r="AFA184" s="3"/>
      <c r="AFB184" s="3"/>
      <c r="AFC184" s="3"/>
      <c r="AFD184" s="3"/>
      <c r="AFE184" s="3"/>
      <c r="AFF184" s="3"/>
      <c r="AFG184" s="3"/>
      <c r="AFH184" s="3"/>
      <c r="AFI184" s="3"/>
      <c r="AFJ184" s="3"/>
      <c r="AFK184" s="3"/>
      <c r="AFL184" s="3"/>
      <c r="AFM184" s="3"/>
      <c r="AFN184" s="3"/>
      <c r="AFO184" s="3"/>
      <c r="AFP184" s="3"/>
      <c r="AFQ184" s="3"/>
      <c r="AFR184" s="3"/>
      <c r="AFS184" s="3"/>
      <c r="AFT184" s="3"/>
      <c r="AFU184" s="3"/>
      <c r="AFV184" s="3"/>
      <c r="AFW184" s="3"/>
      <c r="AFX184" s="3"/>
      <c r="AFY184" s="3"/>
      <c r="AFZ184" s="3"/>
      <c r="AGA184" s="3"/>
      <c r="AGB184" s="3"/>
      <c r="AGC184" s="3"/>
      <c r="AGD184" s="3"/>
      <c r="AGE184" s="3"/>
      <c r="AGF184" s="3"/>
      <c r="AGG184" s="3"/>
      <c r="AGH184" s="3"/>
      <c r="AGI184" s="3"/>
      <c r="AGJ184" s="3"/>
      <c r="AGK184" s="3"/>
      <c r="AGL184" s="3"/>
      <c r="AGM184" s="3"/>
      <c r="AGN184" s="3"/>
      <c r="AGO184" s="3"/>
      <c r="AGP184" s="3"/>
      <c r="AGQ184" s="3"/>
      <c r="AGR184" s="3"/>
      <c r="AGS184" s="3"/>
      <c r="AGT184" s="3"/>
      <c r="AGU184" s="3"/>
      <c r="AGV184" s="3"/>
      <c r="AGW184" s="3"/>
      <c r="AGX184" s="3"/>
      <c r="AGY184" s="3"/>
      <c r="AGZ184" s="3"/>
      <c r="AHA184" s="3"/>
      <c r="AHB184" s="3"/>
      <c r="AHC184" s="3"/>
      <c r="AHD184" s="3"/>
      <c r="AHE184" s="3"/>
      <c r="AHF184" s="3"/>
      <c r="AHG184" s="3"/>
      <c r="AHH184" s="3"/>
      <c r="AHI184" s="3"/>
      <c r="AHJ184" s="3"/>
      <c r="AHK184" s="3"/>
      <c r="AHL184" s="3"/>
      <c r="AHM184" s="3"/>
      <c r="AHN184" s="3"/>
      <c r="AHO184" s="3"/>
      <c r="AHP184" s="3"/>
      <c r="AHQ184" s="3"/>
      <c r="AHR184" s="3"/>
      <c r="AHS184" s="3"/>
      <c r="AHT184" s="3"/>
      <c r="AHU184" s="3"/>
      <c r="AHV184" s="3"/>
      <c r="AHW184" s="3"/>
      <c r="AHX184" s="3"/>
      <c r="AHY184" s="3"/>
      <c r="AHZ184" s="3"/>
      <c r="AIA184" s="3"/>
      <c r="AIB184" s="3"/>
      <c r="AIC184" s="3"/>
      <c r="AID184" s="3"/>
      <c r="AIE184" s="3"/>
      <c r="AIF184" s="3"/>
      <c r="AIG184" s="3"/>
      <c r="AIH184" s="3"/>
      <c r="AII184" s="3"/>
      <c r="AIJ184" s="3"/>
      <c r="AIK184" s="3"/>
      <c r="AIL184" s="3"/>
      <c r="AIM184" s="3"/>
      <c r="AIN184" s="3"/>
      <c r="AIO184" s="3"/>
      <c r="AIP184" s="3"/>
      <c r="AIQ184" s="3"/>
      <c r="AIR184" s="3"/>
      <c r="AIS184" s="3"/>
      <c r="AIT184" s="3"/>
      <c r="AIU184" s="3"/>
      <c r="AIV184" s="3"/>
      <c r="AIW184" s="3"/>
      <c r="AIX184" s="3"/>
      <c r="AIY184" s="3"/>
      <c r="AIZ184" s="3"/>
      <c r="AJA184" s="3"/>
      <c r="AJB184" s="3"/>
      <c r="AJC184" s="3"/>
      <c r="AJD184" s="3"/>
      <c r="AJE184" s="3"/>
      <c r="AJF184" s="3"/>
      <c r="AJG184" s="3"/>
      <c r="AJH184" s="3"/>
      <c r="AJI184" s="3"/>
      <c r="AJJ184" s="3"/>
      <c r="AJK184" s="3"/>
      <c r="AJL184" s="3"/>
      <c r="AJM184" s="3"/>
      <c r="AJN184" s="3"/>
      <c r="AJO184" s="3"/>
      <c r="AJP184" s="3"/>
      <c r="AJQ184" s="3"/>
      <c r="AJR184" s="3"/>
      <c r="AJS184" s="3"/>
      <c r="AJT184" s="3"/>
      <c r="AJU184" s="3"/>
      <c r="AJV184" s="3"/>
      <c r="AJW184" s="3"/>
      <c r="AJX184" s="3"/>
      <c r="AJY184" s="3"/>
      <c r="AJZ184" s="3"/>
      <c r="AKA184" s="3"/>
      <c r="AKB184" s="3"/>
      <c r="AKC184" s="3"/>
      <c r="AKD184" s="3"/>
      <c r="AKE184" s="3"/>
      <c r="AKF184" s="3"/>
      <c r="AKG184" s="3"/>
      <c r="AKH184" s="3"/>
      <c r="AKI184" s="3"/>
      <c r="AKJ184" s="3"/>
      <c r="AKK184" s="3"/>
      <c r="AKL184" s="3"/>
      <c r="AKM184" s="3"/>
      <c r="AKN184" s="3"/>
      <c r="AKO184" s="3"/>
      <c r="AKP184" s="3"/>
      <c r="AKQ184" s="3"/>
      <c r="AKR184" s="3"/>
      <c r="AKS184" s="3"/>
      <c r="AKT184" s="3"/>
      <c r="AKU184" s="3"/>
      <c r="AKV184" s="3"/>
      <c r="AKW184" s="3"/>
      <c r="AKX184" s="3"/>
      <c r="AKY184" s="3"/>
      <c r="AKZ184" s="3"/>
      <c r="ALA184" s="3"/>
      <c r="ALB184" s="3"/>
      <c r="ALC184" s="3"/>
      <c r="ALD184" s="3"/>
      <c r="ALE184" s="3"/>
      <c r="ALF184" s="3"/>
      <c r="ALG184" s="3"/>
      <c r="ALH184" s="3"/>
      <c r="ALI184" s="3"/>
      <c r="ALJ184" s="3"/>
      <c r="ALK184" s="3"/>
      <c r="ALL184" s="3"/>
      <c r="ALM184" s="3"/>
      <c r="ALN184" s="3"/>
      <c r="ALO184" s="3"/>
      <c r="ALP184" s="3"/>
      <c r="ALQ184" s="3"/>
      <c r="ALR184" s="3"/>
      <c r="ALS184" s="3"/>
      <c r="ALT184" s="3"/>
      <c r="ALU184" s="3"/>
      <c r="ALV184" s="3"/>
      <c r="ALW184" s="3"/>
      <c r="ALX184" s="3"/>
      <c r="ALY184" s="3"/>
      <c r="ALZ184" s="3"/>
      <c r="AMA184" s="3"/>
      <c r="AMB184" s="3"/>
      <c r="AMC184" s="3"/>
      <c r="AMD184" s="3"/>
      <c r="AME184" s="3"/>
      <c r="AMF184" s="3"/>
      <c r="AMG184" s="3"/>
      <c r="AMH184" s="3"/>
      <c r="AMI184" s="3"/>
      <c r="AMJ184" s="3"/>
      <c r="AMK184" s="3"/>
      <c r="AML184" s="3"/>
      <c r="AMM184" s="3"/>
      <c r="AMN184" s="3"/>
      <c r="AMO184" s="3"/>
      <c r="AMP184" s="3"/>
      <c r="AMQ184" s="3"/>
      <c r="AMR184" s="3"/>
      <c r="AMS184" s="3"/>
      <c r="AMT184" s="3"/>
      <c r="AMU184" s="3"/>
    </row>
    <row r="185" spans="1:1038" ht="14.25">
      <c r="C185" s="3"/>
      <c r="D185" s="3"/>
      <c r="E185" s="3"/>
      <c r="F185" s="3"/>
      <c r="G185" s="3"/>
      <c r="H185" s="3"/>
    </row>
    <row r="186" spans="1:1038" ht="14.25">
      <c r="C186" s="1" t="s">
        <v>14</v>
      </c>
      <c r="D186" s="3"/>
      <c r="E186" s="3"/>
      <c r="F186" s="3"/>
      <c r="G186" s="3"/>
      <c r="H186" s="3"/>
    </row>
    <row r="187" spans="1:1038" ht="14.25" hidden="1" outlineLevel="1">
      <c r="A187" s="3"/>
      <c r="B187" s="3"/>
      <c r="C187" s="10"/>
      <c r="D187" s="10"/>
      <c r="E187" s="33"/>
      <c r="F187" s="10"/>
      <c r="G187" s="98"/>
      <c r="H187" s="11">
        <f t="shared" ref="H187:AH187" si="283">+H10</f>
        <v>2024</v>
      </c>
      <c r="I187" s="11">
        <f t="shared" si="283"/>
        <v>2025</v>
      </c>
      <c r="J187" s="11">
        <f t="shared" si="283"/>
        <v>2026</v>
      </c>
      <c r="K187" s="11">
        <f t="shared" si="283"/>
        <v>2027</v>
      </c>
      <c r="L187" s="11">
        <f t="shared" si="283"/>
        <v>2028</v>
      </c>
      <c r="M187" s="11">
        <f t="shared" si="283"/>
        <v>2029</v>
      </c>
      <c r="N187" s="11">
        <f t="shared" si="283"/>
        <v>2030</v>
      </c>
      <c r="O187" s="11">
        <f t="shared" si="283"/>
        <v>2031</v>
      </c>
      <c r="P187" s="11">
        <f t="shared" si="283"/>
        <v>2032</v>
      </c>
      <c r="Q187" s="11">
        <f t="shared" si="283"/>
        <v>2033</v>
      </c>
      <c r="R187" s="11">
        <f t="shared" si="283"/>
        <v>2034</v>
      </c>
      <c r="S187" s="11">
        <f t="shared" si="283"/>
        <v>2035</v>
      </c>
      <c r="T187" s="11">
        <f t="shared" si="283"/>
        <v>2036</v>
      </c>
      <c r="U187" s="11">
        <f t="shared" si="283"/>
        <v>2037</v>
      </c>
      <c r="V187" s="11">
        <f t="shared" si="283"/>
        <v>2038</v>
      </c>
      <c r="W187" s="11">
        <f t="shared" si="283"/>
        <v>2039</v>
      </c>
      <c r="X187" s="11">
        <f t="shared" si="283"/>
        <v>2040</v>
      </c>
      <c r="Y187" s="11">
        <f t="shared" si="283"/>
        <v>2041</v>
      </c>
      <c r="Z187" s="11">
        <f t="shared" si="283"/>
        <v>2042</v>
      </c>
      <c r="AA187" s="11">
        <f t="shared" si="283"/>
        <v>2043</v>
      </c>
      <c r="AB187" s="11">
        <f t="shared" si="283"/>
        <v>2044</v>
      </c>
      <c r="AC187" s="11">
        <f t="shared" si="283"/>
        <v>2045</v>
      </c>
      <c r="AD187" s="11">
        <f t="shared" si="283"/>
        <v>2046</v>
      </c>
      <c r="AE187" s="11">
        <f t="shared" si="283"/>
        <v>2047</v>
      </c>
      <c r="AF187" s="11">
        <f t="shared" si="283"/>
        <v>2048</v>
      </c>
      <c r="AG187" s="11">
        <f t="shared" si="283"/>
        <v>2049</v>
      </c>
      <c r="AH187" s="11">
        <f t="shared" si="283"/>
        <v>2050</v>
      </c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  <c r="LT187" s="3"/>
      <c r="LU187" s="3"/>
      <c r="LV187" s="3"/>
      <c r="LW187" s="3"/>
      <c r="LX187" s="3"/>
      <c r="LY187" s="3"/>
      <c r="LZ187" s="3"/>
      <c r="MA187" s="3"/>
      <c r="MB187" s="3"/>
      <c r="MC187" s="3"/>
      <c r="MD187" s="3"/>
      <c r="ME187" s="3"/>
      <c r="MF187" s="3"/>
      <c r="MG187" s="3"/>
      <c r="MH187" s="3"/>
      <c r="MI187" s="3"/>
      <c r="MJ187" s="3"/>
      <c r="MK187" s="3"/>
      <c r="ML187" s="3"/>
      <c r="MM187" s="3"/>
      <c r="MN187" s="3"/>
      <c r="MO187" s="3"/>
      <c r="MP187" s="3"/>
      <c r="MQ187" s="3"/>
      <c r="MR187" s="3"/>
      <c r="MS187" s="3"/>
      <c r="MT187" s="3"/>
      <c r="MU187" s="3"/>
      <c r="MV187" s="3"/>
      <c r="MW187" s="3"/>
      <c r="MX187" s="3"/>
      <c r="MY187" s="3"/>
      <c r="MZ187" s="3"/>
      <c r="NA187" s="3"/>
      <c r="NB187" s="3"/>
      <c r="NC187" s="3"/>
      <c r="ND187" s="3"/>
      <c r="NE187" s="3"/>
      <c r="NF187" s="3"/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  <c r="NV187" s="3"/>
      <c r="NW187" s="3"/>
      <c r="NX187" s="3"/>
      <c r="NY187" s="3"/>
      <c r="NZ187" s="3"/>
      <c r="OA187" s="3"/>
      <c r="OB187" s="3"/>
      <c r="OC187" s="3"/>
      <c r="OD187" s="3"/>
      <c r="OE187" s="3"/>
      <c r="OF187" s="3"/>
      <c r="OG187" s="3"/>
      <c r="OH187" s="3"/>
      <c r="OI187" s="3"/>
      <c r="OJ187" s="3"/>
      <c r="OK187" s="3"/>
      <c r="OL187" s="3"/>
      <c r="OM187" s="3"/>
      <c r="ON187" s="3"/>
      <c r="OO187" s="3"/>
      <c r="OP187" s="3"/>
      <c r="OQ187" s="3"/>
      <c r="OR187" s="3"/>
      <c r="OS187" s="3"/>
      <c r="OT187" s="3"/>
      <c r="OU187" s="3"/>
      <c r="OV187" s="3"/>
      <c r="OW187" s="3"/>
      <c r="OX187" s="3"/>
      <c r="OY187" s="3"/>
      <c r="OZ187" s="3"/>
      <c r="PA187" s="3"/>
      <c r="PB187" s="3"/>
      <c r="PC187" s="3"/>
      <c r="PD187" s="3"/>
      <c r="PE187" s="3"/>
      <c r="PF187" s="3"/>
      <c r="PG187" s="3"/>
      <c r="PH187" s="3"/>
      <c r="PI187" s="3"/>
      <c r="PJ187" s="3"/>
      <c r="PK187" s="3"/>
      <c r="PL187" s="3"/>
      <c r="PM187" s="3"/>
      <c r="PN187" s="3"/>
      <c r="PO187" s="3"/>
      <c r="PP187" s="3"/>
      <c r="PQ187" s="3"/>
      <c r="PR187" s="3"/>
      <c r="PS187" s="3"/>
      <c r="PT187" s="3"/>
      <c r="PU187" s="3"/>
      <c r="PV187" s="3"/>
      <c r="PW187" s="3"/>
      <c r="PX187" s="3"/>
      <c r="PY187" s="3"/>
      <c r="PZ187" s="3"/>
      <c r="QA187" s="3"/>
      <c r="QB187" s="3"/>
      <c r="QC187" s="3"/>
      <c r="QD187" s="3"/>
      <c r="QE187" s="3"/>
      <c r="QF187" s="3"/>
      <c r="QG187" s="3"/>
      <c r="QH187" s="3"/>
      <c r="QI187" s="3"/>
      <c r="QJ187" s="3"/>
      <c r="QK187" s="3"/>
      <c r="QL187" s="3"/>
      <c r="QM187" s="3"/>
      <c r="QN187" s="3"/>
      <c r="QO187" s="3"/>
      <c r="QP187" s="3"/>
      <c r="QQ187" s="3"/>
      <c r="QR187" s="3"/>
      <c r="QS187" s="3"/>
      <c r="QT187" s="3"/>
      <c r="QU187" s="3"/>
      <c r="QV187" s="3"/>
      <c r="QW187" s="3"/>
      <c r="QX187" s="3"/>
      <c r="QY187" s="3"/>
      <c r="QZ187" s="3"/>
      <c r="RA187" s="3"/>
      <c r="RB187" s="3"/>
      <c r="RC187" s="3"/>
      <c r="RD187" s="3"/>
      <c r="RE187" s="3"/>
      <c r="RF187" s="3"/>
      <c r="RG187" s="3"/>
      <c r="RH187" s="3"/>
      <c r="RI187" s="3"/>
      <c r="RJ187" s="3"/>
      <c r="RK187" s="3"/>
      <c r="RL187" s="3"/>
      <c r="RM187" s="3"/>
      <c r="RN187" s="3"/>
      <c r="RO187" s="3"/>
      <c r="RP187" s="3"/>
      <c r="RQ187" s="3"/>
      <c r="RR187" s="3"/>
      <c r="RS187" s="3"/>
      <c r="RT187" s="3"/>
      <c r="RU187" s="3"/>
      <c r="RV187" s="3"/>
      <c r="RW187" s="3"/>
      <c r="RX187" s="3"/>
      <c r="RY187" s="3"/>
      <c r="RZ187" s="3"/>
      <c r="SA187" s="3"/>
      <c r="SB187" s="3"/>
      <c r="SC187" s="3"/>
      <c r="SD187" s="3"/>
      <c r="SE187" s="3"/>
      <c r="SF187" s="3"/>
      <c r="SG187" s="3"/>
      <c r="SH187" s="3"/>
      <c r="SI187" s="3"/>
      <c r="SJ187" s="3"/>
      <c r="SK187" s="3"/>
      <c r="SL187" s="3"/>
      <c r="SM187" s="3"/>
      <c r="SN187" s="3"/>
      <c r="SO187" s="3"/>
      <c r="SP187" s="3"/>
      <c r="SQ187" s="3"/>
      <c r="SR187" s="3"/>
      <c r="SS187" s="3"/>
      <c r="ST187" s="3"/>
      <c r="SU187" s="3"/>
      <c r="SV187" s="3"/>
      <c r="SW187" s="3"/>
      <c r="SX187" s="3"/>
      <c r="SY187" s="3"/>
      <c r="SZ187" s="3"/>
      <c r="TA187" s="3"/>
      <c r="TB187" s="3"/>
      <c r="TC187" s="3"/>
      <c r="TD187" s="3"/>
      <c r="TE187" s="3"/>
      <c r="TF187" s="3"/>
      <c r="TG187" s="3"/>
      <c r="TH187" s="3"/>
      <c r="TI187" s="3"/>
      <c r="TJ187" s="3"/>
      <c r="TK187" s="3"/>
      <c r="TL187" s="3"/>
      <c r="TM187" s="3"/>
      <c r="TN187" s="3"/>
      <c r="TO187" s="3"/>
      <c r="TP187" s="3"/>
      <c r="TQ187" s="3"/>
      <c r="TR187" s="3"/>
      <c r="TS187" s="3"/>
      <c r="TT187" s="3"/>
      <c r="TU187" s="3"/>
      <c r="TV187" s="3"/>
      <c r="TW187" s="3"/>
      <c r="TX187" s="3"/>
      <c r="TY187" s="3"/>
      <c r="TZ187" s="3"/>
      <c r="UA187" s="3"/>
      <c r="UB187" s="3"/>
      <c r="UC187" s="3"/>
      <c r="UD187" s="3"/>
      <c r="UE187" s="3"/>
      <c r="UF187" s="3"/>
      <c r="UG187" s="3"/>
      <c r="UH187" s="3"/>
      <c r="UI187" s="3"/>
      <c r="UJ187" s="3"/>
      <c r="UK187" s="3"/>
      <c r="UL187" s="3"/>
      <c r="UM187" s="3"/>
      <c r="UN187" s="3"/>
      <c r="UO187" s="3"/>
      <c r="UP187" s="3"/>
      <c r="UQ187" s="3"/>
      <c r="UR187" s="3"/>
      <c r="US187" s="3"/>
      <c r="UT187" s="3"/>
      <c r="UU187" s="3"/>
      <c r="UV187" s="3"/>
      <c r="UW187" s="3"/>
      <c r="UX187" s="3"/>
      <c r="UY187" s="3"/>
      <c r="UZ187" s="3"/>
      <c r="VA187" s="3"/>
      <c r="VB187" s="3"/>
      <c r="VC187" s="3"/>
      <c r="VD187" s="3"/>
      <c r="VE187" s="3"/>
      <c r="VF187" s="3"/>
      <c r="VG187" s="3"/>
      <c r="VH187" s="3"/>
      <c r="VI187" s="3"/>
      <c r="VJ187" s="3"/>
      <c r="VK187" s="3"/>
      <c r="VL187" s="3"/>
      <c r="VM187" s="3"/>
      <c r="VN187" s="3"/>
      <c r="VO187" s="3"/>
      <c r="VP187" s="3"/>
      <c r="VQ187" s="3"/>
      <c r="VR187" s="3"/>
      <c r="VS187" s="3"/>
      <c r="VT187" s="3"/>
      <c r="VU187" s="3"/>
      <c r="VV187" s="3"/>
      <c r="VW187" s="3"/>
      <c r="VX187" s="3"/>
      <c r="VY187" s="3"/>
      <c r="VZ187" s="3"/>
      <c r="WA187" s="3"/>
      <c r="WB187" s="3"/>
      <c r="WC187" s="3"/>
      <c r="WD187" s="3"/>
      <c r="WE187" s="3"/>
      <c r="WF187" s="3"/>
      <c r="WG187" s="3"/>
      <c r="WH187" s="3"/>
      <c r="WI187" s="3"/>
      <c r="WJ187" s="3"/>
      <c r="WK187" s="3"/>
      <c r="WL187" s="3"/>
      <c r="WM187" s="3"/>
      <c r="WN187" s="3"/>
      <c r="WO187" s="3"/>
      <c r="WP187" s="3"/>
      <c r="WQ187" s="3"/>
      <c r="WR187" s="3"/>
      <c r="WS187" s="3"/>
      <c r="WT187" s="3"/>
      <c r="WU187" s="3"/>
      <c r="WV187" s="3"/>
      <c r="WW187" s="3"/>
      <c r="WX187" s="3"/>
      <c r="WY187" s="3"/>
      <c r="WZ187" s="3"/>
      <c r="XA187" s="3"/>
      <c r="XB187" s="3"/>
      <c r="XC187" s="3"/>
      <c r="XD187" s="3"/>
      <c r="XE187" s="3"/>
      <c r="XF187" s="3"/>
      <c r="XG187" s="3"/>
      <c r="XH187" s="3"/>
      <c r="XI187" s="3"/>
      <c r="XJ187" s="3"/>
      <c r="XK187" s="3"/>
      <c r="XL187" s="3"/>
      <c r="XM187" s="3"/>
      <c r="XN187" s="3"/>
      <c r="XO187" s="3"/>
      <c r="XP187" s="3"/>
      <c r="XQ187" s="3"/>
      <c r="XR187" s="3"/>
      <c r="XS187" s="3"/>
      <c r="XT187" s="3"/>
      <c r="XU187" s="3"/>
      <c r="XV187" s="3"/>
      <c r="XW187" s="3"/>
      <c r="XX187" s="3"/>
      <c r="XY187" s="3"/>
      <c r="XZ187" s="3"/>
      <c r="YA187" s="3"/>
      <c r="YB187" s="3"/>
      <c r="YC187" s="3"/>
      <c r="YD187" s="3"/>
      <c r="YE187" s="3"/>
      <c r="YF187" s="3"/>
      <c r="YG187" s="3"/>
      <c r="YH187" s="3"/>
      <c r="YI187" s="3"/>
      <c r="YJ187" s="3"/>
      <c r="YK187" s="3"/>
      <c r="YL187" s="3"/>
      <c r="YM187" s="3"/>
      <c r="YN187" s="3"/>
      <c r="YO187" s="3"/>
      <c r="YP187" s="3"/>
      <c r="YQ187" s="3"/>
      <c r="YR187" s="3"/>
      <c r="YS187" s="3"/>
      <c r="YT187" s="3"/>
      <c r="YU187" s="3"/>
      <c r="YV187" s="3"/>
      <c r="YW187" s="3"/>
      <c r="YX187" s="3"/>
      <c r="YY187" s="3"/>
      <c r="YZ187" s="3"/>
      <c r="ZA187" s="3"/>
      <c r="ZB187" s="3"/>
      <c r="ZC187" s="3"/>
      <c r="ZD187" s="3"/>
      <c r="ZE187" s="3"/>
      <c r="ZF187" s="3"/>
      <c r="ZG187" s="3"/>
      <c r="ZH187" s="3"/>
      <c r="ZI187" s="3"/>
      <c r="ZJ187" s="3"/>
      <c r="ZK187" s="3"/>
      <c r="ZL187" s="3"/>
      <c r="ZM187" s="3"/>
      <c r="ZN187" s="3"/>
      <c r="ZO187" s="3"/>
      <c r="ZP187" s="3"/>
      <c r="ZQ187" s="3"/>
      <c r="ZR187" s="3"/>
      <c r="ZS187" s="3"/>
      <c r="ZT187" s="3"/>
      <c r="ZU187" s="3"/>
      <c r="ZV187" s="3"/>
      <c r="ZW187" s="3"/>
      <c r="ZX187" s="3"/>
      <c r="ZY187" s="3"/>
      <c r="ZZ187" s="3"/>
      <c r="AAA187" s="3"/>
      <c r="AAB187" s="3"/>
      <c r="AAC187" s="3"/>
      <c r="AAD187" s="3"/>
      <c r="AAE187" s="3"/>
      <c r="AAF187" s="3"/>
      <c r="AAG187" s="3"/>
      <c r="AAH187" s="3"/>
      <c r="AAI187" s="3"/>
      <c r="AAJ187" s="3"/>
      <c r="AAK187" s="3"/>
      <c r="AAL187" s="3"/>
      <c r="AAM187" s="3"/>
      <c r="AAN187" s="3"/>
      <c r="AAO187" s="3"/>
      <c r="AAP187" s="3"/>
      <c r="AAQ187" s="3"/>
      <c r="AAR187" s="3"/>
      <c r="AAS187" s="3"/>
      <c r="AAT187" s="3"/>
      <c r="AAU187" s="3"/>
      <c r="AAV187" s="3"/>
      <c r="AAW187" s="3"/>
      <c r="AAX187" s="3"/>
      <c r="AAY187" s="3"/>
      <c r="AAZ187" s="3"/>
      <c r="ABA187" s="3"/>
      <c r="ABB187" s="3"/>
      <c r="ABC187" s="3"/>
      <c r="ABD187" s="3"/>
      <c r="ABE187" s="3"/>
      <c r="ABF187" s="3"/>
      <c r="ABG187" s="3"/>
      <c r="ABH187" s="3"/>
      <c r="ABI187" s="3"/>
      <c r="ABJ187" s="3"/>
      <c r="ABK187" s="3"/>
      <c r="ABL187" s="3"/>
      <c r="ABM187" s="3"/>
      <c r="ABN187" s="3"/>
      <c r="ABO187" s="3"/>
      <c r="ABP187" s="3"/>
      <c r="ABQ187" s="3"/>
      <c r="ABR187" s="3"/>
      <c r="ABS187" s="3"/>
      <c r="ABT187" s="3"/>
      <c r="ABU187" s="3"/>
      <c r="ABV187" s="3"/>
      <c r="ABW187" s="3"/>
      <c r="ABX187" s="3"/>
      <c r="ABY187" s="3"/>
      <c r="ABZ187" s="3"/>
      <c r="ACA187" s="3"/>
      <c r="ACB187" s="3"/>
      <c r="ACC187" s="3"/>
      <c r="ACD187" s="3"/>
      <c r="ACE187" s="3"/>
      <c r="ACF187" s="3"/>
      <c r="ACG187" s="3"/>
      <c r="ACH187" s="3"/>
      <c r="ACI187" s="3"/>
      <c r="ACJ187" s="3"/>
      <c r="ACK187" s="3"/>
      <c r="ACL187" s="3"/>
      <c r="ACM187" s="3"/>
      <c r="ACN187" s="3"/>
      <c r="ACO187" s="3"/>
      <c r="ACP187" s="3"/>
      <c r="ACQ187" s="3"/>
      <c r="ACR187" s="3"/>
      <c r="ACS187" s="3"/>
      <c r="ACT187" s="3"/>
      <c r="ACU187" s="3"/>
      <c r="ACV187" s="3"/>
      <c r="ACW187" s="3"/>
      <c r="ACX187" s="3"/>
      <c r="ACY187" s="3"/>
      <c r="ACZ187" s="3"/>
      <c r="ADA187" s="3"/>
      <c r="ADB187" s="3"/>
      <c r="ADC187" s="3"/>
      <c r="ADD187" s="3"/>
      <c r="ADE187" s="3"/>
      <c r="ADF187" s="3"/>
      <c r="ADG187" s="3"/>
      <c r="ADH187" s="3"/>
      <c r="ADI187" s="3"/>
      <c r="ADJ187" s="3"/>
      <c r="ADK187" s="3"/>
      <c r="ADL187" s="3"/>
      <c r="ADM187" s="3"/>
      <c r="ADN187" s="3"/>
      <c r="ADO187" s="3"/>
      <c r="ADP187" s="3"/>
      <c r="ADQ187" s="3"/>
      <c r="ADR187" s="3"/>
      <c r="ADS187" s="3"/>
      <c r="ADT187" s="3"/>
      <c r="ADU187" s="3"/>
      <c r="ADV187" s="3"/>
      <c r="ADW187" s="3"/>
      <c r="ADX187" s="3"/>
      <c r="ADY187" s="3"/>
      <c r="ADZ187" s="3"/>
      <c r="AEA187" s="3"/>
      <c r="AEB187" s="3"/>
      <c r="AEC187" s="3"/>
      <c r="AED187" s="3"/>
      <c r="AEE187" s="3"/>
      <c r="AEF187" s="3"/>
      <c r="AEG187" s="3"/>
      <c r="AEH187" s="3"/>
      <c r="AEI187" s="3"/>
      <c r="AEJ187" s="3"/>
      <c r="AEK187" s="3"/>
      <c r="AEL187" s="3"/>
      <c r="AEM187" s="3"/>
      <c r="AEN187" s="3"/>
      <c r="AEO187" s="3"/>
      <c r="AEP187" s="3"/>
      <c r="AEQ187" s="3"/>
      <c r="AER187" s="3"/>
      <c r="AES187" s="3"/>
      <c r="AET187" s="3"/>
      <c r="AEU187" s="3"/>
      <c r="AEV187" s="3"/>
      <c r="AEW187" s="3"/>
      <c r="AEX187" s="3"/>
      <c r="AEY187" s="3"/>
      <c r="AEZ187" s="3"/>
      <c r="AFA187" s="3"/>
      <c r="AFB187" s="3"/>
      <c r="AFC187" s="3"/>
      <c r="AFD187" s="3"/>
      <c r="AFE187" s="3"/>
      <c r="AFF187" s="3"/>
      <c r="AFG187" s="3"/>
      <c r="AFH187" s="3"/>
      <c r="AFI187" s="3"/>
      <c r="AFJ187" s="3"/>
      <c r="AFK187" s="3"/>
      <c r="AFL187" s="3"/>
      <c r="AFM187" s="3"/>
      <c r="AFN187" s="3"/>
      <c r="AFO187" s="3"/>
      <c r="AFP187" s="3"/>
      <c r="AFQ187" s="3"/>
      <c r="AFR187" s="3"/>
      <c r="AFS187" s="3"/>
      <c r="AFT187" s="3"/>
      <c r="AFU187" s="3"/>
      <c r="AFV187" s="3"/>
      <c r="AFW187" s="3"/>
      <c r="AFX187" s="3"/>
      <c r="AFY187" s="3"/>
      <c r="AFZ187" s="3"/>
      <c r="AGA187" s="3"/>
      <c r="AGB187" s="3"/>
      <c r="AGC187" s="3"/>
      <c r="AGD187" s="3"/>
      <c r="AGE187" s="3"/>
      <c r="AGF187" s="3"/>
      <c r="AGG187" s="3"/>
      <c r="AGH187" s="3"/>
      <c r="AGI187" s="3"/>
      <c r="AGJ187" s="3"/>
      <c r="AGK187" s="3"/>
      <c r="AGL187" s="3"/>
      <c r="AGM187" s="3"/>
      <c r="AGN187" s="3"/>
      <c r="AGO187" s="3"/>
      <c r="AGP187" s="3"/>
      <c r="AGQ187" s="3"/>
      <c r="AGR187" s="3"/>
      <c r="AGS187" s="3"/>
      <c r="AGT187" s="3"/>
      <c r="AGU187" s="3"/>
      <c r="AGV187" s="3"/>
      <c r="AGW187" s="3"/>
      <c r="AGX187" s="3"/>
      <c r="AGY187" s="3"/>
      <c r="AGZ187" s="3"/>
      <c r="AHA187" s="3"/>
      <c r="AHB187" s="3"/>
      <c r="AHC187" s="3"/>
      <c r="AHD187" s="3"/>
      <c r="AHE187" s="3"/>
      <c r="AHF187" s="3"/>
      <c r="AHG187" s="3"/>
      <c r="AHH187" s="3"/>
      <c r="AHI187" s="3"/>
      <c r="AHJ187" s="3"/>
      <c r="AHK187" s="3"/>
      <c r="AHL187" s="3"/>
      <c r="AHM187" s="3"/>
      <c r="AHN187" s="3"/>
      <c r="AHO187" s="3"/>
      <c r="AHP187" s="3"/>
      <c r="AHQ187" s="3"/>
      <c r="AHR187" s="3"/>
      <c r="AHS187" s="3"/>
      <c r="AHT187" s="3"/>
      <c r="AHU187" s="3"/>
      <c r="AHV187" s="3"/>
      <c r="AHW187" s="3"/>
      <c r="AHX187" s="3"/>
      <c r="AHY187" s="3"/>
      <c r="AHZ187" s="3"/>
      <c r="AIA187" s="3"/>
      <c r="AIB187" s="3"/>
      <c r="AIC187" s="3"/>
      <c r="AID187" s="3"/>
      <c r="AIE187" s="3"/>
      <c r="AIF187" s="3"/>
      <c r="AIG187" s="3"/>
      <c r="AIH187" s="3"/>
      <c r="AII187" s="3"/>
      <c r="AIJ187" s="3"/>
      <c r="AIK187" s="3"/>
      <c r="AIL187" s="3"/>
      <c r="AIM187" s="3"/>
      <c r="AIN187" s="3"/>
      <c r="AIO187" s="3"/>
      <c r="AIP187" s="3"/>
      <c r="AIQ187" s="3"/>
      <c r="AIR187" s="3"/>
      <c r="AIS187" s="3"/>
      <c r="AIT187" s="3"/>
      <c r="AIU187" s="3"/>
      <c r="AIV187" s="3"/>
      <c r="AIW187" s="3"/>
      <c r="AIX187" s="3"/>
      <c r="AIY187" s="3"/>
      <c r="AIZ187" s="3"/>
      <c r="AJA187" s="3"/>
      <c r="AJB187" s="3"/>
      <c r="AJC187" s="3"/>
      <c r="AJD187" s="3"/>
      <c r="AJE187" s="3"/>
      <c r="AJF187" s="3"/>
      <c r="AJG187" s="3"/>
      <c r="AJH187" s="3"/>
      <c r="AJI187" s="3"/>
      <c r="AJJ187" s="3"/>
      <c r="AJK187" s="3"/>
      <c r="AJL187" s="3"/>
      <c r="AJM187" s="3"/>
      <c r="AJN187" s="3"/>
      <c r="AJO187" s="3"/>
      <c r="AJP187" s="3"/>
      <c r="AJQ187" s="3"/>
      <c r="AJR187" s="3"/>
      <c r="AJS187" s="3"/>
      <c r="AJT187" s="3"/>
      <c r="AJU187" s="3"/>
      <c r="AJV187" s="3"/>
      <c r="AJW187" s="3"/>
      <c r="AJX187" s="3"/>
      <c r="AJY187" s="3"/>
      <c r="AJZ187" s="3"/>
      <c r="AKA187" s="3"/>
      <c r="AKB187" s="3"/>
      <c r="AKC187" s="3"/>
      <c r="AKD187" s="3"/>
      <c r="AKE187" s="3"/>
      <c r="AKF187" s="3"/>
      <c r="AKG187" s="3"/>
      <c r="AKH187" s="3"/>
      <c r="AKI187" s="3"/>
      <c r="AKJ187" s="3"/>
      <c r="AKK187" s="3"/>
      <c r="AKL187" s="3"/>
      <c r="AKM187" s="3"/>
      <c r="AKN187" s="3"/>
      <c r="AKO187" s="3"/>
      <c r="AKP187" s="3"/>
      <c r="AKQ187" s="3"/>
      <c r="AKR187" s="3"/>
      <c r="AKS187" s="3"/>
      <c r="AKT187" s="3"/>
      <c r="AKU187" s="3"/>
      <c r="AKV187" s="3"/>
      <c r="AKW187" s="3"/>
      <c r="AKX187" s="3"/>
      <c r="AKY187" s="3"/>
      <c r="AKZ187" s="3"/>
      <c r="ALA187" s="3"/>
      <c r="ALB187" s="3"/>
      <c r="ALC187" s="3"/>
      <c r="ALD187" s="3"/>
      <c r="ALE187" s="3"/>
      <c r="ALF187" s="3"/>
      <c r="ALG187" s="3"/>
      <c r="ALH187" s="3"/>
      <c r="ALI187" s="3"/>
      <c r="ALJ187" s="3"/>
      <c r="ALK187" s="3"/>
      <c r="ALL187" s="3"/>
      <c r="ALM187" s="3"/>
      <c r="ALN187" s="3"/>
      <c r="ALO187" s="3"/>
      <c r="ALP187" s="3"/>
      <c r="ALQ187" s="3"/>
      <c r="ALR187" s="3"/>
      <c r="ALS187" s="3"/>
      <c r="ALT187" s="3"/>
      <c r="ALU187" s="3"/>
      <c r="ALV187" s="3"/>
      <c r="ALW187" s="3"/>
      <c r="ALX187" s="3"/>
      <c r="ALY187" s="3"/>
      <c r="ALZ187" s="3"/>
      <c r="AMA187" s="3"/>
      <c r="AMB187" s="3"/>
      <c r="AMC187" s="3"/>
      <c r="AMD187" s="3"/>
      <c r="AME187" s="3"/>
      <c r="AMF187" s="3"/>
      <c r="AMG187" s="3"/>
      <c r="AMH187" s="3"/>
      <c r="AMI187" s="3"/>
      <c r="AMJ187" s="3"/>
      <c r="AMK187" s="3"/>
      <c r="AML187" s="3"/>
      <c r="AMM187" s="3"/>
      <c r="AMN187" s="3"/>
      <c r="AMO187" s="3"/>
      <c r="AMP187" s="3"/>
      <c r="AMQ187" s="3"/>
      <c r="AMR187" s="3"/>
      <c r="AMS187" s="3"/>
      <c r="AMT187" s="3"/>
      <c r="AMU187" s="3"/>
    </row>
    <row r="188" spans="1:1038" ht="14.25" hidden="1" outlineLevel="1">
      <c r="A188" s="3"/>
      <c r="B188" s="3"/>
      <c r="C188" s="79" t="s">
        <v>254</v>
      </c>
      <c r="D188" s="79"/>
      <c r="E188" s="79"/>
      <c r="F188" s="79"/>
      <c r="G188" s="99"/>
      <c r="H188" s="80">
        <f>+F191</f>
        <v>0</v>
      </c>
      <c r="I188" s="80">
        <f t="shared" ref="I188:S188" si="284">+H191</f>
        <v>0</v>
      </c>
      <c r="J188" s="80">
        <f t="shared" si="284"/>
        <v>18581916.748945985</v>
      </c>
      <c r="K188" s="80">
        <f t="shared" si="284"/>
        <v>18581916.748945985</v>
      </c>
      <c r="L188" s="80">
        <f t="shared" si="284"/>
        <v>18581916.748945985</v>
      </c>
      <c r="M188" s="80">
        <f t="shared" si="284"/>
        <v>18581916.748945985</v>
      </c>
      <c r="N188" s="80">
        <f t="shared" si="284"/>
        <v>18581916.748945985</v>
      </c>
      <c r="O188" s="81">
        <f t="shared" si="284"/>
        <v>18581916.748945985</v>
      </c>
      <c r="P188" s="81">
        <f t="shared" si="284"/>
        <v>18581916.748945985</v>
      </c>
      <c r="Q188" s="81">
        <f t="shared" si="284"/>
        <v>18581916.748945985</v>
      </c>
      <c r="R188" s="81">
        <f t="shared" si="284"/>
        <v>18581916.748945985</v>
      </c>
      <c r="S188" s="81">
        <f t="shared" si="284"/>
        <v>18581916.748945985</v>
      </c>
      <c r="T188" s="81">
        <f t="shared" ref="T188" si="285">+S191</f>
        <v>18581916.748945985</v>
      </c>
      <c r="U188" s="81">
        <f t="shared" ref="U188" si="286">+T191</f>
        <v>18581916.748945985</v>
      </c>
      <c r="V188" s="81">
        <f t="shared" ref="V188" si="287">+U191</f>
        <v>18581916.748945985</v>
      </c>
      <c r="W188" s="81">
        <f t="shared" ref="W188" si="288">+V191</f>
        <v>18581916.748945985</v>
      </c>
      <c r="X188" s="81">
        <f t="shared" ref="X188" si="289">+W191</f>
        <v>18581916.748945985</v>
      </c>
      <c r="Y188" s="81">
        <f t="shared" ref="Y188" si="290">+X191</f>
        <v>18581916.748945985</v>
      </c>
      <c r="Z188" s="81">
        <f t="shared" ref="Z188" si="291">+Y191</f>
        <v>18581916.748945985</v>
      </c>
      <c r="AA188" s="81">
        <f t="shared" ref="AA188" si="292">+Z191</f>
        <v>18581916.748945985</v>
      </c>
      <c r="AB188" s="81">
        <f t="shared" ref="AB188" si="293">+AA191</f>
        <v>18581916.748945985</v>
      </c>
      <c r="AC188" s="81">
        <f t="shared" ref="AC188" si="294">+AB191</f>
        <v>18581916.748945985</v>
      </c>
      <c r="AD188" s="81">
        <f t="shared" ref="AD188" si="295">+AC191</f>
        <v>18581916.748945985</v>
      </c>
      <c r="AE188" s="81">
        <f t="shared" ref="AE188" si="296">+AD191</f>
        <v>18581916.748945985</v>
      </c>
      <c r="AF188" s="81">
        <f t="shared" ref="AF188" si="297">+AE191</f>
        <v>18581916.748945985</v>
      </c>
      <c r="AG188" s="81">
        <f t="shared" ref="AG188" si="298">+AF191</f>
        <v>18581916.748945985</v>
      </c>
      <c r="AH188" s="81">
        <f t="shared" ref="AH188" si="299">+AG191</f>
        <v>18581916.748945985</v>
      </c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/>
      <c r="MW188" s="3"/>
      <c r="MX188" s="3"/>
      <c r="MY188" s="3"/>
      <c r="MZ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/>
      <c r="PK188" s="3"/>
      <c r="PL188" s="3"/>
      <c r="PM188" s="3"/>
      <c r="PN188" s="3"/>
      <c r="PO188" s="3"/>
      <c r="PP188" s="3"/>
      <c r="PQ188" s="3"/>
      <c r="PR188" s="3"/>
      <c r="PS188" s="3"/>
      <c r="PT188" s="3"/>
      <c r="PU188" s="3"/>
      <c r="PV188" s="3"/>
      <c r="PW188" s="3"/>
      <c r="PX188" s="3"/>
      <c r="PY188" s="3"/>
      <c r="PZ188" s="3"/>
      <c r="QA188" s="3"/>
      <c r="QB188" s="3"/>
      <c r="QC188" s="3"/>
      <c r="QD188" s="3"/>
      <c r="QE188" s="3"/>
      <c r="QF188" s="3"/>
      <c r="QG188" s="3"/>
      <c r="QH188" s="3"/>
      <c r="QI188" s="3"/>
      <c r="QJ188" s="3"/>
      <c r="QK188" s="3"/>
      <c r="QL188" s="3"/>
      <c r="QM188" s="3"/>
      <c r="QN188" s="3"/>
      <c r="QO188" s="3"/>
      <c r="QP188" s="3"/>
      <c r="QQ188" s="3"/>
      <c r="QR188" s="3"/>
      <c r="QS188" s="3"/>
      <c r="QT188" s="3"/>
      <c r="QU188" s="3"/>
      <c r="QV188" s="3"/>
      <c r="QW188" s="3"/>
      <c r="QX188" s="3"/>
      <c r="QY188" s="3"/>
      <c r="QZ188" s="3"/>
      <c r="RA188" s="3"/>
      <c r="RB188" s="3"/>
      <c r="RC188" s="3"/>
      <c r="RD188" s="3"/>
      <c r="RE188" s="3"/>
      <c r="RF188" s="3"/>
      <c r="RG188" s="3"/>
      <c r="RH188" s="3"/>
      <c r="RI188" s="3"/>
      <c r="RJ188" s="3"/>
      <c r="RK188" s="3"/>
      <c r="RL188" s="3"/>
      <c r="RM188" s="3"/>
      <c r="RN188" s="3"/>
      <c r="RO188" s="3"/>
      <c r="RP188" s="3"/>
      <c r="RQ188" s="3"/>
      <c r="RR188" s="3"/>
      <c r="RS188" s="3"/>
      <c r="RT188" s="3"/>
      <c r="RU188" s="3"/>
      <c r="RV188" s="3"/>
      <c r="RW188" s="3"/>
      <c r="RX188" s="3"/>
      <c r="RY188" s="3"/>
      <c r="RZ188" s="3"/>
      <c r="SA188" s="3"/>
      <c r="SB188" s="3"/>
      <c r="SC188" s="3"/>
      <c r="SD188" s="3"/>
      <c r="SE188" s="3"/>
      <c r="SF188" s="3"/>
      <c r="SG188" s="3"/>
      <c r="SH188" s="3"/>
      <c r="SI188" s="3"/>
      <c r="SJ188" s="3"/>
      <c r="SK188" s="3"/>
      <c r="SL188" s="3"/>
      <c r="SM188" s="3"/>
      <c r="SN188" s="3"/>
      <c r="SO188" s="3"/>
      <c r="SP188" s="3"/>
      <c r="SQ188" s="3"/>
      <c r="SR188" s="3"/>
      <c r="SS188" s="3"/>
      <c r="ST188" s="3"/>
      <c r="SU188" s="3"/>
      <c r="SV188" s="3"/>
      <c r="SW188" s="3"/>
      <c r="SX188" s="3"/>
      <c r="SY188" s="3"/>
      <c r="SZ188" s="3"/>
      <c r="TA188" s="3"/>
      <c r="TB188" s="3"/>
      <c r="TC188" s="3"/>
      <c r="TD188" s="3"/>
      <c r="TE188" s="3"/>
      <c r="TF188" s="3"/>
      <c r="TG188" s="3"/>
      <c r="TH188" s="3"/>
      <c r="TI188" s="3"/>
      <c r="TJ188" s="3"/>
      <c r="TK188" s="3"/>
      <c r="TL188" s="3"/>
      <c r="TM188" s="3"/>
      <c r="TN188" s="3"/>
      <c r="TO188" s="3"/>
      <c r="TP188" s="3"/>
      <c r="TQ188" s="3"/>
      <c r="TR188" s="3"/>
      <c r="TS188" s="3"/>
      <c r="TT188" s="3"/>
      <c r="TU188" s="3"/>
      <c r="TV188" s="3"/>
      <c r="TW188" s="3"/>
      <c r="TX188" s="3"/>
      <c r="TY188" s="3"/>
      <c r="TZ188" s="3"/>
      <c r="UA188" s="3"/>
      <c r="UB188" s="3"/>
      <c r="UC188" s="3"/>
      <c r="UD188" s="3"/>
      <c r="UE188" s="3"/>
      <c r="UF188" s="3"/>
      <c r="UG188" s="3"/>
      <c r="UH188" s="3"/>
      <c r="UI188" s="3"/>
      <c r="UJ188" s="3"/>
      <c r="UK188" s="3"/>
      <c r="UL188" s="3"/>
      <c r="UM188" s="3"/>
      <c r="UN188" s="3"/>
      <c r="UO188" s="3"/>
      <c r="UP188" s="3"/>
      <c r="UQ188" s="3"/>
      <c r="UR188" s="3"/>
      <c r="US188" s="3"/>
      <c r="UT188" s="3"/>
      <c r="UU188" s="3"/>
      <c r="UV188" s="3"/>
      <c r="UW188" s="3"/>
      <c r="UX188" s="3"/>
      <c r="UY188" s="3"/>
      <c r="UZ188" s="3"/>
      <c r="VA188" s="3"/>
      <c r="VB188" s="3"/>
      <c r="VC188" s="3"/>
      <c r="VD188" s="3"/>
      <c r="VE188" s="3"/>
      <c r="VF188" s="3"/>
      <c r="VG188" s="3"/>
      <c r="VH188" s="3"/>
      <c r="VI188" s="3"/>
      <c r="VJ188" s="3"/>
      <c r="VK188" s="3"/>
      <c r="VL188" s="3"/>
      <c r="VM188" s="3"/>
      <c r="VN188" s="3"/>
      <c r="VO188" s="3"/>
      <c r="VP188" s="3"/>
      <c r="VQ188" s="3"/>
      <c r="VR188" s="3"/>
      <c r="VS188" s="3"/>
      <c r="VT188" s="3"/>
      <c r="VU188" s="3"/>
      <c r="VV188" s="3"/>
      <c r="VW188" s="3"/>
      <c r="VX188" s="3"/>
      <c r="VY188" s="3"/>
      <c r="VZ188" s="3"/>
      <c r="WA188" s="3"/>
      <c r="WB188" s="3"/>
      <c r="WC188" s="3"/>
      <c r="WD188" s="3"/>
      <c r="WE188" s="3"/>
      <c r="WF188" s="3"/>
      <c r="WG188" s="3"/>
      <c r="WH188" s="3"/>
      <c r="WI188" s="3"/>
      <c r="WJ188" s="3"/>
      <c r="WK188" s="3"/>
      <c r="WL188" s="3"/>
      <c r="WM188" s="3"/>
      <c r="WN188" s="3"/>
      <c r="WO188" s="3"/>
      <c r="WP188" s="3"/>
      <c r="WQ188" s="3"/>
      <c r="WR188" s="3"/>
      <c r="WS188" s="3"/>
      <c r="WT188" s="3"/>
      <c r="WU188" s="3"/>
      <c r="WV188" s="3"/>
      <c r="WW188" s="3"/>
      <c r="WX188" s="3"/>
      <c r="WY188" s="3"/>
      <c r="WZ188" s="3"/>
      <c r="XA188" s="3"/>
      <c r="XB188" s="3"/>
      <c r="XC188" s="3"/>
      <c r="XD188" s="3"/>
      <c r="XE188" s="3"/>
      <c r="XF188" s="3"/>
      <c r="XG188" s="3"/>
      <c r="XH188" s="3"/>
      <c r="XI188" s="3"/>
      <c r="XJ188" s="3"/>
      <c r="XK188" s="3"/>
      <c r="XL188" s="3"/>
      <c r="XM188" s="3"/>
      <c r="XN188" s="3"/>
      <c r="XO188" s="3"/>
      <c r="XP188" s="3"/>
      <c r="XQ188" s="3"/>
      <c r="XR188" s="3"/>
      <c r="XS188" s="3"/>
      <c r="XT188" s="3"/>
      <c r="XU188" s="3"/>
      <c r="XV188" s="3"/>
      <c r="XW188" s="3"/>
      <c r="XX188" s="3"/>
      <c r="XY188" s="3"/>
      <c r="XZ188" s="3"/>
      <c r="YA188" s="3"/>
      <c r="YB188" s="3"/>
      <c r="YC188" s="3"/>
      <c r="YD188" s="3"/>
      <c r="YE188" s="3"/>
      <c r="YF188" s="3"/>
      <c r="YG188" s="3"/>
      <c r="YH188" s="3"/>
      <c r="YI188" s="3"/>
      <c r="YJ188" s="3"/>
      <c r="YK188" s="3"/>
      <c r="YL188" s="3"/>
      <c r="YM188" s="3"/>
      <c r="YN188" s="3"/>
      <c r="YO188" s="3"/>
      <c r="YP188" s="3"/>
      <c r="YQ188" s="3"/>
      <c r="YR188" s="3"/>
      <c r="YS188" s="3"/>
      <c r="YT188" s="3"/>
      <c r="YU188" s="3"/>
      <c r="YV188" s="3"/>
      <c r="YW188" s="3"/>
      <c r="YX188" s="3"/>
      <c r="YY188" s="3"/>
      <c r="YZ188" s="3"/>
      <c r="ZA188" s="3"/>
      <c r="ZB188" s="3"/>
      <c r="ZC188" s="3"/>
      <c r="ZD188" s="3"/>
      <c r="ZE188" s="3"/>
      <c r="ZF188" s="3"/>
      <c r="ZG188" s="3"/>
      <c r="ZH188" s="3"/>
      <c r="ZI188" s="3"/>
      <c r="ZJ188" s="3"/>
      <c r="ZK188" s="3"/>
      <c r="ZL188" s="3"/>
      <c r="ZM188" s="3"/>
      <c r="ZN188" s="3"/>
      <c r="ZO188" s="3"/>
      <c r="ZP188" s="3"/>
      <c r="ZQ188" s="3"/>
      <c r="ZR188" s="3"/>
      <c r="ZS188" s="3"/>
      <c r="ZT188" s="3"/>
      <c r="ZU188" s="3"/>
      <c r="ZV188" s="3"/>
      <c r="ZW188" s="3"/>
      <c r="ZX188" s="3"/>
      <c r="ZY188" s="3"/>
      <c r="ZZ188" s="3"/>
      <c r="AAA188" s="3"/>
      <c r="AAB188" s="3"/>
      <c r="AAC188" s="3"/>
      <c r="AAD188" s="3"/>
      <c r="AAE188" s="3"/>
      <c r="AAF188" s="3"/>
      <c r="AAG188" s="3"/>
      <c r="AAH188" s="3"/>
      <c r="AAI188" s="3"/>
      <c r="AAJ188" s="3"/>
      <c r="AAK188" s="3"/>
      <c r="AAL188" s="3"/>
      <c r="AAM188" s="3"/>
      <c r="AAN188" s="3"/>
      <c r="AAO188" s="3"/>
      <c r="AAP188" s="3"/>
      <c r="AAQ188" s="3"/>
      <c r="AAR188" s="3"/>
      <c r="AAS188" s="3"/>
      <c r="AAT188" s="3"/>
      <c r="AAU188" s="3"/>
      <c r="AAV188" s="3"/>
      <c r="AAW188" s="3"/>
      <c r="AAX188" s="3"/>
      <c r="AAY188" s="3"/>
      <c r="AAZ188" s="3"/>
      <c r="ABA188" s="3"/>
      <c r="ABB188" s="3"/>
      <c r="ABC188" s="3"/>
      <c r="ABD188" s="3"/>
      <c r="ABE188" s="3"/>
      <c r="ABF188" s="3"/>
      <c r="ABG188" s="3"/>
      <c r="ABH188" s="3"/>
      <c r="ABI188" s="3"/>
      <c r="ABJ188" s="3"/>
      <c r="ABK188" s="3"/>
      <c r="ABL188" s="3"/>
      <c r="ABM188" s="3"/>
      <c r="ABN188" s="3"/>
      <c r="ABO188" s="3"/>
      <c r="ABP188" s="3"/>
      <c r="ABQ188" s="3"/>
      <c r="ABR188" s="3"/>
      <c r="ABS188" s="3"/>
      <c r="ABT188" s="3"/>
      <c r="ABU188" s="3"/>
      <c r="ABV188" s="3"/>
      <c r="ABW188" s="3"/>
      <c r="ABX188" s="3"/>
      <c r="ABY188" s="3"/>
      <c r="ABZ188" s="3"/>
      <c r="ACA188" s="3"/>
      <c r="ACB188" s="3"/>
      <c r="ACC188" s="3"/>
      <c r="ACD188" s="3"/>
      <c r="ACE188" s="3"/>
      <c r="ACF188" s="3"/>
      <c r="ACG188" s="3"/>
      <c r="ACH188" s="3"/>
      <c r="ACI188" s="3"/>
      <c r="ACJ188" s="3"/>
      <c r="ACK188" s="3"/>
      <c r="ACL188" s="3"/>
      <c r="ACM188" s="3"/>
      <c r="ACN188" s="3"/>
      <c r="ACO188" s="3"/>
      <c r="ACP188" s="3"/>
      <c r="ACQ188" s="3"/>
      <c r="ACR188" s="3"/>
      <c r="ACS188" s="3"/>
      <c r="ACT188" s="3"/>
      <c r="ACU188" s="3"/>
      <c r="ACV188" s="3"/>
      <c r="ACW188" s="3"/>
      <c r="ACX188" s="3"/>
      <c r="ACY188" s="3"/>
      <c r="ACZ188" s="3"/>
      <c r="ADA188" s="3"/>
      <c r="ADB188" s="3"/>
      <c r="ADC188" s="3"/>
      <c r="ADD188" s="3"/>
      <c r="ADE188" s="3"/>
      <c r="ADF188" s="3"/>
      <c r="ADG188" s="3"/>
      <c r="ADH188" s="3"/>
      <c r="ADI188" s="3"/>
      <c r="ADJ188" s="3"/>
      <c r="ADK188" s="3"/>
      <c r="ADL188" s="3"/>
      <c r="ADM188" s="3"/>
      <c r="ADN188" s="3"/>
      <c r="ADO188" s="3"/>
      <c r="ADP188" s="3"/>
      <c r="ADQ188" s="3"/>
      <c r="ADR188" s="3"/>
      <c r="ADS188" s="3"/>
      <c r="ADT188" s="3"/>
      <c r="ADU188" s="3"/>
      <c r="ADV188" s="3"/>
      <c r="ADW188" s="3"/>
      <c r="ADX188" s="3"/>
      <c r="ADY188" s="3"/>
      <c r="ADZ188" s="3"/>
      <c r="AEA188" s="3"/>
      <c r="AEB188" s="3"/>
      <c r="AEC188" s="3"/>
      <c r="AED188" s="3"/>
      <c r="AEE188" s="3"/>
      <c r="AEF188" s="3"/>
      <c r="AEG188" s="3"/>
      <c r="AEH188" s="3"/>
      <c r="AEI188" s="3"/>
      <c r="AEJ188" s="3"/>
      <c r="AEK188" s="3"/>
      <c r="AEL188" s="3"/>
      <c r="AEM188" s="3"/>
      <c r="AEN188" s="3"/>
      <c r="AEO188" s="3"/>
      <c r="AEP188" s="3"/>
      <c r="AEQ188" s="3"/>
      <c r="AER188" s="3"/>
      <c r="AES188" s="3"/>
      <c r="AET188" s="3"/>
      <c r="AEU188" s="3"/>
      <c r="AEV188" s="3"/>
      <c r="AEW188" s="3"/>
      <c r="AEX188" s="3"/>
      <c r="AEY188" s="3"/>
      <c r="AEZ188" s="3"/>
      <c r="AFA188" s="3"/>
      <c r="AFB188" s="3"/>
      <c r="AFC188" s="3"/>
      <c r="AFD188" s="3"/>
      <c r="AFE188" s="3"/>
      <c r="AFF188" s="3"/>
      <c r="AFG188" s="3"/>
      <c r="AFH188" s="3"/>
      <c r="AFI188" s="3"/>
      <c r="AFJ188" s="3"/>
      <c r="AFK188" s="3"/>
      <c r="AFL188" s="3"/>
      <c r="AFM188" s="3"/>
      <c r="AFN188" s="3"/>
      <c r="AFO188" s="3"/>
      <c r="AFP188" s="3"/>
      <c r="AFQ188" s="3"/>
      <c r="AFR188" s="3"/>
      <c r="AFS188" s="3"/>
      <c r="AFT188" s="3"/>
      <c r="AFU188" s="3"/>
      <c r="AFV188" s="3"/>
      <c r="AFW188" s="3"/>
      <c r="AFX188" s="3"/>
      <c r="AFY188" s="3"/>
      <c r="AFZ188" s="3"/>
      <c r="AGA188" s="3"/>
      <c r="AGB188" s="3"/>
      <c r="AGC188" s="3"/>
      <c r="AGD188" s="3"/>
      <c r="AGE188" s="3"/>
      <c r="AGF188" s="3"/>
      <c r="AGG188" s="3"/>
      <c r="AGH188" s="3"/>
      <c r="AGI188" s="3"/>
      <c r="AGJ188" s="3"/>
      <c r="AGK188" s="3"/>
      <c r="AGL188" s="3"/>
      <c r="AGM188" s="3"/>
      <c r="AGN188" s="3"/>
      <c r="AGO188" s="3"/>
      <c r="AGP188" s="3"/>
      <c r="AGQ188" s="3"/>
      <c r="AGR188" s="3"/>
      <c r="AGS188" s="3"/>
      <c r="AGT188" s="3"/>
      <c r="AGU188" s="3"/>
      <c r="AGV188" s="3"/>
      <c r="AGW188" s="3"/>
      <c r="AGX188" s="3"/>
      <c r="AGY188" s="3"/>
      <c r="AGZ188" s="3"/>
      <c r="AHA188" s="3"/>
      <c r="AHB188" s="3"/>
      <c r="AHC188" s="3"/>
      <c r="AHD188" s="3"/>
      <c r="AHE188" s="3"/>
      <c r="AHF188" s="3"/>
      <c r="AHG188" s="3"/>
      <c r="AHH188" s="3"/>
      <c r="AHI188" s="3"/>
      <c r="AHJ188" s="3"/>
      <c r="AHK188" s="3"/>
      <c r="AHL188" s="3"/>
      <c r="AHM188" s="3"/>
      <c r="AHN188" s="3"/>
      <c r="AHO188" s="3"/>
      <c r="AHP188" s="3"/>
      <c r="AHQ188" s="3"/>
      <c r="AHR188" s="3"/>
      <c r="AHS188" s="3"/>
      <c r="AHT188" s="3"/>
      <c r="AHU188" s="3"/>
      <c r="AHV188" s="3"/>
      <c r="AHW188" s="3"/>
      <c r="AHX188" s="3"/>
      <c r="AHY188" s="3"/>
      <c r="AHZ188" s="3"/>
      <c r="AIA188" s="3"/>
      <c r="AIB188" s="3"/>
      <c r="AIC188" s="3"/>
      <c r="AID188" s="3"/>
      <c r="AIE188" s="3"/>
      <c r="AIF188" s="3"/>
      <c r="AIG188" s="3"/>
      <c r="AIH188" s="3"/>
      <c r="AII188" s="3"/>
      <c r="AIJ188" s="3"/>
      <c r="AIK188" s="3"/>
      <c r="AIL188" s="3"/>
      <c r="AIM188" s="3"/>
      <c r="AIN188" s="3"/>
      <c r="AIO188" s="3"/>
      <c r="AIP188" s="3"/>
      <c r="AIQ188" s="3"/>
      <c r="AIR188" s="3"/>
      <c r="AIS188" s="3"/>
      <c r="AIT188" s="3"/>
      <c r="AIU188" s="3"/>
      <c r="AIV188" s="3"/>
      <c r="AIW188" s="3"/>
      <c r="AIX188" s="3"/>
      <c r="AIY188" s="3"/>
      <c r="AIZ188" s="3"/>
      <c r="AJA188" s="3"/>
      <c r="AJB188" s="3"/>
      <c r="AJC188" s="3"/>
      <c r="AJD188" s="3"/>
      <c r="AJE188" s="3"/>
      <c r="AJF188" s="3"/>
      <c r="AJG188" s="3"/>
      <c r="AJH188" s="3"/>
      <c r="AJI188" s="3"/>
      <c r="AJJ188" s="3"/>
      <c r="AJK188" s="3"/>
      <c r="AJL188" s="3"/>
      <c r="AJM188" s="3"/>
      <c r="AJN188" s="3"/>
      <c r="AJO188" s="3"/>
      <c r="AJP188" s="3"/>
      <c r="AJQ188" s="3"/>
      <c r="AJR188" s="3"/>
      <c r="AJS188" s="3"/>
      <c r="AJT188" s="3"/>
      <c r="AJU188" s="3"/>
      <c r="AJV188" s="3"/>
      <c r="AJW188" s="3"/>
      <c r="AJX188" s="3"/>
      <c r="AJY188" s="3"/>
      <c r="AJZ188" s="3"/>
      <c r="AKA188" s="3"/>
      <c r="AKB188" s="3"/>
      <c r="AKC188" s="3"/>
      <c r="AKD188" s="3"/>
      <c r="AKE188" s="3"/>
      <c r="AKF188" s="3"/>
      <c r="AKG188" s="3"/>
      <c r="AKH188" s="3"/>
      <c r="AKI188" s="3"/>
      <c r="AKJ188" s="3"/>
      <c r="AKK188" s="3"/>
      <c r="AKL188" s="3"/>
      <c r="AKM188" s="3"/>
      <c r="AKN188" s="3"/>
      <c r="AKO188" s="3"/>
      <c r="AKP188" s="3"/>
      <c r="AKQ188" s="3"/>
      <c r="AKR188" s="3"/>
      <c r="AKS188" s="3"/>
      <c r="AKT188" s="3"/>
      <c r="AKU188" s="3"/>
      <c r="AKV188" s="3"/>
      <c r="AKW188" s="3"/>
      <c r="AKX188" s="3"/>
      <c r="AKY188" s="3"/>
      <c r="AKZ188" s="3"/>
      <c r="ALA188" s="3"/>
      <c r="ALB188" s="3"/>
      <c r="ALC188" s="3"/>
      <c r="ALD188" s="3"/>
      <c r="ALE188" s="3"/>
      <c r="ALF188" s="3"/>
      <c r="ALG188" s="3"/>
      <c r="ALH188" s="3"/>
      <c r="ALI188" s="3"/>
      <c r="ALJ188" s="3"/>
      <c r="ALK188" s="3"/>
      <c r="ALL188" s="3"/>
      <c r="ALM188" s="3"/>
      <c r="ALN188" s="3"/>
      <c r="ALO188" s="3"/>
      <c r="ALP188" s="3"/>
      <c r="ALQ188" s="3"/>
      <c r="ALR188" s="3"/>
      <c r="ALS188" s="3"/>
      <c r="ALT188" s="3"/>
      <c r="ALU188" s="3"/>
      <c r="ALV188" s="3"/>
      <c r="ALW188" s="3"/>
      <c r="ALX188" s="3"/>
      <c r="ALY188" s="3"/>
      <c r="ALZ188" s="3"/>
      <c r="AMA188" s="3"/>
      <c r="AMB188" s="3"/>
      <c r="AMC188" s="3"/>
      <c r="AMD188" s="3"/>
      <c r="AME188" s="3"/>
      <c r="AMF188" s="3"/>
      <c r="AMG188" s="3"/>
      <c r="AMH188" s="3"/>
      <c r="AMI188" s="3"/>
      <c r="AMJ188" s="3"/>
      <c r="AMK188" s="3"/>
      <c r="AML188" s="3"/>
      <c r="AMM188" s="3"/>
      <c r="AMN188" s="3"/>
      <c r="AMO188" s="3"/>
      <c r="AMP188" s="3"/>
      <c r="AMQ188" s="3"/>
      <c r="AMR188" s="3"/>
      <c r="AMS188" s="3"/>
      <c r="AMT188" s="3"/>
      <c r="AMU188" s="3"/>
    </row>
    <row r="189" spans="1:1038" s="70" customFormat="1" ht="14.25" hidden="1" outlineLevel="1">
      <c r="A189" s="3"/>
      <c r="B189" s="3"/>
      <c r="C189" s="58" t="s">
        <v>14</v>
      </c>
      <c r="D189" s="3"/>
      <c r="E189" s="113">
        <f>+SUM(H189:AJ189)</f>
        <v>18581916.748945985</v>
      </c>
      <c r="F189" s="3"/>
      <c r="G189" s="39">
        <f>SUMIF('Contr pub_priv'!$E$4:$G$4,PEF!G182,'Contr pub_priv'!$E$8:$G$8)</f>
        <v>0</v>
      </c>
      <c r="H189" s="39">
        <f>SUMIF('Contr pub_priv'!$E$4:$G$4,PEF!H2,'Contr pub_priv'!$E$8:$G$8)</f>
        <v>0</v>
      </c>
      <c r="I189" s="39">
        <f>SUMIF('Contr pub_priv'!$E$4:$G$4,PEF!I2,'Contr pub_priv'!$E$8:$G$8)</f>
        <v>18581916.748945985</v>
      </c>
      <c r="J189" s="39">
        <f>SUMIF('Contr pub_priv'!$E$4:$G$4,PEF!J2,'Contr pub_priv'!$E$8:$G$8)</f>
        <v>0</v>
      </c>
      <c r="K189" s="39">
        <f>SUMIF('Contr pub_priv'!$E$4:$G$4,PEF!K2,'Contr pub_priv'!$E$8:$G$8)</f>
        <v>0</v>
      </c>
      <c r="L189" s="39">
        <f>SUMIF('Contr pub_priv'!$E$4:$G$4,PEF!L2,'Contr pub_priv'!$E$8:$G$8)</f>
        <v>0</v>
      </c>
      <c r="M189" s="39">
        <f>SUMIF('Contr pub_priv'!$E$4:$G$4,PEF!M2,'Contr pub_priv'!$E$8:$G$8)</f>
        <v>0</v>
      </c>
      <c r="N189" s="39">
        <f>SUMIF('Contr pub_priv'!$E$4:$G$4,PEF!N2,'Contr pub_priv'!$E$8:$G$8)</f>
        <v>0</v>
      </c>
      <c r="O189" s="39">
        <f>SUMIF('Contr pub_priv'!$E$4:$G$4,PEF!O2,'Contr pub_priv'!$E$8:$G$8)</f>
        <v>0</v>
      </c>
      <c r="P189" s="39">
        <f>SUMIF('Contr pub_priv'!$E$4:$G$4,PEF!P2,'Contr pub_priv'!$E$8:$G$8)</f>
        <v>0</v>
      </c>
      <c r="Q189" s="39">
        <f>SUMIF('Contr pub_priv'!$E$4:$G$4,PEF!Q2,'Contr pub_priv'!$E$8:$G$8)</f>
        <v>0</v>
      </c>
      <c r="R189" s="39">
        <f>SUMIF('Contr pub_priv'!$E$4:$G$4,PEF!R2,'Contr pub_priv'!$E$8:$G$8)</f>
        <v>0</v>
      </c>
      <c r="S189" s="39">
        <f>SUMIF('Contr pub_priv'!$E$4:$G$4,PEF!S2,'Contr pub_priv'!$E$8:$G$8)</f>
        <v>0</v>
      </c>
      <c r="T189" s="39">
        <f>SUMIF('Contr pub_priv'!$E$4:$G$4,PEF!T2,'Contr pub_priv'!$E$8:$G$8)</f>
        <v>0</v>
      </c>
      <c r="U189" s="39">
        <f>SUMIF('Contr pub_priv'!$E$4:$G$4,PEF!U2,'Contr pub_priv'!$E$8:$G$8)</f>
        <v>0</v>
      </c>
      <c r="V189" s="39">
        <f>SUMIF('Contr pub_priv'!$E$4:$G$4,PEF!V2,'Contr pub_priv'!$E$8:$G$8)</f>
        <v>0</v>
      </c>
      <c r="W189" s="39">
        <f>SUMIF('Contr pub_priv'!$E$4:$G$4,PEF!W2,'Contr pub_priv'!$E$8:$G$8)</f>
        <v>0</v>
      </c>
      <c r="X189" s="39">
        <f>SUMIF('Contr pub_priv'!$E$4:$G$4,PEF!X2,'Contr pub_priv'!$E$8:$G$8)</f>
        <v>0</v>
      </c>
      <c r="Y189" s="39">
        <f>SUMIF('Contr pub_priv'!$E$4:$G$4,PEF!Y2,'Contr pub_priv'!$E$8:$G$8)</f>
        <v>0</v>
      </c>
      <c r="Z189" s="39">
        <f>SUMIF('Contr pub_priv'!$E$4:$G$4,PEF!Z2,'Contr pub_priv'!$E$8:$G$8)</f>
        <v>0</v>
      </c>
      <c r="AA189" s="39">
        <f>SUMIF('Contr pub_priv'!$E$4:$G$4,PEF!AA2,'Contr pub_priv'!$E$8:$G$8)</f>
        <v>0</v>
      </c>
      <c r="AB189" s="39">
        <f>SUMIF('Contr pub_priv'!$E$4:$G$4,PEF!AB2,'Contr pub_priv'!$E$8:$G$8)</f>
        <v>0</v>
      </c>
      <c r="AC189" s="39">
        <f>SUMIF('Contr pub_priv'!$E$4:$G$4,PEF!AC2,'Contr pub_priv'!$E$8:$G$8)</f>
        <v>0</v>
      </c>
      <c r="AD189" s="39">
        <f>SUMIF('Contr pub_priv'!$E$4:$G$4,PEF!AD2,'Contr pub_priv'!$E$8:$G$8)</f>
        <v>0</v>
      </c>
      <c r="AE189" s="39">
        <f>SUMIF('Contr pub_priv'!$E$4:$G$4,PEF!AE2,'Contr pub_priv'!$E$8:$G$8)</f>
        <v>0</v>
      </c>
      <c r="AF189" s="39">
        <f>SUMIF('Contr pub_priv'!$E$4:$G$4,PEF!AF2,'Contr pub_priv'!$E$8:$G$8)</f>
        <v>0</v>
      </c>
      <c r="AG189" s="39">
        <f>SUMIF('Contr pub_priv'!$E$4:$G$4,PEF!AG2,'Contr pub_priv'!$E$8:$G$8)</f>
        <v>0</v>
      </c>
      <c r="AH189" s="39">
        <f>SUMIF('Contr pub_priv'!$E$4:$G$4,PEF!AH2,'Contr pub_priv'!$E$8:$G$8)</f>
        <v>0</v>
      </c>
      <c r="AI189" s="4"/>
      <c r="AJ189" s="4"/>
    </row>
    <row r="190" spans="1:1038" ht="14.25" hidden="1" outlineLevel="1">
      <c r="A190" s="3"/>
      <c r="B190" s="3"/>
      <c r="C190" s="58" t="s">
        <v>263</v>
      </c>
      <c r="D190" s="3"/>
      <c r="E190" s="113">
        <f>+SUM(H190:AJ190)</f>
        <v>0</v>
      </c>
      <c r="F190" s="3"/>
      <c r="G190" s="65"/>
      <c r="H190" s="39"/>
      <c r="I190" s="39"/>
      <c r="J190" s="39"/>
      <c r="K190" s="39"/>
      <c r="L190" s="39"/>
      <c r="M190" s="39"/>
      <c r="N190" s="39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  <c r="LT190" s="3"/>
      <c r="LU190" s="3"/>
      <c r="LV190" s="3"/>
      <c r="LW190" s="3"/>
      <c r="LX190" s="3"/>
      <c r="LY190" s="3"/>
      <c r="LZ190" s="3"/>
      <c r="MA190" s="3"/>
      <c r="MB190" s="3"/>
      <c r="MC190" s="3"/>
      <c r="MD190" s="3"/>
      <c r="ME190" s="3"/>
      <c r="MF190" s="3"/>
      <c r="MG190" s="3"/>
      <c r="MH190" s="3"/>
      <c r="MI190" s="3"/>
      <c r="MJ190" s="3"/>
      <c r="MK190" s="3"/>
      <c r="ML190" s="3"/>
      <c r="MM190" s="3"/>
      <c r="MN190" s="3"/>
      <c r="MO190" s="3"/>
      <c r="MP190" s="3"/>
      <c r="MQ190" s="3"/>
      <c r="MR190" s="3"/>
      <c r="MS190" s="3"/>
      <c r="MT190" s="3"/>
      <c r="MU190" s="3"/>
      <c r="MV190" s="3"/>
      <c r="MW190" s="3"/>
      <c r="MX190" s="3"/>
      <c r="MY190" s="3"/>
      <c r="MZ190" s="3"/>
      <c r="NA190" s="3"/>
      <c r="NB190" s="3"/>
      <c r="NC190" s="3"/>
      <c r="ND190" s="3"/>
      <c r="NE190" s="3"/>
      <c r="NF190" s="3"/>
      <c r="NG190" s="3"/>
      <c r="NH190" s="3"/>
      <c r="NI190" s="3"/>
      <c r="NJ190" s="3"/>
      <c r="NK190" s="3"/>
      <c r="NL190" s="3"/>
      <c r="NM190" s="3"/>
      <c r="NN190" s="3"/>
      <c r="NO190" s="3"/>
      <c r="NP190" s="3"/>
      <c r="NQ190" s="3"/>
      <c r="NR190" s="3"/>
      <c r="NS190" s="3"/>
      <c r="NT190" s="3"/>
      <c r="NU190" s="3"/>
      <c r="NV190" s="3"/>
      <c r="NW190" s="3"/>
      <c r="NX190" s="3"/>
      <c r="NY190" s="3"/>
      <c r="NZ190" s="3"/>
      <c r="OA190" s="3"/>
      <c r="OB190" s="3"/>
      <c r="OC190" s="3"/>
      <c r="OD190" s="3"/>
      <c r="OE190" s="3"/>
      <c r="OF190" s="3"/>
      <c r="OG190" s="3"/>
      <c r="OH190" s="3"/>
      <c r="OI190" s="3"/>
      <c r="OJ190" s="3"/>
      <c r="OK190" s="3"/>
      <c r="OL190" s="3"/>
      <c r="OM190" s="3"/>
      <c r="ON190" s="3"/>
      <c r="OO190" s="3"/>
      <c r="OP190" s="3"/>
      <c r="OQ190" s="3"/>
      <c r="OR190" s="3"/>
      <c r="OS190" s="3"/>
      <c r="OT190" s="3"/>
      <c r="OU190" s="3"/>
      <c r="OV190" s="3"/>
      <c r="OW190" s="3"/>
      <c r="OX190" s="3"/>
      <c r="OY190" s="3"/>
      <c r="OZ190" s="3"/>
      <c r="PA190" s="3"/>
      <c r="PB190" s="3"/>
      <c r="PC190" s="3"/>
      <c r="PD190" s="3"/>
      <c r="PE190" s="3"/>
      <c r="PF190" s="3"/>
      <c r="PG190" s="3"/>
      <c r="PH190" s="3"/>
      <c r="PI190" s="3"/>
      <c r="PJ190" s="3"/>
      <c r="PK190" s="3"/>
      <c r="PL190" s="3"/>
      <c r="PM190" s="3"/>
      <c r="PN190" s="3"/>
      <c r="PO190" s="3"/>
      <c r="PP190" s="3"/>
      <c r="PQ190" s="3"/>
      <c r="PR190" s="3"/>
      <c r="PS190" s="3"/>
      <c r="PT190" s="3"/>
      <c r="PU190" s="3"/>
      <c r="PV190" s="3"/>
      <c r="PW190" s="3"/>
      <c r="PX190" s="3"/>
      <c r="PY190" s="3"/>
      <c r="PZ190" s="3"/>
      <c r="QA190" s="3"/>
      <c r="QB190" s="3"/>
      <c r="QC190" s="3"/>
      <c r="QD190" s="3"/>
      <c r="QE190" s="3"/>
      <c r="QF190" s="3"/>
      <c r="QG190" s="3"/>
      <c r="QH190" s="3"/>
      <c r="QI190" s="3"/>
      <c r="QJ190" s="3"/>
      <c r="QK190" s="3"/>
      <c r="QL190" s="3"/>
      <c r="QM190" s="3"/>
      <c r="QN190" s="3"/>
      <c r="QO190" s="3"/>
      <c r="QP190" s="3"/>
      <c r="QQ190" s="3"/>
      <c r="QR190" s="3"/>
      <c r="QS190" s="3"/>
      <c r="QT190" s="3"/>
      <c r="QU190" s="3"/>
      <c r="QV190" s="3"/>
      <c r="QW190" s="3"/>
      <c r="QX190" s="3"/>
      <c r="QY190" s="3"/>
      <c r="QZ190" s="3"/>
      <c r="RA190" s="3"/>
      <c r="RB190" s="3"/>
      <c r="RC190" s="3"/>
      <c r="RD190" s="3"/>
      <c r="RE190" s="3"/>
      <c r="RF190" s="3"/>
      <c r="RG190" s="3"/>
      <c r="RH190" s="3"/>
      <c r="RI190" s="3"/>
      <c r="RJ190" s="3"/>
      <c r="RK190" s="3"/>
      <c r="RL190" s="3"/>
      <c r="RM190" s="3"/>
      <c r="RN190" s="3"/>
      <c r="RO190" s="3"/>
      <c r="RP190" s="3"/>
      <c r="RQ190" s="3"/>
      <c r="RR190" s="3"/>
      <c r="RS190" s="3"/>
      <c r="RT190" s="3"/>
      <c r="RU190" s="3"/>
      <c r="RV190" s="3"/>
      <c r="RW190" s="3"/>
      <c r="RX190" s="3"/>
      <c r="RY190" s="3"/>
      <c r="RZ190" s="3"/>
      <c r="SA190" s="3"/>
      <c r="SB190" s="3"/>
      <c r="SC190" s="3"/>
      <c r="SD190" s="3"/>
      <c r="SE190" s="3"/>
      <c r="SF190" s="3"/>
      <c r="SG190" s="3"/>
      <c r="SH190" s="3"/>
      <c r="SI190" s="3"/>
      <c r="SJ190" s="3"/>
      <c r="SK190" s="3"/>
      <c r="SL190" s="3"/>
      <c r="SM190" s="3"/>
      <c r="SN190" s="3"/>
      <c r="SO190" s="3"/>
      <c r="SP190" s="3"/>
      <c r="SQ190" s="3"/>
      <c r="SR190" s="3"/>
      <c r="SS190" s="3"/>
      <c r="ST190" s="3"/>
      <c r="SU190" s="3"/>
      <c r="SV190" s="3"/>
      <c r="SW190" s="3"/>
      <c r="SX190" s="3"/>
      <c r="SY190" s="3"/>
      <c r="SZ190" s="3"/>
      <c r="TA190" s="3"/>
      <c r="TB190" s="3"/>
      <c r="TC190" s="3"/>
      <c r="TD190" s="3"/>
      <c r="TE190" s="3"/>
      <c r="TF190" s="3"/>
      <c r="TG190" s="3"/>
      <c r="TH190" s="3"/>
      <c r="TI190" s="3"/>
      <c r="TJ190" s="3"/>
      <c r="TK190" s="3"/>
      <c r="TL190" s="3"/>
      <c r="TM190" s="3"/>
      <c r="TN190" s="3"/>
      <c r="TO190" s="3"/>
      <c r="TP190" s="3"/>
      <c r="TQ190" s="3"/>
      <c r="TR190" s="3"/>
      <c r="TS190" s="3"/>
      <c r="TT190" s="3"/>
      <c r="TU190" s="3"/>
      <c r="TV190" s="3"/>
      <c r="TW190" s="3"/>
      <c r="TX190" s="3"/>
      <c r="TY190" s="3"/>
      <c r="TZ190" s="3"/>
      <c r="UA190" s="3"/>
      <c r="UB190" s="3"/>
      <c r="UC190" s="3"/>
      <c r="UD190" s="3"/>
      <c r="UE190" s="3"/>
      <c r="UF190" s="3"/>
      <c r="UG190" s="3"/>
      <c r="UH190" s="3"/>
      <c r="UI190" s="3"/>
      <c r="UJ190" s="3"/>
      <c r="UK190" s="3"/>
      <c r="UL190" s="3"/>
      <c r="UM190" s="3"/>
      <c r="UN190" s="3"/>
      <c r="UO190" s="3"/>
      <c r="UP190" s="3"/>
      <c r="UQ190" s="3"/>
      <c r="UR190" s="3"/>
      <c r="US190" s="3"/>
      <c r="UT190" s="3"/>
      <c r="UU190" s="3"/>
      <c r="UV190" s="3"/>
      <c r="UW190" s="3"/>
      <c r="UX190" s="3"/>
      <c r="UY190" s="3"/>
      <c r="UZ190" s="3"/>
      <c r="VA190" s="3"/>
      <c r="VB190" s="3"/>
      <c r="VC190" s="3"/>
      <c r="VD190" s="3"/>
      <c r="VE190" s="3"/>
      <c r="VF190" s="3"/>
      <c r="VG190" s="3"/>
      <c r="VH190" s="3"/>
      <c r="VI190" s="3"/>
      <c r="VJ190" s="3"/>
      <c r="VK190" s="3"/>
      <c r="VL190" s="3"/>
      <c r="VM190" s="3"/>
      <c r="VN190" s="3"/>
      <c r="VO190" s="3"/>
      <c r="VP190" s="3"/>
      <c r="VQ190" s="3"/>
      <c r="VR190" s="3"/>
      <c r="VS190" s="3"/>
      <c r="VT190" s="3"/>
      <c r="VU190" s="3"/>
      <c r="VV190" s="3"/>
      <c r="VW190" s="3"/>
      <c r="VX190" s="3"/>
      <c r="VY190" s="3"/>
      <c r="VZ190" s="3"/>
      <c r="WA190" s="3"/>
      <c r="WB190" s="3"/>
      <c r="WC190" s="3"/>
      <c r="WD190" s="3"/>
      <c r="WE190" s="3"/>
      <c r="WF190" s="3"/>
      <c r="WG190" s="3"/>
      <c r="WH190" s="3"/>
      <c r="WI190" s="3"/>
      <c r="WJ190" s="3"/>
      <c r="WK190" s="3"/>
      <c r="WL190" s="3"/>
      <c r="WM190" s="3"/>
      <c r="WN190" s="3"/>
      <c r="WO190" s="3"/>
      <c r="WP190" s="3"/>
      <c r="WQ190" s="3"/>
      <c r="WR190" s="3"/>
      <c r="WS190" s="3"/>
      <c r="WT190" s="3"/>
      <c r="WU190" s="3"/>
      <c r="WV190" s="3"/>
      <c r="WW190" s="3"/>
      <c r="WX190" s="3"/>
      <c r="WY190" s="3"/>
      <c r="WZ190" s="3"/>
      <c r="XA190" s="3"/>
      <c r="XB190" s="3"/>
      <c r="XC190" s="3"/>
      <c r="XD190" s="3"/>
      <c r="XE190" s="3"/>
      <c r="XF190" s="3"/>
      <c r="XG190" s="3"/>
      <c r="XH190" s="3"/>
      <c r="XI190" s="3"/>
      <c r="XJ190" s="3"/>
      <c r="XK190" s="3"/>
      <c r="XL190" s="3"/>
      <c r="XM190" s="3"/>
      <c r="XN190" s="3"/>
      <c r="XO190" s="3"/>
      <c r="XP190" s="3"/>
      <c r="XQ190" s="3"/>
      <c r="XR190" s="3"/>
      <c r="XS190" s="3"/>
      <c r="XT190" s="3"/>
      <c r="XU190" s="3"/>
      <c r="XV190" s="3"/>
      <c r="XW190" s="3"/>
      <c r="XX190" s="3"/>
      <c r="XY190" s="3"/>
      <c r="XZ190" s="3"/>
      <c r="YA190" s="3"/>
      <c r="YB190" s="3"/>
      <c r="YC190" s="3"/>
      <c r="YD190" s="3"/>
      <c r="YE190" s="3"/>
      <c r="YF190" s="3"/>
      <c r="YG190" s="3"/>
      <c r="YH190" s="3"/>
      <c r="YI190" s="3"/>
      <c r="YJ190" s="3"/>
      <c r="YK190" s="3"/>
      <c r="YL190" s="3"/>
      <c r="YM190" s="3"/>
      <c r="YN190" s="3"/>
      <c r="YO190" s="3"/>
      <c r="YP190" s="3"/>
      <c r="YQ190" s="3"/>
      <c r="YR190" s="3"/>
      <c r="YS190" s="3"/>
      <c r="YT190" s="3"/>
      <c r="YU190" s="3"/>
      <c r="YV190" s="3"/>
      <c r="YW190" s="3"/>
      <c r="YX190" s="3"/>
      <c r="YY190" s="3"/>
      <c r="YZ190" s="3"/>
      <c r="ZA190" s="3"/>
      <c r="ZB190" s="3"/>
      <c r="ZC190" s="3"/>
      <c r="ZD190" s="3"/>
      <c r="ZE190" s="3"/>
      <c r="ZF190" s="3"/>
      <c r="ZG190" s="3"/>
      <c r="ZH190" s="3"/>
      <c r="ZI190" s="3"/>
      <c r="ZJ190" s="3"/>
      <c r="ZK190" s="3"/>
      <c r="ZL190" s="3"/>
      <c r="ZM190" s="3"/>
      <c r="ZN190" s="3"/>
      <c r="ZO190" s="3"/>
      <c r="ZP190" s="3"/>
      <c r="ZQ190" s="3"/>
      <c r="ZR190" s="3"/>
      <c r="ZS190" s="3"/>
      <c r="ZT190" s="3"/>
      <c r="ZU190" s="3"/>
      <c r="ZV190" s="3"/>
      <c r="ZW190" s="3"/>
      <c r="ZX190" s="3"/>
      <c r="ZY190" s="3"/>
      <c r="ZZ190" s="3"/>
      <c r="AAA190" s="3"/>
      <c r="AAB190" s="3"/>
      <c r="AAC190" s="3"/>
      <c r="AAD190" s="3"/>
      <c r="AAE190" s="3"/>
      <c r="AAF190" s="3"/>
      <c r="AAG190" s="3"/>
      <c r="AAH190" s="3"/>
      <c r="AAI190" s="3"/>
      <c r="AAJ190" s="3"/>
      <c r="AAK190" s="3"/>
      <c r="AAL190" s="3"/>
      <c r="AAM190" s="3"/>
      <c r="AAN190" s="3"/>
      <c r="AAO190" s="3"/>
      <c r="AAP190" s="3"/>
      <c r="AAQ190" s="3"/>
      <c r="AAR190" s="3"/>
      <c r="AAS190" s="3"/>
      <c r="AAT190" s="3"/>
      <c r="AAU190" s="3"/>
      <c r="AAV190" s="3"/>
      <c r="AAW190" s="3"/>
      <c r="AAX190" s="3"/>
      <c r="AAY190" s="3"/>
      <c r="AAZ190" s="3"/>
      <c r="ABA190" s="3"/>
      <c r="ABB190" s="3"/>
      <c r="ABC190" s="3"/>
      <c r="ABD190" s="3"/>
      <c r="ABE190" s="3"/>
      <c r="ABF190" s="3"/>
      <c r="ABG190" s="3"/>
      <c r="ABH190" s="3"/>
      <c r="ABI190" s="3"/>
      <c r="ABJ190" s="3"/>
      <c r="ABK190" s="3"/>
      <c r="ABL190" s="3"/>
      <c r="ABM190" s="3"/>
      <c r="ABN190" s="3"/>
      <c r="ABO190" s="3"/>
      <c r="ABP190" s="3"/>
      <c r="ABQ190" s="3"/>
      <c r="ABR190" s="3"/>
      <c r="ABS190" s="3"/>
      <c r="ABT190" s="3"/>
      <c r="ABU190" s="3"/>
      <c r="ABV190" s="3"/>
      <c r="ABW190" s="3"/>
      <c r="ABX190" s="3"/>
      <c r="ABY190" s="3"/>
      <c r="ABZ190" s="3"/>
      <c r="ACA190" s="3"/>
      <c r="ACB190" s="3"/>
      <c r="ACC190" s="3"/>
      <c r="ACD190" s="3"/>
      <c r="ACE190" s="3"/>
      <c r="ACF190" s="3"/>
      <c r="ACG190" s="3"/>
      <c r="ACH190" s="3"/>
      <c r="ACI190" s="3"/>
      <c r="ACJ190" s="3"/>
      <c r="ACK190" s="3"/>
      <c r="ACL190" s="3"/>
      <c r="ACM190" s="3"/>
      <c r="ACN190" s="3"/>
      <c r="ACO190" s="3"/>
      <c r="ACP190" s="3"/>
      <c r="ACQ190" s="3"/>
      <c r="ACR190" s="3"/>
      <c r="ACS190" s="3"/>
      <c r="ACT190" s="3"/>
      <c r="ACU190" s="3"/>
      <c r="ACV190" s="3"/>
      <c r="ACW190" s="3"/>
      <c r="ACX190" s="3"/>
      <c r="ACY190" s="3"/>
      <c r="ACZ190" s="3"/>
      <c r="ADA190" s="3"/>
      <c r="ADB190" s="3"/>
      <c r="ADC190" s="3"/>
      <c r="ADD190" s="3"/>
      <c r="ADE190" s="3"/>
      <c r="ADF190" s="3"/>
      <c r="ADG190" s="3"/>
      <c r="ADH190" s="3"/>
      <c r="ADI190" s="3"/>
      <c r="ADJ190" s="3"/>
      <c r="ADK190" s="3"/>
      <c r="ADL190" s="3"/>
      <c r="ADM190" s="3"/>
      <c r="ADN190" s="3"/>
      <c r="ADO190" s="3"/>
      <c r="ADP190" s="3"/>
      <c r="ADQ190" s="3"/>
      <c r="ADR190" s="3"/>
      <c r="ADS190" s="3"/>
      <c r="ADT190" s="3"/>
      <c r="ADU190" s="3"/>
      <c r="ADV190" s="3"/>
      <c r="ADW190" s="3"/>
      <c r="ADX190" s="3"/>
      <c r="ADY190" s="3"/>
      <c r="ADZ190" s="3"/>
      <c r="AEA190" s="3"/>
      <c r="AEB190" s="3"/>
      <c r="AEC190" s="3"/>
      <c r="AED190" s="3"/>
      <c r="AEE190" s="3"/>
      <c r="AEF190" s="3"/>
      <c r="AEG190" s="3"/>
      <c r="AEH190" s="3"/>
      <c r="AEI190" s="3"/>
      <c r="AEJ190" s="3"/>
      <c r="AEK190" s="3"/>
      <c r="AEL190" s="3"/>
      <c r="AEM190" s="3"/>
      <c r="AEN190" s="3"/>
      <c r="AEO190" s="3"/>
      <c r="AEP190" s="3"/>
      <c r="AEQ190" s="3"/>
      <c r="AER190" s="3"/>
      <c r="AES190" s="3"/>
      <c r="AET190" s="3"/>
      <c r="AEU190" s="3"/>
      <c r="AEV190" s="3"/>
      <c r="AEW190" s="3"/>
      <c r="AEX190" s="3"/>
      <c r="AEY190" s="3"/>
      <c r="AEZ190" s="3"/>
      <c r="AFA190" s="3"/>
      <c r="AFB190" s="3"/>
      <c r="AFC190" s="3"/>
      <c r="AFD190" s="3"/>
      <c r="AFE190" s="3"/>
      <c r="AFF190" s="3"/>
      <c r="AFG190" s="3"/>
      <c r="AFH190" s="3"/>
      <c r="AFI190" s="3"/>
      <c r="AFJ190" s="3"/>
      <c r="AFK190" s="3"/>
      <c r="AFL190" s="3"/>
      <c r="AFM190" s="3"/>
      <c r="AFN190" s="3"/>
      <c r="AFO190" s="3"/>
      <c r="AFP190" s="3"/>
      <c r="AFQ190" s="3"/>
      <c r="AFR190" s="3"/>
      <c r="AFS190" s="3"/>
      <c r="AFT190" s="3"/>
      <c r="AFU190" s="3"/>
      <c r="AFV190" s="3"/>
      <c r="AFW190" s="3"/>
      <c r="AFX190" s="3"/>
      <c r="AFY190" s="3"/>
      <c r="AFZ190" s="3"/>
      <c r="AGA190" s="3"/>
      <c r="AGB190" s="3"/>
      <c r="AGC190" s="3"/>
      <c r="AGD190" s="3"/>
      <c r="AGE190" s="3"/>
      <c r="AGF190" s="3"/>
      <c r="AGG190" s="3"/>
      <c r="AGH190" s="3"/>
      <c r="AGI190" s="3"/>
      <c r="AGJ190" s="3"/>
      <c r="AGK190" s="3"/>
      <c r="AGL190" s="3"/>
      <c r="AGM190" s="3"/>
      <c r="AGN190" s="3"/>
      <c r="AGO190" s="3"/>
      <c r="AGP190" s="3"/>
      <c r="AGQ190" s="3"/>
      <c r="AGR190" s="3"/>
      <c r="AGS190" s="3"/>
      <c r="AGT190" s="3"/>
      <c r="AGU190" s="3"/>
      <c r="AGV190" s="3"/>
      <c r="AGW190" s="3"/>
      <c r="AGX190" s="3"/>
      <c r="AGY190" s="3"/>
      <c r="AGZ190" s="3"/>
      <c r="AHA190" s="3"/>
      <c r="AHB190" s="3"/>
      <c r="AHC190" s="3"/>
      <c r="AHD190" s="3"/>
      <c r="AHE190" s="3"/>
      <c r="AHF190" s="3"/>
      <c r="AHG190" s="3"/>
      <c r="AHH190" s="3"/>
      <c r="AHI190" s="3"/>
      <c r="AHJ190" s="3"/>
      <c r="AHK190" s="3"/>
      <c r="AHL190" s="3"/>
      <c r="AHM190" s="3"/>
      <c r="AHN190" s="3"/>
      <c r="AHO190" s="3"/>
      <c r="AHP190" s="3"/>
      <c r="AHQ190" s="3"/>
      <c r="AHR190" s="3"/>
      <c r="AHS190" s="3"/>
      <c r="AHT190" s="3"/>
      <c r="AHU190" s="3"/>
      <c r="AHV190" s="3"/>
      <c r="AHW190" s="3"/>
      <c r="AHX190" s="3"/>
      <c r="AHY190" s="3"/>
      <c r="AHZ190" s="3"/>
      <c r="AIA190" s="3"/>
      <c r="AIB190" s="3"/>
      <c r="AIC190" s="3"/>
      <c r="AID190" s="3"/>
      <c r="AIE190" s="3"/>
      <c r="AIF190" s="3"/>
      <c r="AIG190" s="3"/>
      <c r="AIH190" s="3"/>
      <c r="AII190" s="3"/>
      <c r="AIJ190" s="3"/>
      <c r="AIK190" s="3"/>
      <c r="AIL190" s="3"/>
      <c r="AIM190" s="3"/>
      <c r="AIN190" s="3"/>
      <c r="AIO190" s="3"/>
      <c r="AIP190" s="3"/>
      <c r="AIQ190" s="3"/>
      <c r="AIR190" s="3"/>
      <c r="AIS190" s="3"/>
      <c r="AIT190" s="3"/>
      <c r="AIU190" s="3"/>
      <c r="AIV190" s="3"/>
      <c r="AIW190" s="3"/>
      <c r="AIX190" s="3"/>
      <c r="AIY190" s="3"/>
      <c r="AIZ190" s="3"/>
      <c r="AJA190" s="3"/>
      <c r="AJB190" s="3"/>
      <c r="AJC190" s="3"/>
      <c r="AJD190" s="3"/>
      <c r="AJE190" s="3"/>
      <c r="AJF190" s="3"/>
      <c r="AJG190" s="3"/>
      <c r="AJH190" s="3"/>
      <c r="AJI190" s="3"/>
      <c r="AJJ190" s="3"/>
      <c r="AJK190" s="3"/>
      <c r="AJL190" s="3"/>
      <c r="AJM190" s="3"/>
      <c r="AJN190" s="3"/>
      <c r="AJO190" s="3"/>
      <c r="AJP190" s="3"/>
      <c r="AJQ190" s="3"/>
      <c r="AJR190" s="3"/>
      <c r="AJS190" s="3"/>
      <c r="AJT190" s="3"/>
      <c r="AJU190" s="3"/>
      <c r="AJV190" s="3"/>
      <c r="AJW190" s="3"/>
      <c r="AJX190" s="3"/>
      <c r="AJY190" s="3"/>
      <c r="AJZ190" s="3"/>
      <c r="AKA190" s="3"/>
      <c r="AKB190" s="3"/>
      <c r="AKC190" s="3"/>
      <c r="AKD190" s="3"/>
      <c r="AKE190" s="3"/>
      <c r="AKF190" s="3"/>
      <c r="AKG190" s="3"/>
      <c r="AKH190" s="3"/>
      <c r="AKI190" s="3"/>
      <c r="AKJ190" s="3"/>
      <c r="AKK190" s="3"/>
      <c r="AKL190" s="3"/>
      <c r="AKM190" s="3"/>
      <c r="AKN190" s="3"/>
      <c r="AKO190" s="3"/>
      <c r="AKP190" s="3"/>
      <c r="AKQ190" s="3"/>
      <c r="AKR190" s="3"/>
      <c r="AKS190" s="3"/>
      <c r="AKT190" s="3"/>
      <c r="AKU190" s="3"/>
      <c r="AKV190" s="3"/>
      <c r="AKW190" s="3"/>
      <c r="AKX190" s="3"/>
      <c r="AKY190" s="3"/>
      <c r="AKZ190" s="3"/>
      <c r="ALA190" s="3"/>
      <c r="ALB190" s="3"/>
      <c r="ALC190" s="3"/>
      <c r="ALD190" s="3"/>
      <c r="ALE190" s="3"/>
      <c r="ALF190" s="3"/>
      <c r="ALG190" s="3"/>
      <c r="ALH190" s="3"/>
      <c r="ALI190" s="3"/>
      <c r="ALJ190" s="3"/>
      <c r="ALK190" s="3"/>
      <c r="ALL190" s="3"/>
      <c r="ALM190" s="3"/>
      <c r="ALN190" s="3"/>
      <c r="ALO190" s="3"/>
      <c r="ALP190" s="3"/>
      <c r="ALQ190" s="3"/>
      <c r="ALR190" s="3"/>
      <c r="ALS190" s="3"/>
      <c r="ALT190" s="3"/>
      <c r="ALU190" s="3"/>
      <c r="ALV190" s="3"/>
      <c r="ALW190" s="3"/>
      <c r="ALX190" s="3"/>
      <c r="ALY190" s="3"/>
      <c r="ALZ190" s="3"/>
      <c r="AMA190" s="3"/>
      <c r="AMB190" s="3"/>
      <c r="AMC190" s="3"/>
      <c r="AMD190" s="3"/>
      <c r="AME190" s="3"/>
      <c r="AMF190" s="3"/>
      <c r="AMG190" s="3"/>
      <c r="AMH190" s="3"/>
      <c r="AMI190" s="3"/>
      <c r="AMJ190" s="3"/>
      <c r="AMK190" s="3"/>
      <c r="AML190" s="3"/>
      <c r="AMM190" s="3"/>
      <c r="AMN190" s="3"/>
      <c r="AMO190" s="3"/>
      <c r="AMP190" s="3"/>
      <c r="AMQ190" s="3"/>
      <c r="AMR190" s="3"/>
      <c r="AMS190" s="3"/>
      <c r="AMT190" s="3"/>
      <c r="AMU190" s="3"/>
    </row>
    <row r="191" spans="1:1038" ht="14.25" hidden="1" outlineLevel="1">
      <c r="A191" s="3"/>
      <c r="B191" s="3"/>
      <c r="C191" s="60" t="s">
        <v>258</v>
      </c>
      <c r="D191" s="60"/>
      <c r="E191" s="60"/>
      <c r="F191" s="60"/>
      <c r="G191" s="67"/>
      <c r="H191" s="61">
        <f>SUM(H188:H190)</f>
        <v>0</v>
      </c>
      <c r="I191" s="61">
        <f>SUM(I188:I190)</f>
        <v>18581916.748945985</v>
      </c>
      <c r="J191" s="61">
        <f t="shared" ref="J191:S191" si="300">SUM(J188:J190)</f>
        <v>18581916.748945985</v>
      </c>
      <c r="K191" s="61">
        <f t="shared" si="300"/>
        <v>18581916.748945985</v>
      </c>
      <c r="L191" s="61">
        <f t="shared" si="300"/>
        <v>18581916.748945985</v>
      </c>
      <c r="M191" s="61">
        <f t="shared" si="300"/>
        <v>18581916.748945985</v>
      </c>
      <c r="N191" s="61">
        <f t="shared" si="300"/>
        <v>18581916.748945985</v>
      </c>
      <c r="O191" s="61">
        <f t="shared" si="300"/>
        <v>18581916.748945985</v>
      </c>
      <c r="P191" s="61">
        <f t="shared" si="300"/>
        <v>18581916.748945985</v>
      </c>
      <c r="Q191" s="61">
        <f t="shared" si="300"/>
        <v>18581916.748945985</v>
      </c>
      <c r="R191" s="61">
        <f t="shared" si="300"/>
        <v>18581916.748945985</v>
      </c>
      <c r="S191" s="61">
        <f t="shared" si="300"/>
        <v>18581916.748945985</v>
      </c>
      <c r="T191" s="61">
        <f t="shared" ref="T191:AA191" si="301">SUM(T188:T190)</f>
        <v>18581916.748945985</v>
      </c>
      <c r="U191" s="61">
        <f t="shared" si="301"/>
        <v>18581916.748945985</v>
      </c>
      <c r="V191" s="61">
        <f t="shared" si="301"/>
        <v>18581916.748945985</v>
      </c>
      <c r="W191" s="61">
        <f t="shared" si="301"/>
        <v>18581916.748945985</v>
      </c>
      <c r="X191" s="61">
        <f t="shared" si="301"/>
        <v>18581916.748945985</v>
      </c>
      <c r="Y191" s="61">
        <f t="shared" si="301"/>
        <v>18581916.748945985</v>
      </c>
      <c r="Z191" s="61">
        <f t="shared" si="301"/>
        <v>18581916.748945985</v>
      </c>
      <c r="AA191" s="61">
        <f t="shared" si="301"/>
        <v>18581916.748945985</v>
      </c>
      <c r="AB191" s="61">
        <f t="shared" ref="AB191:AH191" si="302">SUM(AB188:AB190)</f>
        <v>18581916.748945985</v>
      </c>
      <c r="AC191" s="61">
        <f t="shared" si="302"/>
        <v>18581916.748945985</v>
      </c>
      <c r="AD191" s="61">
        <f t="shared" si="302"/>
        <v>18581916.748945985</v>
      </c>
      <c r="AE191" s="61">
        <f t="shared" si="302"/>
        <v>18581916.748945985</v>
      </c>
      <c r="AF191" s="61">
        <f t="shared" si="302"/>
        <v>18581916.748945985</v>
      </c>
      <c r="AG191" s="61">
        <f t="shared" si="302"/>
        <v>18581916.748945985</v>
      </c>
      <c r="AH191" s="61">
        <f t="shared" si="302"/>
        <v>18581916.748945985</v>
      </c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  <c r="LT191" s="3"/>
      <c r="LU191" s="3"/>
      <c r="LV191" s="3"/>
      <c r="LW191" s="3"/>
      <c r="LX191" s="3"/>
      <c r="LY191" s="3"/>
      <c r="LZ191" s="3"/>
      <c r="MA191" s="3"/>
      <c r="MB191" s="3"/>
      <c r="MC191" s="3"/>
      <c r="MD191" s="3"/>
      <c r="ME191" s="3"/>
      <c r="MF191" s="3"/>
      <c r="MG191" s="3"/>
      <c r="MH191" s="3"/>
      <c r="MI191" s="3"/>
      <c r="MJ191" s="3"/>
      <c r="MK191" s="3"/>
      <c r="ML191" s="3"/>
      <c r="MM191" s="3"/>
      <c r="MN191" s="3"/>
      <c r="MO191" s="3"/>
      <c r="MP191" s="3"/>
      <c r="MQ191" s="3"/>
      <c r="MR191" s="3"/>
      <c r="MS191" s="3"/>
      <c r="MT191" s="3"/>
      <c r="MU191" s="3"/>
      <c r="MV191" s="3"/>
      <c r="MW191" s="3"/>
      <c r="MX191" s="3"/>
      <c r="MY191" s="3"/>
      <c r="MZ191" s="3"/>
      <c r="NA191" s="3"/>
      <c r="NB191" s="3"/>
      <c r="NC191" s="3"/>
      <c r="ND191" s="3"/>
      <c r="NE191" s="3"/>
      <c r="NF191" s="3"/>
      <c r="NG191" s="3"/>
      <c r="NH191" s="3"/>
      <c r="NI191" s="3"/>
      <c r="NJ191" s="3"/>
      <c r="NK191" s="3"/>
      <c r="NL191" s="3"/>
      <c r="NM191" s="3"/>
      <c r="NN191" s="3"/>
      <c r="NO191" s="3"/>
      <c r="NP191" s="3"/>
      <c r="NQ191" s="3"/>
      <c r="NR191" s="3"/>
      <c r="NS191" s="3"/>
      <c r="NT191" s="3"/>
      <c r="NU191" s="3"/>
      <c r="NV191" s="3"/>
      <c r="NW191" s="3"/>
      <c r="NX191" s="3"/>
      <c r="NY191" s="3"/>
      <c r="NZ191" s="3"/>
      <c r="OA191" s="3"/>
      <c r="OB191" s="3"/>
      <c r="OC191" s="3"/>
      <c r="OD191" s="3"/>
      <c r="OE191" s="3"/>
      <c r="OF191" s="3"/>
      <c r="OG191" s="3"/>
      <c r="OH191" s="3"/>
      <c r="OI191" s="3"/>
      <c r="OJ191" s="3"/>
      <c r="OK191" s="3"/>
      <c r="OL191" s="3"/>
      <c r="OM191" s="3"/>
      <c r="ON191" s="3"/>
      <c r="OO191" s="3"/>
      <c r="OP191" s="3"/>
      <c r="OQ191" s="3"/>
      <c r="OR191" s="3"/>
      <c r="OS191" s="3"/>
      <c r="OT191" s="3"/>
      <c r="OU191" s="3"/>
      <c r="OV191" s="3"/>
      <c r="OW191" s="3"/>
      <c r="OX191" s="3"/>
      <c r="OY191" s="3"/>
      <c r="OZ191" s="3"/>
      <c r="PA191" s="3"/>
      <c r="PB191" s="3"/>
      <c r="PC191" s="3"/>
      <c r="PD191" s="3"/>
      <c r="PE191" s="3"/>
      <c r="PF191" s="3"/>
      <c r="PG191" s="3"/>
      <c r="PH191" s="3"/>
      <c r="PI191" s="3"/>
      <c r="PJ191" s="3"/>
      <c r="PK191" s="3"/>
      <c r="PL191" s="3"/>
      <c r="PM191" s="3"/>
      <c r="PN191" s="3"/>
      <c r="PO191" s="3"/>
      <c r="PP191" s="3"/>
      <c r="PQ191" s="3"/>
      <c r="PR191" s="3"/>
      <c r="PS191" s="3"/>
      <c r="PT191" s="3"/>
      <c r="PU191" s="3"/>
      <c r="PV191" s="3"/>
      <c r="PW191" s="3"/>
      <c r="PX191" s="3"/>
      <c r="PY191" s="3"/>
      <c r="PZ191" s="3"/>
      <c r="QA191" s="3"/>
      <c r="QB191" s="3"/>
      <c r="QC191" s="3"/>
      <c r="QD191" s="3"/>
      <c r="QE191" s="3"/>
      <c r="QF191" s="3"/>
      <c r="QG191" s="3"/>
      <c r="QH191" s="3"/>
      <c r="QI191" s="3"/>
      <c r="QJ191" s="3"/>
      <c r="QK191" s="3"/>
      <c r="QL191" s="3"/>
      <c r="QM191" s="3"/>
      <c r="QN191" s="3"/>
      <c r="QO191" s="3"/>
      <c r="QP191" s="3"/>
      <c r="QQ191" s="3"/>
      <c r="QR191" s="3"/>
      <c r="QS191" s="3"/>
      <c r="QT191" s="3"/>
      <c r="QU191" s="3"/>
      <c r="QV191" s="3"/>
      <c r="QW191" s="3"/>
      <c r="QX191" s="3"/>
      <c r="QY191" s="3"/>
      <c r="QZ191" s="3"/>
      <c r="RA191" s="3"/>
      <c r="RB191" s="3"/>
      <c r="RC191" s="3"/>
      <c r="RD191" s="3"/>
      <c r="RE191" s="3"/>
      <c r="RF191" s="3"/>
      <c r="RG191" s="3"/>
      <c r="RH191" s="3"/>
      <c r="RI191" s="3"/>
      <c r="RJ191" s="3"/>
      <c r="RK191" s="3"/>
      <c r="RL191" s="3"/>
      <c r="RM191" s="3"/>
      <c r="RN191" s="3"/>
      <c r="RO191" s="3"/>
      <c r="RP191" s="3"/>
      <c r="RQ191" s="3"/>
      <c r="RR191" s="3"/>
      <c r="RS191" s="3"/>
      <c r="RT191" s="3"/>
      <c r="RU191" s="3"/>
      <c r="RV191" s="3"/>
      <c r="RW191" s="3"/>
      <c r="RX191" s="3"/>
      <c r="RY191" s="3"/>
      <c r="RZ191" s="3"/>
      <c r="SA191" s="3"/>
      <c r="SB191" s="3"/>
      <c r="SC191" s="3"/>
      <c r="SD191" s="3"/>
      <c r="SE191" s="3"/>
      <c r="SF191" s="3"/>
      <c r="SG191" s="3"/>
      <c r="SH191" s="3"/>
      <c r="SI191" s="3"/>
      <c r="SJ191" s="3"/>
      <c r="SK191" s="3"/>
      <c r="SL191" s="3"/>
      <c r="SM191" s="3"/>
      <c r="SN191" s="3"/>
      <c r="SO191" s="3"/>
      <c r="SP191" s="3"/>
      <c r="SQ191" s="3"/>
      <c r="SR191" s="3"/>
      <c r="SS191" s="3"/>
      <c r="ST191" s="3"/>
      <c r="SU191" s="3"/>
      <c r="SV191" s="3"/>
      <c r="SW191" s="3"/>
      <c r="SX191" s="3"/>
      <c r="SY191" s="3"/>
      <c r="SZ191" s="3"/>
      <c r="TA191" s="3"/>
      <c r="TB191" s="3"/>
      <c r="TC191" s="3"/>
      <c r="TD191" s="3"/>
      <c r="TE191" s="3"/>
      <c r="TF191" s="3"/>
      <c r="TG191" s="3"/>
      <c r="TH191" s="3"/>
      <c r="TI191" s="3"/>
      <c r="TJ191" s="3"/>
      <c r="TK191" s="3"/>
      <c r="TL191" s="3"/>
      <c r="TM191" s="3"/>
      <c r="TN191" s="3"/>
      <c r="TO191" s="3"/>
      <c r="TP191" s="3"/>
      <c r="TQ191" s="3"/>
      <c r="TR191" s="3"/>
      <c r="TS191" s="3"/>
      <c r="TT191" s="3"/>
      <c r="TU191" s="3"/>
      <c r="TV191" s="3"/>
      <c r="TW191" s="3"/>
      <c r="TX191" s="3"/>
      <c r="TY191" s="3"/>
      <c r="TZ191" s="3"/>
      <c r="UA191" s="3"/>
      <c r="UB191" s="3"/>
      <c r="UC191" s="3"/>
      <c r="UD191" s="3"/>
      <c r="UE191" s="3"/>
      <c r="UF191" s="3"/>
      <c r="UG191" s="3"/>
      <c r="UH191" s="3"/>
      <c r="UI191" s="3"/>
      <c r="UJ191" s="3"/>
      <c r="UK191" s="3"/>
      <c r="UL191" s="3"/>
      <c r="UM191" s="3"/>
      <c r="UN191" s="3"/>
      <c r="UO191" s="3"/>
      <c r="UP191" s="3"/>
      <c r="UQ191" s="3"/>
      <c r="UR191" s="3"/>
      <c r="US191" s="3"/>
      <c r="UT191" s="3"/>
      <c r="UU191" s="3"/>
      <c r="UV191" s="3"/>
      <c r="UW191" s="3"/>
      <c r="UX191" s="3"/>
      <c r="UY191" s="3"/>
      <c r="UZ191" s="3"/>
      <c r="VA191" s="3"/>
      <c r="VB191" s="3"/>
      <c r="VC191" s="3"/>
      <c r="VD191" s="3"/>
      <c r="VE191" s="3"/>
      <c r="VF191" s="3"/>
      <c r="VG191" s="3"/>
      <c r="VH191" s="3"/>
      <c r="VI191" s="3"/>
      <c r="VJ191" s="3"/>
      <c r="VK191" s="3"/>
      <c r="VL191" s="3"/>
      <c r="VM191" s="3"/>
      <c r="VN191" s="3"/>
      <c r="VO191" s="3"/>
      <c r="VP191" s="3"/>
      <c r="VQ191" s="3"/>
      <c r="VR191" s="3"/>
      <c r="VS191" s="3"/>
      <c r="VT191" s="3"/>
      <c r="VU191" s="3"/>
      <c r="VV191" s="3"/>
      <c r="VW191" s="3"/>
      <c r="VX191" s="3"/>
      <c r="VY191" s="3"/>
      <c r="VZ191" s="3"/>
      <c r="WA191" s="3"/>
      <c r="WB191" s="3"/>
      <c r="WC191" s="3"/>
      <c r="WD191" s="3"/>
      <c r="WE191" s="3"/>
      <c r="WF191" s="3"/>
      <c r="WG191" s="3"/>
      <c r="WH191" s="3"/>
      <c r="WI191" s="3"/>
      <c r="WJ191" s="3"/>
      <c r="WK191" s="3"/>
      <c r="WL191" s="3"/>
      <c r="WM191" s="3"/>
      <c r="WN191" s="3"/>
      <c r="WO191" s="3"/>
      <c r="WP191" s="3"/>
      <c r="WQ191" s="3"/>
      <c r="WR191" s="3"/>
      <c r="WS191" s="3"/>
      <c r="WT191" s="3"/>
      <c r="WU191" s="3"/>
      <c r="WV191" s="3"/>
      <c r="WW191" s="3"/>
      <c r="WX191" s="3"/>
      <c r="WY191" s="3"/>
      <c r="WZ191" s="3"/>
      <c r="XA191" s="3"/>
      <c r="XB191" s="3"/>
      <c r="XC191" s="3"/>
      <c r="XD191" s="3"/>
      <c r="XE191" s="3"/>
      <c r="XF191" s="3"/>
      <c r="XG191" s="3"/>
      <c r="XH191" s="3"/>
      <c r="XI191" s="3"/>
      <c r="XJ191" s="3"/>
      <c r="XK191" s="3"/>
      <c r="XL191" s="3"/>
      <c r="XM191" s="3"/>
      <c r="XN191" s="3"/>
      <c r="XO191" s="3"/>
      <c r="XP191" s="3"/>
      <c r="XQ191" s="3"/>
      <c r="XR191" s="3"/>
      <c r="XS191" s="3"/>
      <c r="XT191" s="3"/>
      <c r="XU191" s="3"/>
      <c r="XV191" s="3"/>
      <c r="XW191" s="3"/>
      <c r="XX191" s="3"/>
      <c r="XY191" s="3"/>
      <c r="XZ191" s="3"/>
      <c r="YA191" s="3"/>
      <c r="YB191" s="3"/>
      <c r="YC191" s="3"/>
      <c r="YD191" s="3"/>
      <c r="YE191" s="3"/>
      <c r="YF191" s="3"/>
      <c r="YG191" s="3"/>
      <c r="YH191" s="3"/>
      <c r="YI191" s="3"/>
      <c r="YJ191" s="3"/>
      <c r="YK191" s="3"/>
      <c r="YL191" s="3"/>
      <c r="YM191" s="3"/>
      <c r="YN191" s="3"/>
      <c r="YO191" s="3"/>
      <c r="YP191" s="3"/>
      <c r="YQ191" s="3"/>
      <c r="YR191" s="3"/>
      <c r="YS191" s="3"/>
      <c r="YT191" s="3"/>
      <c r="YU191" s="3"/>
      <c r="YV191" s="3"/>
      <c r="YW191" s="3"/>
      <c r="YX191" s="3"/>
      <c r="YY191" s="3"/>
      <c r="YZ191" s="3"/>
      <c r="ZA191" s="3"/>
      <c r="ZB191" s="3"/>
      <c r="ZC191" s="3"/>
      <c r="ZD191" s="3"/>
      <c r="ZE191" s="3"/>
      <c r="ZF191" s="3"/>
      <c r="ZG191" s="3"/>
      <c r="ZH191" s="3"/>
      <c r="ZI191" s="3"/>
      <c r="ZJ191" s="3"/>
      <c r="ZK191" s="3"/>
      <c r="ZL191" s="3"/>
      <c r="ZM191" s="3"/>
      <c r="ZN191" s="3"/>
      <c r="ZO191" s="3"/>
      <c r="ZP191" s="3"/>
      <c r="ZQ191" s="3"/>
      <c r="ZR191" s="3"/>
      <c r="ZS191" s="3"/>
      <c r="ZT191" s="3"/>
      <c r="ZU191" s="3"/>
      <c r="ZV191" s="3"/>
      <c r="ZW191" s="3"/>
      <c r="ZX191" s="3"/>
      <c r="ZY191" s="3"/>
      <c r="ZZ191" s="3"/>
      <c r="AAA191" s="3"/>
      <c r="AAB191" s="3"/>
      <c r="AAC191" s="3"/>
      <c r="AAD191" s="3"/>
      <c r="AAE191" s="3"/>
      <c r="AAF191" s="3"/>
      <c r="AAG191" s="3"/>
      <c r="AAH191" s="3"/>
      <c r="AAI191" s="3"/>
      <c r="AAJ191" s="3"/>
      <c r="AAK191" s="3"/>
      <c r="AAL191" s="3"/>
      <c r="AAM191" s="3"/>
      <c r="AAN191" s="3"/>
      <c r="AAO191" s="3"/>
      <c r="AAP191" s="3"/>
      <c r="AAQ191" s="3"/>
      <c r="AAR191" s="3"/>
      <c r="AAS191" s="3"/>
      <c r="AAT191" s="3"/>
      <c r="AAU191" s="3"/>
      <c r="AAV191" s="3"/>
      <c r="AAW191" s="3"/>
      <c r="AAX191" s="3"/>
      <c r="AAY191" s="3"/>
      <c r="AAZ191" s="3"/>
      <c r="ABA191" s="3"/>
      <c r="ABB191" s="3"/>
      <c r="ABC191" s="3"/>
      <c r="ABD191" s="3"/>
      <c r="ABE191" s="3"/>
      <c r="ABF191" s="3"/>
      <c r="ABG191" s="3"/>
      <c r="ABH191" s="3"/>
      <c r="ABI191" s="3"/>
      <c r="ABJ191" s="3"/>
      <c r="ABK191" s="3"/>
      <c r="ABL191" s="3"/>
      <c r="ABM191" s="3"/>
      <c r="ABN191" s="3"/>
      <c r="ABO191" s="3"/>
      <c r="ABP191" s="3"/>
      <c r="ABQ191" s="3"/>
      <c r="ABR191" s="3"/>
      <c r="ABS191" s="3"/>
      <c r="ABT191" s="3"/>
      <c r="ABU191" s="3"/>
      <c r="ABV191" s="3"/>
      <c r="ABW191" s="3"/>
      <c r="ABX191" s="3"/>
      <c r="ABY191" s="3"/>
      <c r="ABZ191" s="3"/>
      <c r="ACA191" s="3"/>
      <c r="ACB191" s="3"/>
      <c r="ACC191" s="3"/>
      <c r="ACD191" s="3"/>
      <c r="ACE191" s="3"/>
      <c r="ACF191" s="3"/>
      <c r="ACG191" s="3"/>
      <c r="ACH191" s="3"/>
      <c r="ACI191" s="3"/>
      <c r="ACJ191" s="3"/>
      <c r="ACK191" s="3"/>
      <c r="ACL191" s="3"/>
      <c r="ACM191" s="3"/>
      <c r="ACN191" s="3"/>
      <c r="ACO191" s="3"/>
      <c r="ACP191" s="3"/>
      <c r="ACQ191" s="3"/>
      <c r="ACR191" s="3"/>
      <c r="ACS191" s="3"/>
      <c r="ACT191" s="3"/>
      <c r="ACU191" s="3"/>
      <c r="ACV191" s="3"/>
      <c r="ACW191" s="3"/>
      <c r="ACX191" s="3"/>
      <c r="ACY191" s="3"/>
      <c r="ACZ191" s="3"/>
      <c r="ADA191" s="3"/>
      <c r="ADB191" s="3"/>
      <c r="ADC191" s="3"/>
      <c r="ADD191" s="3"/>
      <c r="ADE191" s="3"/>
      <c r="ADF191" s="3"/>
      <c r="ADG191" s="3"/>
      <c r="ADH191" s="3"/>
      <c r="ADI191" s="3"/>
      <c r="ADJ191" s="3"/>
      <c r="ADK191" s="3"/>
      <c r="ADL191" s="3"/>
      <c r="ADM191" s="3"/>
      <c r="ADN191" s="3"/>
      <c r="ADO191" s="3"/>
      <c r="ADP191" s="3"/>
      <c r="ADQ191" s="3"/>
      <c r="ADR191" s="3"/>
      <c r="ADS191" s="3"/>
      <c r="ADT191" s="3"/>
      <c r="ADU191" s="3"/>
      <c r="ADV191" s="3"/>
      <c r="ADW191" s="3"/>
      <c r="ADX191" s="3"/>
      <c r="ADY191" s="3"/>
      <c r="ADZ191" s="3"/>
      <c r="AEA191" s="3"/>
      <c r="AEB191" s="3"/>
      <c r="AEC191" s="3"/>
      <c r="AED191" s="3"/>
      <c r="AEE191" s="3"/>
      <c r="AEF191" s="3"/>
      <c r="AEG191" s="3"/>
      <c r="AEH191" s="3"/>
      <c r="AEI191" s="3"/>
      <c r="AEJ191" s="3"/>
      <c r="AEK191" s="3"/>
      <c r="AEL191" s="3"/>
      <c r="AEM191" s="3"/>
      <c r="AEN191" s="3"/>
      <c r="AEO191" s="3"/>
      <c r="AEP191" s="3"/>
      <c r="AEQ191" s="3"/>
      <c r="AER191" s="3"/>
      <c r="AES191" s="3"/>
      <c r="AET191" s="3"/>
      <c r="AEU191" s="3"/>
      <c r="AEV191" s="3"/>
      <c r="AEW191" s="3"/>
      <c r="AEX191" s="3"/>
      <c r="AEY191" s="3"/>
      <c r="AEZ191" s="3"/>
      <c r="AFA191" s="3"/>
      <c r="AFB191" s="3"/>
      <c r="AFC191" s="3"/>
      <c r="AFD191" s="3"/>
      <c r="AFE191" s="3"/>
      <c r="AFF191" s="3"/>
      <c r="AFG191" s="3"/>
      <c r="AFH191" s="3"/>
      <c r="AFI191" s="3"/>
      <c r="AFJ191" s="3"/>
      <c r="AFK191" s="3"/>
      <c r="AFL191" s="3"/>
      <c r="AFM191" s="3"/>
      <c r="AFN191" s="3"/>
      <c r="AFO191" s="3"/>
      <c r="AFP191" s="3"/>
      <c r="AFQ191" s="3"/>
      <c r="AFR191" s="3"/>
      <c r="AFS191" s="3"/>
      <c r="AFT191" s="3"/>
      <c r="AFU191" s="3"/>
      <c r="AFV191" s="3"/>
      <c r="AFW191" s="3"/>
      <c r="AFX191" s="3"/>
      <c r="AFY191" s="3"/>
      <c r="AFZ191" s="3"/>
      <c r="AGA191" s="3"/>
      <c r="AGB191" s="3"/>
      <c r="AGC191" s="3"/>
      <c r="AGD191" s="3"/>
      <c r="AGE191" s="3"/>
      <c r="AGF191" s="3"/>
      <c r="AGG191" s="3"/>
      <c r="AGH191" s="3"/>
      <c r="AGI191" s="3"/>
      <c r="AGJ191" s="3"/>
      <c r="AGK191" s="3"/>
      <c r="AGL191" s="3"/>
      <c r="AGM191" s="3"/>
      <c r="AGN191" s="3"/>
      <c r="AGO191" s="3"/>
      <c r="AGP191" s="3"/>
      <c r="AGQ191" s="3"/>
      <c r="AGR191" s="3"/>
      <c r="AGS191" s="3"/>
      <c r="AGT191" s="3"/>
      <c r="AGU191" s="3"/>
      <c r="AGV191" s="3"/>
      <c r="AGW191" s="3"/>
      <c r="AGX191" s="3"/>
      <c r="AGY191" s="3"/>
      <c r="AGZ191" s="3"/>
      <c r="AHA191" s="3"/>
      <c r="AHB191" s="3"/>
      <c r="AHC191" s="3"/>
      <c r="AHD191" s="3"/>
      <c r="AHE191" s="3"/>
      <c r="AHF191" s="3"/>
      <c r="AHG191" s="3"/>
      <c r="AHH191" s="3"/>
      <c r="AHI191" s="3"/>
      <c r="AHJ191" s="3"/>
      <c r="AHK191" s="3"/>
      <c r="AHL191" s="3"/>
      <c r="AHM191" s="3"/>
      <c r="AHN191" s="3"/>
      <c r="AHO191" s="3"/>
      <c r="AHP191" s="3"/>
      <c r="AHQ191" s="3"/>
      <c r="AHR191" s="3"/>
      <c r="AHS191" s="3"/>
      <c r="AHT191" s="3"/>
      <c r="AHU191" s="3"/>
      <c r="AHV191" s="3"/>
      <c r="AHW191" s="3"/>
      <c r="AHX191" s="3"/>
      <c r="AHY191" s="3"/>
      <c r="AHZ191" s="3"/>
      <c r="AIA191" s="3"/>
      <c r="AIB191" s="3"/>
      <c r="AIC191" s="3"/>
      <c r="AID191" s="3"/>
      <c r="AIE191" s="3"/>
      <c r="AIF191" s="3"/>
      <c r="AIG191" s="3"/>
      <c r="AIH191" s="3"/>
      <c r="AII191" s="3"/>
      <c r="AIJ191" s="3"/>
      <c r="AIK191" s="3"/>
      <c r="AIL191" s="3"/>
      <c r="AIM191" s="3"/>
      <c r="AIN191" s="3"/>
      <c r="AIO191" s="3"/>
      <c r="AIP191" s="3"/>
      <c r="AIQ191" s="3"/>
      <c r="AIR191" s="3"/>
      <c r="AIS191" s="3"/>
      <c r="AIT191" s="3"/>
      <c r="AIU191" s="3"/>
      <c r="AIV191" s="3"/>
      <c r="AIW191" s="3"/>
      <c r="AIX191" s="3"/>
      <c r="AIY191" s="3"/>
      <c r="AIZ191" s="3"/>
      <c r="AJA191" s="3"/>
      <c r="AJB191" s="3"/>
      <c r="AJC191" s="3"/>
      <c r="AJD191" s="3"/>
      <c r="AJE191" s="3"/>
      <c r="AJF191" s="3"/>
      <c r="AJG191" s="3"/>
      <c r="AJH191" s="3"/>
      <c r="AJI191" s="3"/>
      <c r="AJJ191" s="3"/>
      <c r="AJK191" s="3"/>
      <c r="AJL191" s="3"/>
      <c r="AJM191" s="3"/>
      <c r="AJN191" s="3"/>
      <c r="AJO191" s="3"/>
      <c r="AJP191" s="3"/>
      <c r="AJQ191" s="3"/>
      <c r="AJR191" s="3"/>
      <c r="AJS191" s="3"/>
      <c r="AJT191" s="3"/>
      <c r="AJU191" s="3"/>
      <c r="AJV191" s="3"/>
      <c r="AJW191" s="3"/>
      <c r="AJX191" s="3"/>
      <c r="AJY191" s="3"/>
      <c r="AJZ191" s="3"/>
      <c r="AKA191" s="3"/>
      <c r="AKB191" s="3"/>
      <c r="AKC191" s="3"/>
      <c r="AKD191" s="3"/>
      <c r="AKE191" s="3"/>
      <c r="AKF191" s="3"/>
      <c r="AKG191" s="3"/>
      <c r="AKH191" s="3"/>
      <c r="AKI191" s="3"/>
      <c r="AKJ191" s="3"/>
      <c r="AKK191" s="3"/>
      <c r="AKL191" s="3"/>
      <c r="AKM191" s="3"/>
      <c r="AKN191" s="3"/>
      <c r="AKO191" s="3"/>
      <c r="AKP191" s="3"/>
      <c r="AKQ191" s="3"/>
      <c r="AKR191" s="3"/>
      <c r="AKS191" s="3"/>
      <c r="AKT191" s="3"/>
      <c r="AKU191" s="3"/>
      <c r="AKV191" s="3"/>
      <c r="AKW191" s="3"/>
      <c r="AKX191" s="3"/>
      <c r="AKY191" s="3"/>
      <c r="AKZ191" s="3"/>
      <c r="ALA191" s="3"/>
      <c r="ALB191" s="3"/>
      <c r="ALC191" s="3"/>
      <c r="ALD191" s="3"/>
      <c r="ALE191" s="3"/>
      <c r="ALF191" s="3"/>
      <c r="ALG191" s="3"/>
      <c r="ALH191" s="3"/>
      <c r="ALI191" s="3"/>
      <c r="ALJ191" s="3"/>
      <c r="ALK191" s="3"/>
      <c r="ALL191" s="3"/>
      <c r="ALM191" s="3"/>
      <c r="ALN191" s="3"/>
      <c r="ALO191" s="3"/>
      <c r="ALP191" s="3"/>
      <c r="ALQ191" s="3"/>
      <c r="ALR191" s="3"/>
      <c r="ALS191" s="3"/>
      <c r="ALT191" s="3"/>
      <c r="ALU191" s="3"/>
      <c r="ALV191" s="3"/>
      <c r="ALW191" s="3"/>
      <c r="ALX191" s="3"/>
      <c r="ALY191" s="3"/>
      <c r="ALZ191" s="3"/>
      <c r="AMA191" s="3"/>
      <c r="AMB191" s="3"/>
      <c r="AMC191" s="3"/>
      <c r="AMD191" s="3"/>
      <c r="AME191" s="3"/>
      <c r="AMF191" s="3"/>
      <c r="AMG191" s="3"/>
      <c r="AMH191" s="3"/>
      <c r="AMI191" s="3"/>
      <c r="AMJ191" s="3"/>
      <c r="AMK191" s="3"/>
      <c r="AML191" s="3"/>
      <c r="AMM191" s="3"/>
      <c r="AMN191" s="3"/>
      <c r="AMO191" s="3"/>
      <c r="AMP191" s="3"/>
      <c r="AMQ191" s="3"/>
      <c r="AMR191" s="3"/>
      <c r="AMS191" s="3"/>
      <c r="AMT191" s="3"/>
      <c r="AMU191" s="3"/>
    </row>
    <row r="192" spans="1:1038" ht="14.25" hidden="1" outlineLevel="1">
      <c r="A192" s="3"/>
      <c r="B192" s="3"/>
      <c r="C192" s="3"/>
      <c r="D192" s="3"/>
      <c r="E192" s="3"/>
      <c r="F192" s="3"/>
      <c r="G192" s="6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F192" s="3"/>
      <c r="QG192" s="3"/>
      <c r="QH192" s="3"/>
      <c r="QI192" s="3"/>
      <c r="QJ192" s="3"/>
      <c r="QK192" s="3"/>
      <c r="QL192" s="3"/>
      <c r="QM192" s="3"/>
      <c r="QN192" s="3"/>
      <c r="QO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  <c r="RK192" s="3"/>
      <c r="RL192" s="3"/>
      <c r="RM192" s="3"/>
      <c r="RN192" s="3"/>
      <c r="RO192" s="3"/>
      <c r="RP192" s="3"/>
      <c r="RQ192" s="3"/>
      <c r="RR192" s="3"/>
      <c r="RS192" s="3"/>
      <c r="RT192" s="3"/>
      <c r="RU192" s="3"/>
      <c r="RV192" s="3"/>
      <c r="RW192" s="3"/>
      <c r="RX192" s="3"/>
      <c r="RY192" s="3"/>
      <c r="RZ192" s="3"/>
      <c r="SA192" s="3"/>
      <c r="SB192" s="3"/>
      <c r="SC192" s="3"/>
      <c r="SD192" s="3"/>
      <c r="SE192" s="3"/>
      <c r="SF192" s="3"/>
      <c r="SG192" s="3"/>
      <c r="SH192" s="3"/>
      <c r="SI192" s="3"/>
      <c r="SJ192" s="3"/>
      <c r="SK192" s="3"/>
      <c r="SL192" s="3"/>
      <c r="SM192" s="3"/>
      <c r="SN192" s="3"/>
      <c r="SO192" s="3"/>
      <c r="SP192" s="3"/>
      <c r="SQ192" s="3"/>
      <c r="SR192" s="3"/>
      <c r="SS192" s="3"/>
      <c r="ST192" s="3"/>
      <c r="SU192" s="3"/>
      <c r="SV192" s="3"/>
      <c r="SW192" s="3"/>
      <c r="SX192" s="3"/>
      <c r="SY192" s="3"/>
      <c r="SZ192" s="3"/>
      <c r="TA192" s="3"/>
      <c r="TB192" s="3"/>
      <c r="TC192" s="3"/>
      <c r="TD192" s="3"/>
      <c r="TE192" s="3"/>
      <c r="TF192" s="3"/>
      <c r="TG192" s="3"/>
      <c r="TH192" s="3"/>
      <c r="TI192" s="3"/>
      <c r="TJ192" s="3"/>
      <c r="TK192" s="3"/>
      <c r="TL192" s="3"/>
      <c r="TM192" s="3"/>
      <c r="TN192" s="3"/>
      <c r="TO192" s="3"/>
      <c r="TP192" s="3"/>
      <c r="TQ192" s="3"/>
      <c r="TR192" s="3"/>
      <c r="TS192" s="3"/>
      <c r="TT192" s="3"/>
      <c r="TU192" s="3"/>
      <c r="TV192" s="3"/>
      <c r="TW192" s="3"/>
      <c r="TX192" s="3"/>
      <c r="TY192" s="3"/>
      <c r="TZ192" s="3"/>
      <c r="UA192" s="3"/>
      <c r="UB192" s="3"/>
      <c r="UC192" s="3"/>
      <c r="UD192" s="3"/>
      <c r="UE192" s="3"/>
      <c r="UF192" s="3"/>
      <c r="UG192" s="3"/>
      <c r="UH192" s="3"/>
      <c r="UI192" s="3"/>
      <c r="UJ192" s="3"/>
      <c r="UK192" s="3"/>
      <c r="UL192" s="3"/>
      <c r="UM192" s="3"/>
      <c r="UN192" s="3"/>
      <c r="UO192" s="3"/>
      <c r="UP192" s="3"/>
      <c r="UQ192" s="3"/>
      <c r="UR192" s="3"/>
      <c r="US192" s="3"/>
      <c r="UT192" s="3"/>
      <c r="UU192" s="3"/>
      <c r="UV192" s="3"/>
      <c r="UW192" s="3"/>
      <c r="UX192" s="3"/>
      <c r="UY192" s="3"/>
      <c r="UZ192" s="3"/>
      <c r="VA192" s="3"/>
      <c r="VB192" s="3"/>
      <c r="VC192" s="3"/>
      <c r="VD192" s="3"/>
      <c r="VE192" s="3"/>
      <c r="VF192" s="3"/>
      <c r="VG192" s="3"/>
      <c r="VH192" s="3"/>
      <c r="VI192" s="3"/>
      <c r="VJ192" s="3"/>
      <c r="VK192" s="3"/>
      <c r="VL192" s="3"/>
      <c r="VM192" s="3"/>
      <c r="VN192" s="3"/>
      <c r="VO192" s="3"/>
      <c r="VP192" s="3"/>
      <c r="VQ192" s="3"/>
      <c r="VR192" s="3"/>
      <c r="VS192" s="3"/>
      <c r="VT192" s="3"/>
      <c r="VU192" s="3"/>
      <c r="VV192" s="3"/>
      <c r="VW192" s="3"/>
      <c r="VX192" s="3"/>
      <c r="VY192" s="3"/>
      <c r="VZ192" s="3"/>
      <c r="WA192" s="3"/>
      <c r="WB192" s="3"/>
      <c r="WC192" s="3"/>
      <c r="WD192" s="3"/>
      <c r="WE192" s="3"/>
      <c r="WF192" s="3"/>
      <c r="WG192" s="3"/>
      <c r="WH192" s="3"/>
      <c r="WI192" s="3"/>
      <c r="WJ192" s="3"/>
      <c r="WK192" s="3"/>
      <c r="WL192" s="3"/>
      <c r="WM192" s="3"/>
      <c r="WN192" s="3"/>
      <c r="WO192" s="3"/>
      <c r="WP192" s="3"/>
      <c r="WQ192" s="3"/>
      <c r="WR192" s="3"/>
      <c r="WS192" s="3"/>
      <c r="WT192" s="3"/>
      <c r="WU192" s="3"/>
      <c r="WV192" s="3"/>
      <c r="WW192" s="3"/>
      <c r="WX192" s="3"/>
      <c r="WY192" s="3"/>
      <c r="WZ192" s="3"/>
      <c r="XA192" s="3"/>
      <c r="XB192" s="3"/>
      <c r="XC192" s="3"/>
      <c r="XD192" s="3"/>
      <c r="XE192" s="3"/>
      <c r="XF192" s="3"/>
      <c r="XG192" s="3"/>
      <c r="XH192" s="3"/>
      <c r="XI192" s="3"/>
      <c r="XJ192" s="3"/>
      <c r="XK192" s="3"/>
      <c r="XL192" s="3"/>
      <c r="XM192" s="3"/>
      <c r="XN192" s="3"/>
      <c r="XO192" s="3"/>
      <c r="XP192" s="3"/>
      <c r="XQ192" s="3"/>
      <c r="XR192" s="3"/>
      <c r="XS192" s="3"/>
      <c r="XT192" s="3"/>
      <c r="XU192" s="3"/>
      <c r="XV192" s="3"/>
      <c r="XW192" s="3"/>
      <c r="XX192" s="3"/>
      <c r="XY192" s="3"/>
      <c r="XZ192" s="3"/>
      <c r="YA192" s="3"/>
      <c r="YB192" s="3"/>
      <c r="YC192" s="3"/>
      <c r="YD192" s="3"/>
      <c r="YE192" s="3"/>
      <c r="YF192" s="3"/>
      <c r="YG192" s="3"/>
      <c r="YH192" s="3"/>
      <c r="YI192" s="3"/>
      <c r="YJ192" s="3"/>
      <c r="YK192" s="3"/>
      <c r="YL192" s="3"/>
      <c r="YM192" s="3"/>
      <c r="YN192" s="3"/>
      <c r="YO192" s="3"/>
      <c r="YP192" s="3"/>
      <c r="YQ192" s="3"/>
      <c r="YR192" s="3"/>
      <c r="YS192" s="3"/>
      <c r="YT192" s="3"/>
      <c r="YU192" s="3"/>
      <c r="YV192" s="3"/>
      <c r="YW192" s="3"/>
      <c r="YX192" s="3"/>
      <c r="YY192" s="3"/>
      <c r="YZ192" s="3"/>
      <c r="ZA192" s="3"/>
      <c r="ZB192" s="3"/>
      <c r="ZC192" s="3"/>
      <c r="ZD192" s="3"/>
      <c r="ZE192" s="3"/>
      <c r="ZF192" s="3"/>
      <c r="ZG192" s="3"/>
      <c r="ZH192" s="3"/>
      <c r="ZI192" s="3"/>
      <c r="ZJ192" s="3"/>
      <c r="ZK192" s="3"/>
      <c r="ZL192" s="3"/>
      <c r="ZM192" s="3"/>
      <c r="ZN192" s="3"/>
      <c r="ZO192" s="3"/>
      <c r="ZP192" s="3"/>
      <c r="ZQ192" s="3"/>
      <c r="ZR192" s="3"/>
      <c r="ZS192" s="3"/>
      <c r="ZT192" s="3"/>
      <c r="ZU192" s="3"/>
      <c r="ZV192" s="3"/>
      <c r="ZW192" s="3"/>
      <c r="ZX192" s="3"/>
      <c r="ZY192" s="3"/>
      <c r="ZZ192" s="3"/>
      <c r="AAA192" s="3"/>
      <c r="AAB192" s="3"/>
      <c r="AAC192" s="3"/>
      <c r="AAD192" s="3"/>
      <c r="AAE192" s="3"/>
      <c r="AAF192" s="3"/>
      <c r="AAG192" s="3"/>
      <c r="AAH192" s="3"/>
      <c r="AAI192" s="3"/>
      <c r="AAJ192" s="3"/>
      <c r="AAK192" s="3"/>
      <c r="AAL192" s="3"/>
      <c r="AAM192" s="3"/>
      <c r="AAN192" s="3"/>
      <c r="AAO192" s="3"/>
      <c r="AAP192" s="3"/>
      <c r="AAQ192" s="3"/>
      <c r="AAR192" s="3"/>
      <c r="AAS192" s="3"/>
      <c r="AAT192" s="3"/>
      <c r="AAU192" s="3"/>
      <c r="AAV192" s="3"/>
      <c r="AAW192" s="3"/>
      <c r="AAX192" s="3"/>
      <c r="AAY192" s="3"/>
      <c r="AAZ192" s="3"/>
      <c r="ABA192" s="3"/>
      <c r="ABB192" s="3"/>
      <c r="ABC192" s="3"/>
      <c r="ABD192" s="3"/>
      <c r="ABE192" s="3"/>
      <c r="ABF192" s="3"/>
      <c r="ABG192" s="3"/>
      <c r="ABH192" s="3"/>
      <c r="ABI192" s="3"/>
      <c r="ABJ192" s="3"/>
      <c r="ABK192" s="3"/>
      <c r="ABL192" s="3"/>
      <c r="ABM192" s="3"/>
      <c r="ABN192" s="3"/>
      <c r="ABO192" s="3"/>
      <c r="ABP192" s="3"/>
      <c r="ABQ192" s="3"/>
      <c r="ABR192" s="3"/>
      <c r="ABS192" s="3"/>
      <c r="ABT192" s="3"/>
      <c r="ABU192" s="3"/>
      <c r="ABV192" s="3"/>
      <c r="ABW192" s="3"/>
      <c r="ABX192" s="3"/>
      <c r="ABY192" s="3"/>
      <c r="ABZ192" s="3"/>
      <c r="ACA192" s="3"/>
      <c r="ACB192" s="3"/>
      <c r="ACC192" s="3"/>
      <c r="ACD192" s="3"/>
      <c r="ACE192" s="3"/>
      <c r="ACF192" s="3"/>
      <c r="ACG192" s="3"/>
      <c r="ACH192" s="3"/>
      <c r="ACI192" s="3"/>
      <c r="ACJ192" s="3"/>
      <c r="ACK192" s="3"/>
      <c r="ACL192" s="3"/>
      <c r="ACM192" s="3"/>
      <c r="ACN192" s="3"/>
      <c r="ACO192" s="3"/>
      <c r="ACP192" s="3"/>
      <c r="ACQ192" s="3"/>
      <c r="ACR192" s="3"/>
      <c r="ACS192" s="3"/>
      <c r="ACT192" s="3"/>
      <c r="ACU192" s="3"/>
      <c r="ACV192" s="3"/>
      <c r="ACW192" s="3"/>
      <c r="ACX192" s="3"/>
      <c r="ACY192" s="3"/>
      <c r="ACZ192" s="3"/>
      <c r="ADA192" s="3"/>
      <c r="ADB192" s="3"/>
      <c r="ADC192" s="3"/>
      <c r="ADD192" s="3"/>
      <c r="ADE192" s="3"/>
      <c r="ADF192" s="3"/>
      <c r="ADG192" s="3"/>
      <c r="ADH192" s="3"/>
      <c r="ADI192" s="3"/>
      <c r="ADJ192" s="3"/>
      <c r="ADK192" s="3"/>
      <c r="ADL192" s="3"/>
      <c r="ADM192" s="3"/>
      <c r="ADN192" s="3"/>
      <c r="ADO192" s="3"/>
      <c r="ADP192" s="3"/>
      <c r="ADQ192" s="3"/>
      <c r="ADR192" s="3"/>
      <c r="ADS192" s="3"/>
      <c r="ADT192" s="3"/>
      <c r="ADU192" s="3"/>
      <c r="ADV192" s="3"/>
      <c r="ADW192" s="3"/>
      <c r="ADX192" s="3"/>
      <c r="ADY192" s="3"/>
      <c r="ADZ192" s="3"/>
      <c r="AEA192" s="3"/>
      <c r="AEB192" s="3"/>
      <c r="AEC192" s="3"/>
      <c r="AED192" s="3"/>
      <c r="AEE192" s="3"/>
      <c r="AEF192" s="3"/>
      <c r="AEG192" s="3"/>
      <c r="AEH192" s="3"/>
      <c r="AEI192" s="3"/>
      <c r="AEJ192" s="3"/>
      <c r="AEK192" s="3"/>
      <c r="AEL192" s="3"/>
      <c r="AEM192" s="3"/>
      <c r="AEN192" s="3"/>
      <c r="AEO192" s="3"/>
      <c r="AEP192" s="3"/>
      <c r="AEQ192" s="3"/>
      <c r="AER192" s="3"/>
      <c r="AES192" s="3"/>
      <c r="AET192" s="3"/>
      <c r="AEU192" s="3"/>
      <c r="AEV192" s="3"/>
      <c r="AEW192" s="3"/>
      <c r="AEX192" s="3"/>
      <c r="AEY192" s="3"/>
      <c r="AEZ192" s="3"/>
      <c r="AFA192" s="3"/>
      <c r="AFB192" s="3"/>
      <c r="AFC192" s="3"/>
      <c r="AFD192" s="3"/>
      <c r="AFE192" s="3"/>
      <c r="AFF192" s="3"/>
      <c r="AFG192" s="3"/>
      <c r="AFH192" s="3"/>
      <c r="AFI192" s="3"/>
      <c r="AFJ192" s="3"/>
      <c r="AFK192" s="3"/>
      <c r="AFL192" s="3"/>
      <c r="AFM192" s="3"/>
      <c r="AFN192" s="3"/>
      <c r="AFO192" s="3"/>
      <c r="AFP192" s="3"/>
      <c r="AFQ192" s="3"/>
      <c r="AFR192" s="3"/>
      <c r="AFS192" s="3"/>
      <c r="AFT192" s="3"/>
      <c r="AFU192" s="3"/>
      <c r="AFV192" s="3"/>
      <c r="AFW192" s="3"/>
      <c r="AFX192" s="3"/>
      <c r="AFY192" s="3"/>
      <c r="AFZ192" s="3"/>
      <c r="AGA192" s="3"/>
      <c r="AGB192" s="3"/>
      <c r="AGC192" s="3"/>
      <c r="AGD192" s="3"/>
      <c r="AGE192" s="3"/>
      <c r="AGF192" s="3"/>
      <c r="AGG192" s="3"/>
      <c r="AGH192" s="3"/>
      <c r="AGI192" s="3"/>
      <c r="AGJ192" s="3"/>
      <c r="AGK192" s="3"/>
      <c r="AGL192" s="3"/>
      <c r="AGM192" s="3"/>
      <c r="AGN192" s="3"/>
      <c r="AGO192" s="3"/>
      <c r="AGP192" s="3"/>
      <c r="AGQ192" s="3"/>
      <c r="AGR192" s="3"/>
      <c r="AGS192" s="3"/>
      <c r="AGT192" s="3"/>
      <c r="AGU192" s="3"/>
      <c r="AGV192" s="3"/>
      <c r="AGW192" s="3"/>
      <c r="AGX192" s="3"/>
      <c r="AGY192" s="3"/>
      <c r="AGZ192" s="3"/>
      <c r="AHA192" s="3"/>
      <c r="AHB192" s="3"/>
      <c r="AHC192" s="3"/>
      <c r="AHD192" s="3"/>
      <c r="AHE192" s="3"/>
      <c r="AHF192" s="3"/>
      <c r="AHG192" s="3"/>
      <c r="AHH192" s="3"/>
      <c r="AHI192" s="3"/>
      <c r="AHJ192" s="3"/>
      <c r="AHK192" s="3"/>
      <c r="AHL192" s="3"/>
      <c r="AHM192" s="3"/>
      <c r="AHN192" s="3"/>
      <c r="AHO192" s="3"/>
      <c r="AHP192" s="3"/>
      <c r="AHQ192" s="3"/>
      <c r="AHR192" s="3"/>
      <c r="AHS192" s="3"/>
      <c r="AHT192" s="3"/>
      <c r="AHU192" s="3"/>
      <c r="AHV192" s="3"/>
      <c r="AHW192" s="3"/>
      <c r="AHX192" s="3"/>
      <c r="AHY192" s="3"/>
      <c r="AHZ192" s="3"/>
      <c r="AIA192" s="3"/>
      <c r="AIB192" s="3"/>
      <c r="AIC192" s="3"/>
      <c r="AID192" s="3"/>
      <c r="AIE192" s="3"/>
      <c r="AIF192" s="3"/>
      <c r="AIG192" s="3"/>
      <c r="AIH192" s="3"/>
      <c r="AII192" s="3"/>
      <c r="AIJ192" s="3"/>
      <c r="AIK192" s="3"/>
      <c r="AIL192" s="3"/>
      <c r="AIM192" s="3"/>
      <c r="AIN192" s="3"/>
      <c r="AIO192" s="3"/>
      <c r="AIP192" s="3"/>
      <c r="AIQ192" s="3"/>
      <c r="AIR192" s="3"/>
      <c r="AIS192" s="3"/>
      <c r="AIT192" s="3"/>
      <c r="AIU192" s="3"/>
      <c r="AIV192" s="3"/>
      <c r="AIW192" s="3"/>
      <c r="AIX192" s="3"/>
      <c r="AIY192" s="3"/>
      <c r="AIZ192" s="3"/>
      <c r="AJA192" s="3"/>
      <c r="AJB192" s="3"/>
      <c r="AJC192" s="3"/>
      <c r="AJD192" s="3"/>
      <c r="AJE192" s="3"/>
      <c r="AJF192" s="3"/>
      <c r="AJG192" s="3"/>
      <c r="AJH192" s="3"/>
      <c r="AJI192" s="3"/>
      <c r="AJJ192" s="3"/>
      <c r="AJK192" s="3"/>
      <c r="AJL192" s="3"/>
      <c r="AJM192" s="3"/>
      <c r="AJN192" s="3"/>
      <c r="AJO192" s="3"/>
      <c r="AJP192" s="3"/>
      <c r="AJQ192" s="3"/>
      <c r="AJR192" s="3"/>
      <c r="AJS192" s="3"/>
      <c r="AJT192" s="3"/>
      <c r="AJU192" s="3"/>
      <c r="AJV192" s="3"/>
      <c r="AJW192" s="3"/>
      <c r="AJX192" s="3"/>
      <c r="AJY192" s="3"/>
      <c r="AJZ192" s="3"/>
      <c r="AKA192" s="3"/>
      <c r="AKB192" s="3"/>
      <c r="AKC192" s="3"/>
      <c r="AKD192" s="3"/>
      <c r="AKE192" s="3"/>
      <c r="AKF192" s="3"/>
      <c r="AKG192" s="3"/>
      <c r="AKH192" s="3"/>
      <c r="AKI192" s="3"/>
      <c r="AKJ192" s="3"/>
      <c r="AKK192" s="3"/>
      <c r="AKL192" s="3"/>
      <c r="AKM192" s="3"/>
      <c r="AKN192" s="3"/>
      <c r="AKO192" s="3"/>
      <c r="AKP192" s="3"/>
      <c r="AKQ192" s="3"/>
      <c r="AKR192" s="3"/>
      <c r="AKS192" s="3"/>
      <c r="AKT192" s="3"/>
      <c r="AKU192" s="3"/>
      <c r="AKV192" s="3"/>
      <c r="AKW192" s="3"/>
      <c r="AKX192" s="3"/>
      <c r="AKY192" s="3"/>
      <c r="AKZ192" s="3"/>
      <c r="ALA192" s="3"/>
      <c r="ALB192" s="3"/>
      <c r="ALC192" s="3"/>
      <c r="ALD192" s="3"/>
      <c r="ALE192" s="3"/>
      <c r="ALF192" s="3"/>
      <c r="ALG192" s="3"/>
      <c r="ALH192" s="3"/>
      <c r="ALI192" s="3"/>
      <c r="ALJ192" s="3"/>
      <c r="ALK192" s="3"/>
      <c r="ALL192" s="3"/>
      <c r="ALM192" s="3"/>
      <c r="ALN192" s="3"/>
      <c r="ALO192" s="3"/>
      <c r="ALP192" s="3"/>
      <c r="ALQ192" s="3"/>
      <c r="ALR192" s="3"/>
      <c r="ALS192" s="3"/>
      <c r="ALT192" s="3"/>
      <c r="ALU192" s="3"/>
      <c r="ALV192" s="3"/>
      <c r="ALW192" s="3"/>
      <c r="ALX192" s="3"/>
      <c r="ALY192" s="3"/>
      <c r="ALZ192" s="3"/>
      <c r="AMA192" s="3"/>
      <c r="AMB192" s="3"/>
      <c r="AMC192" s="3"/>
      <c r="AMD192" s="3"/>
      <c r="AME192" s="3"/>
      <c r="AMF192" s="3"/>
      <c r="AMG192" s="3"/>
      <c r="AMH192" s="3"/>
      <c r="AMI192" s="3"/>
      <c r="AMJ192" s="3"/>
      <c r="AMK192" s="3"/>
      <c r="AML192" s="3"/>
      <c r="AMM192" s="3"/>
      <c r="AMN192" s="3"/>
      <c r="AMO192" s="3"/>
      <c r="AMP192" s="3"/>
      <c r="AMQ192" s="3"/>
      <c r="AMR192" s="3"/>
      <c r="AMS192" s="3"/>
      <c r="AMT192" s="3"/>
      <c r="AMU192" s="3"/>
    </row>
    <row r="193" spans="1:1036" ht="14.25" collapsed="1">
      <c r="A193" s="3"/>
      <c r="B193" s="3"/>
      <c r="C193" s="3"/>
      <c r="D193" s="3"/>
      <c r="E193" s="3"/>
      <c r="F193" s="3"/>
      <c r="G193" s="6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  <c r="LT193" s="3"/>
      <c r="LU193" s="3"/>
      <c r="LV193" s="3"/>
      <c r="LW193" s="3"/>
      <c r="LX193" s="3"/>
      <c r="LY193" s="3"/>
      <c r="LZ193" s="3"/>
      <c r="MA193" s="3"/>
      <c r="MB193" s="3"/>
      <c r="MC193" s="3"/>
      <c r="MD193" s="3"/>
      <c r="ME193" s="3"/>
      <c r="MF193" s="3"/>
      <c r="MG193" s="3"/>
      <c r="MH193" s="3"/>
      <c r="MI193" s="3"/>
      <c r="MJ193" s="3"/>
      <c r="MK193" s="3"/>
      <c r="ML193" s="3"/>
      <c r="MM193" s="3"/>
      <c r="MN193" s="3"/>
      <c r="MO193" s="3"/>
      <c r="MP193" s="3"/>
      <c r="MQ193" s="3"/>
      <c r="MR193" s="3"/>
      <c r="MS193" s="3"/>
      <c r="MT193" s="3"/>
      <c r="MU193" s="3"/>
      <c r="MV193" s="3"/>
      <c r="MW193" s="3"/>
      <c r="MX193" s="3"/>
      <c r="MY193" s="3"/>
      <c r="MZ193" s="3"/>
      <c r="NA193" s="3"/>
      <c r="NB193" s="3"/>
      <c r="NC193" s="3"/>
      <c r="ND193" s="3"/>
      <c r="NE193" s="3"/>
      <c r="NF193" s="3"/>
      <c r="NG193" s="3"/>
      <c r="NH193" s="3"/>
      <c r="NI193" s="3"/>
      <c r="NJ193" s="3"/>
      <c r="NK193" s="3"/>
      <c r="NL193" s="3"/>
      <c r="NM193" s="3"/>
      <c r="NN193" s="3"/>
      <c r="NO193" s="3"/>
      <c r="NP193" s="3"/>
      <c r="NQ193" s="3"/>
      <c r="NR193" s="3"/>
      <c r="NS193" s="3"/>
      <c r="NT193" s="3"/>
      <c r="NU193" s="3"/>
      <c r="NV193" s="3"/>
      <c r="NW193" s="3"/>
      <c r="NX193" s="3"/>
      <c r="NY193" s="3"/>
      <c r="NZ193" s="3"/>
      <c r="OA193" s="3"/>
      <c r="OB193" s="3"/>
      <c r="OC193" s="3"/>
      <c r="OD193" s="3"/>
      <c r="OE193" s="3"/>
      <c r="OF193" s="3"/>
      <c r="OG193" s="3"/>
      <c r="OH193" s="3"/>
      <c r="OI193" s="3"/>
      <c r="OJ193" s="3"/>
      <c r="OK193" s="3"/>
      <c r="OL193" s="3"/>
      <c r="OM193" s="3"/>
      <c r="ON193" s="3"/>
      <c r="OO193" s="3"/>
      <c r="OP193" s="3"/>
      <c r="OQ193" s="3"/>
      <c r="OR193" s="3"/>
      <c r="OS193" s="3"/>
      <c r="OT193" s="3"/>
      <c r="OU193" s="3"/>
      <c r="OV193" s="3"/>
      <c r="OW193" s="3"/>
      <c r="OX193" s="3"/>
      <c r="OY193" s="3"/>
      <c r="OZ193" s="3"/>
      <c r="PA193" s="3"/>
      <c r="PB193" s="3"/>
      <c r="PC193" s="3"/>
      <c r="PD193" s="3"/>
      <c r="PE193" s="3"/>
      <c r="PF193" s="3"/>
      <c r="PG193" s="3"/>
      <c r="PH193" s="3"/>
      <c r="PI193" s="3"/>
      <c r="PJ193" s="3"/>
      <c r="PK193" s="3"/>
      <c r="PL193" s="3"/>
      <c r="PM193" s="3"/>
      <c r="PN193" s="3"/>
      <c r="PO193" s="3"/>
      <c r="PP193" s="3"/>
      <c r="PQ193" s="3"/>
      <c r="PR193" s="3"/>
      <c r="PS193" s="3"/>
      <c r="PT193" s="3"/>
      <c r="PU193" s="3"/>
      <c r="PV193" s="3"/>
      <c r="PW193" s="3"/>
      <c r="PX193" s="3"/>
      <c r="PY193" s="3"/>
      <c r="PZ193" s="3"/>
      <c r="QA193" s="3"/>
      <c r="QB193" s="3"/>
      <c r="QC193" s="3"/>
      <c r="QD193" s="3"/>
      <c r="QE193" s="3"/>
      <c r="QF193" s="3"/>
      <c r="QG193" s="3"/>
      <c r="QH193" s="3"/>
      <c r="QI193" s="3"/>
      <c r="QJ193" s="3"/>
      <c r="QK193" s="3"/>
      <c r="QL193" s="3"/>
      <c r="QM193" s="3"/>
      <c r="QN193" s="3"/>
      <c r="QO193" s="3"/>
      <c r="QP193" s="3"/>
      <c r="QQ193" s="3"/>
      <c r="QR193" s="3"/>
      <c r="QS193" s="3"/>
      <c r="QT193" s="3"/>
      <c r="QU193" s="3"/>
      <c r="QV193" s="3"/>
      <c r="QW193" s="3"/>
      <c r="QX193" s="3"/>
      <c r="QY193" s="3"/>
      <c r="QZ193" s="3"/>
      <c r="RA193" s="3"/>
      <c r="RB193" s="3"/>
      <c r="RC193" s="3"/>
      <c r="RD193" s="3"/>
      <c r="RE193" s="3"/>
      <c r="RF193" s="3"/>
      <c r="RG193" s="3"/>
      <c r="RH193" s="3"/>
      <c r="RI193" s="3"/>
      <c r="RJ193" s="3"/>
      <c r="RK193" s="3"/>
      <c r="RL193" s="3"/>
      <c r="RM193" s="3"/>
      <c r="RN193" s="3"/>
      <c r="RO193" s="3"/>
      <c r="RP193" s="3"/>
      <c r="RQ193" s="3"/>
      <c r="RR193" s="3"/>
      <c r="RS193" s="3"/>
      <c r="RT193" s="3"/>
      <c r="RU193" s="3"/>
      <c r="RV193" s="3"/>
      <c r="RW193" s="3"/>
      <c r="RX193" s="3"/>
      <c r="RY193" s="3"/>
      <c r="RZ193" s="3"/>
      <c r="SA193" s="3"/>
      <c r="SB193" s="3"/>
      <c r="SC193" s="3"/>
      <c r="SD193" s="3"/>
      <c r="SE193" s="3"/>
      <c r="SF193" s="3"/>
      <c r="SG193" s="3"/>
      <c r="SH193" s="3"/>
      <c r="SI193" s="3"/>
      <c r="SJ193" s="3"/>
      <c r="SK193" s="3"/>
      <c r="SL193" s="3"/>
      <c r="SM193" s="3"/>
      <c r="SN193" s="3"/>
      <c r="SO193" s="3"/>
      <c r="SP193" s="3"/>
      <c r="SQ193" s="3"/>
      <c r="SR193" s="3"/>
      <c r="SS193" s="3"/>
      <c r="ST193" s="3"/>
      <c r="SU193" s="3"/>
      <c r="SV193" s="3"/>
      <c r="SW193" s="3"/>
      <c r="SX193" s="3"/>
      <c r="SY193" s="3"/>
      <c r="SZ193" s="3"/>
      <c r="TA193" s="3"/>
      <c r="TB193" s="3"/>
      <c r="TC193" s="3"/>
      <c r="TD193" s="3"/>
      <c r="TE193" s="3"/>
      <c r="TF193" s="3"/>
      <c r="TG193" s="3"/>
      <c r="TH193" s="3"/>
      <c r="TI193" s="3"/>
      <c r="TJ193" s="3"/>
      <c r="TK193" s="3"/>
      <c r="TL193" s="3"/>
      <c r="TM193" s="3"/>
      <c r="TN193" s="3"/>
      <c r="TO193" s="3"/>
      <c r="TP193" s="3"/>
      <c r="TQ193" s="3"/>
      <c r="TR193" s="3"/>
      <c r="TS193" s="3"/>
      <c r="TT193" s="3"/>
      <c r="TU193" s="3"/>
      <c r="TV193" s="3"/>
      <c r="TW193" s="3"/>
      <c r="TX193" s="3"/>
      <c r="TY193" s="3"/>
      <c r="TZ193" s="3"/>
      <c r="UA193" s="3"/>
      <c r="UB193" s="3"/>
      <c r="UC193" s="3"/>
      <c r="UD193" s="3"/>
      <c r="UE193" s="3"/>
      <c r="UF193" s="3"/>
      <c r="UG193" s="3"/>
      <c r="UH193" s="3"/>
      <c r="UI193" s="3"/>
      <c r="UJ193" s="3"/>
      <c r="UK193" s="3"/>
      <c r="UL193" s="3"/>
      <c r="UM193" s="3"/>
      <c r="UN193" s="3"/>
      <c r="UO193" s="3"/>
      <c r="UP193" s="3"/>
      <c r="UQ193" s="3"/>
      <c r="UR193" s="3"/>
      <c r="US193" s="3"/>
      <c r="UT193" s="3"/>
      <c r="UU193" s="3"/>
      <c r="UV193" s="3"/>
      <c r="UW193" s="3"/>
      <c r="UX193" s="3"/>
      <c r="UY193" s="3"/>
      <c r="UZ193" s="3"/>
      <c r="VA193" s="3"/>
      <c r="VB193" s="3"/>
      <c r="VC193" s="3"/>
      <c r="VD193" s="3"/>
      <c r="VE193" s="3"/>
      <c r="VF193" s="3"/>
      <c r="VG193" s="3"/>
      <c r="VH193" s="3"/>
      <c r="VI193" s="3"/>
      <c r="VJ193" s="3"/>
      <c r="VK193" s="3"/>
      <c r="VL193" s="3"/>
      <c r="VM193" s="3"/>
      <c r="VN193" s="3"/>
      <c r="VO193" s="3"/>
      <c r="VP193" s="3"/>
      <c r="VQ193" s="3"/>
      <c r="VR193" s="3"/>
      <c r="VS193" s="3"/>
      <c r="VT193" s="3"/>
      <c r="VU193" s="3"/>
      <c r="VV193" s="3"/>
      <c r="VW193" s="3"/>
      <c r="VX193" s="3"/>
      <c r="VY193" s="3"/>
      <c r="VZ193" s="3"/>
      <c r="WA193" s="3"/>
      <c r="WB193" s="3"/>
      <c r="WC193" s="3"/>
      <c r="WD193" s="3"/>
      <c r="WE193" s="3"/>
      <c r="WF193" s="3"/>
      <c r="WG193" s="3"/>
      <c r="WH193" s="3"/>
      <c r="WI193" s="3"/>
      <c r="WJ193" s="3"/>
      <c r="WK193" s="3"/>
      <c r="WL193" s="3"/>
      <c r="WM193" s="3"/>
      <c r="WN193" s="3"/>
      <c r="WO193" s="3"/>
      <c r="WP193" s="3"/>
      <c r="WQ193" s="3"/>
      <c r="WR193" s="3"/>
      <c r="WS193" s="3"/>
      <c r="WT193" s="3"/>
      <c r="WU193" s="3"/>
      <c r="WV193" s="3"/>
      <c r="WW193" s="3"/>
      <c r="WX193" s="3"/>
      <c r="WY193" s="3"/>
      <c r="WZ193" s="3"/>
      <c r="XA193" s="3"/>
      <c r="XB193" s="3"/>
      <c r="XC193" s="3"/>
      <c r="XD193" s="3"/>
      <c r="XE193" s="3"/>
      <c r="XF193" s="3"/>
      <c r="XG193" s="3"/>
      <c r="XH193" s="3"/>
      <c r="XI193" s="3"/>
      <c r="XJ193" s="3"/>
      <c r="XK193" s="3"/>
      <c r="XL193" s="3"/>
      <c r="XM193" s="3"/>
      <c r="XN193" s="3"/>
      <c r="XO193" s="3"/>
      <c r="XP193" s="3"/>
      <c r="XQ193" s="3"/>
      <c r="XR193" s="3"/>
      <c r="XS193" s="3"/>
      <c r="XT193" s="3"/>
      <c r="XU193" s="3"/>
      <c r="XV193" s="3"/>
      <c r="XW193" s="3"/>
      <c r="XX193" s="3"/>
      <c r="XY193" s="3"/>
      <c r="XZ193" s="3"/>
      <c r="YA193" s="3"/>
      <c r="YB193" s="3"/>
      <c r="YC193" s="3"/>
      <c r="YD193" s="3"/>
      <c r="YE193" s="3"/>
      <c r="YF193" s="3"/>
      <c r="YG193" s="3"/>
      <c r="YH193" s="3"/>
      <c r="YI193" s="3"/>
      <c r="YJ193" s="3"/>
      <c r="YK193" s="3"/>
      <c r="YL193" s="3"/>
      <c r="YM193" s="3"/>
      <c r="YN193" s="3"/>
      <c r="YO193" s="3"/>
      <c r="YP193" s="3"/>
      <c r="YQ193" s="3"/>
      <c r="YR193" s="3"/>
      <c r="YS193" s="3"/>
      <c r="YT193" s="3"/>
      <c r="YU193" s="3"/>
      <c r="YV193" s="3"/>
      <c r="YW193" s="3"/>
      <c r="YX193" s="3"/>
      <c r="YY193" s="3"/>
      <c r="YZ193" s="3"/>
      <c r="ZA193" s="3"/>
      <c r="ZB193" s="3"/>
      <c r="ZC193" s="3"/>
      <c r="ZD193" s="3"/>
      <c r="ZE193" s="3"/>
      <c r="ZF193" s="3"/>
      <c r="ZG193" s="3"/>
      <c r="ZH193" s="3"/>
      <c r="ZI193" s="3"/>
      <c r="ZJ193" s="3"/>
      <c r="ZK193" s="3"/>
      <c r="ZL193" s="3"/>
      <c r="ZM193" s="3"/>
      <c r="ZN193" s="3"/>
      <c r="ZO193" s="3"/>
      <c r="ZP193" s="3"/>
      <c r="ZQ193" s="3"/>
      <c r="ZR193" s="3"/>
      <c r="ZS193" s="3"/>
      <c r="ZT193" s="3"/>
      <c r="ZU193" s="3"/>
      <c r="ZV193" s="3"/>
      <c r="ZW193" s="3"/>
      <c r="ZX193" s="3"/>
      <c r="ZY193" s="3"/>
      <c r="ZZ193" s="3"/>
      <c r="AAA193" s="3"/>
      <c r="AAB193" s="3"/>
      <c r="AAC193" s="3"/>
      <c r="AAD193" s="3"/>
      <c r="AAE193" s="3"/>
      <c r="AAF193" s="3"/>
      <c r="AAG193" s="3"/>
      <c r="AAH193" s="3"/>
      <c r="AAI193" s="3"/>
      <c r="AAJ193" s="3"/>
      <c r="AAK193" s="3"/>
      <c r="AAL193" s="3"/>
      <c r="AAM193" s="3"/>
      <c r="AAN193" s="3"/>
      <c r="AAO193" s="3"/>
      <c r="AAP193" s="3"/>
      <c r="AAQ193" s="3"/>
      <c r="AAR193" s="3"/>
      <c r="AAS193" s="3"/>
      <c r="AAT193" s="3"/>
      <c r="AAU193" s="3"/>
      <c r="AAV193" s="3"/>
      <c r="AAW193" s="3"/>
      <c r="AAX193" s="3"/>
      <c r="AAY193" s="3"/>
      <c r="AAZ193" s="3"/>
      <c r="ABA193" s="3"/>
      <c r="ABB193" s="3"/>
      <c r="ABC193" s="3"/>
      <c r="ABD193" s="3"/>
      <c r="ABE193" s="3"/>
      <c r="ABF193" s="3"/>
      <c r="ABG193" s="3"/>
      <c r="ABH193" s="3"/>
      <c r="ABI193" s="3"/>
      <c r="ABJ193" s="3"/>
      <c r="ABK193" s="3"/>
      <c r="ABL193" s="3"/>
      <c r="ABM193" s="3"/>
      <c r="ABN193" s="3"/>
      <c r="ABO193" s="3"/>
      <c r="ABP193" s="3"/>
      <c r="ABQ193" s="3"/>
      <c r="ABR193" s="3"/>
      <c r="ABS193" s="3"/>
      <c r="ABT193" s="3"/>
      <c r="ABU193" s="3"/>
      <c r="ABV193" s="3"/>
      <c r="ABW193" s="3"/>
      <c r="ABX193" s="3"/>
      <c r="ABY193" s="3"/>
      <c r="ABZ193" s="3"/>
      <c r="ACA193" s="3"/>
      <c r="ACB193" s="3"/>
      <c r="ACC193" s="3"/>
      <c r="ACD193" s="3"/>
      <c r="ACE193" s="3"/>
      <c r="ACF193" s="3"/>
      <c r="ACG193" s="3"/>
      <c r="ACH193" s="3"/>
      <c r="ACI193" s="3"/>
      <c r="ACJ193" s="3"/>
      <c r="ACK193" s="3"/>
      <c r="ACL193" s="3"/>
      <c r="ACM193" s="3"/>
      <c r="ACN193" s="3"/>
      <c r="ACO193" s="3"/>
      <c r="ACP193" s="3"/>
      <c r="ACQ193" s="3"/>
      <c r="ACR193" s="3"/>
      <c r="ACS193" s="3"/>
      <c r="ACT193" s="3"/>
      <c r="ACU193" s="3"/>
      <c r="ACV193" s="3"/>
      <c r="ACW193" s="3"/>
      <c r="ACX193" s="3"/>
      <c r="ACY193" s="3"/>
      <c r="ACZ193" s="3"/>
      <c r="ADA193" s="3"/>
      <c r="ADB193" s="3"/>
      <c r="ADC193" s="3"/>
      <c r="ADD193" s="3"/>
      <c r="ADE193" s="3"/>
      <c r="ADF193" s="3"/>
      <c r="ADG193" s="3"/>
      <c r="ADH193" s="3"/>
      <c r="ADI193" s="3"/>
      <c r="ADJ193" s="3"/>
      <c r="ADK193" s="3"/>
      <c r="ADL193" s="3"/>
      <c r="ADM193" s="3"/>
      <c r="ADN193" s="3"/>
      <c r="ADO193" s="3"/>
      <c r="ADP193" s="3"/>
      <c r="ADQ193" s="3"/>
      <c r="ADR193" s="3"/>
      <c r="ADS193" s="3"/>
      <c r="ADT193" s="3"/>
      <c r="ADU193" s="3"/>
      <c r="ADV193" s="3"/>
      <c r="ADW193" s="3"/>
      <c r="ADX193" s="3"/>
      <c r="ADY193" s="3"/>
      <c r="ADZ193" s="3"/>
      <c r="AEA193" s="3"/>
      <c r="AEB193" s="3"/>
      <c r="AEC193" s="3"/>
      <c r="AED193" s="3"/>
      <c r="AEE193" s="3"/>
      <c r="AEF193" s="3"/>
      <c r="AEG193" s="3"/>
      <c r="AEH193" s="3"/>
      <c r="AEI193" s="3"/>
      <c r="AEJ193" s="3"/>
      <c r="AEK193" s="3"/>
      <c r="AEL193" s="3"/>
      <c r="AEM193" s="3"/>
      <c r="AEN193" s="3"/>
      <c r="AEO193" s="3"/>
      <c r="AEP193" s="3"/>
      <c r="AEQ193" s="3"/>
      <c r="AER193" s="3"/>
      <c r="AES193" s="3"/>
      <c r="AET193" s="3"/>
      <c r="AEU193" s="3"/>
      <c r="AEV193" s="3"/>
      <c r="AEW193" s="3"/>
      <c r="AEX193" s="3"/>
      <c r="AEY193" s="3"/>
      <c r="AEZ193" s="3"/>
      <c r="AFA193" s="3"/>
      <c r="AFB193" s="3"/>
      <c r="AFC193" s="3"/>
      <c r="AFD193" s="3"/>
      <c r="AFE193" s="3"/>
      <c r="AFF193" s="3"/>
      <c r="AFG193" s="3"/>
      <c r="AFH193" s="3"/>
      <c r="AFI193" s="3"/>
      <c r="AFJ193" s="3"/>
      <c r="AFK193" s="3"/>
      <c r="AFL193" s="3"/>
      <c r="AFM193" s="3"/>
      <c r="AFN193" s="3"/>
      <c r="AFO193" s="3"/>
      <c r="AFP193" s="3"/>
      <c r="AFQ193" s="3"/>
      <c r="AFR193" s="3"/>
      <c r="AFS193" s="3"/>
      <c r="AFT193" s="3"/>
      <c r="AFU193" s="3"/>
      <c r="AFV193" s="3"/>
      <c r="AFW193" s="3"/>
      <c r="AFX193" s="3"/>
      <c r="AFY193" s="3"/>
      <c r="AFZ193" s="3"/>
      <c r="AGA193" s="3"/>
      <c r="AGB193" s="3"/>
      <c r="AGC193" s="3"/>
      <c r="AGD193" s="3"/>
      <c r="AGE193" s="3"/>
      <c r="AGF193" s="3"/>
      <c r="AGG193" s="3"/>
      <c r="AGH193" s="3"/>
      <c r="AGI193" s="3"/>
      <c r="AGJ193" s="3"/>
      <c r="AGK193" s="3"/>
      <c r="AGL193" s="3"/>
      <c r="AGM193" s="3"/>
      <c r="AGN193" s="3"/>
      <c r="AGO193" s="3"/>
      <c r="AGP193" s="3"/>
      <c r="AGQ193" s="3"/>
      <c r="AGR193" s="3"/>
      <c r="AGS193" s="3"/>
      <c r="AGT193" s="3"/>
      <c r="AGU193" s="3"/>
      <c r="AGV193" s="3"/>
      <c r="AGW193" s="3"/>
      <c r="AGX193" s="3"/>
      <c r="AGY193" s="3"/>
      <c r="AGZ193" s="3"/>
      <c r="AHA193" s="3"/>
      <c r="AHB193" s="3"/>
      <c r="AHC193" s="3"/>
      <c r="AHD193" s="3"/>
      <c r="AHE193" s="3"/>
      <c r="AHF193" s="3"/>
      <c r="AHG193" s="3"/>
      <c r="AHH193" s="3"/>
      <c r="AHI193" s="3"/>
      <c r="AHJ193" s="3"/>
      <c r="AHK193" s="3"/>
      <c r="AHL193" s="3"/>
      <c r="AHM193" s="3"/>
      <c r="AHN193" s="3"/>
      <c r="AHO193" s="3"/>
      <c r="AHP193" s="3"/>
      <c r="AHQ193" s="3"/>
      <c r="AHR193" s="3"/>
      <c r="AHS193" s="3"/>
      <c r="AHT193" s="3"/>
      <c r="AHU193" s="3"/>
      <c r="AHV193" s="3"/>
      <c r="AHW193" s="3"/>
      <c r="AHX193" s="3"/>
      <c r="AHY193" s="3"/>
      <c r="AHZ193" s="3"/>
      <c r="AIA193" s="3"/>
      <c r="AIB193" s="3"/>
      <c r="AIC193" s="3"/>
      <c r="AID193" s="3"/>
      <c r="AIE193" s="3"/>
      <c r="AIF193" s="3"/>
      <c r="AIG193" s="3"/>
      <c r="AIH193" s="3"/>
      <c r="AII193" s="3"/>
      <c r="AIJ193" s="3"/>
      <c r="AIK193" s="3"/>
      <c r="AIL193" s="3"/>
      <c r="AIM193" s="3"/>
      <c r="AIN193" s="3"/>
      <c r="AIO193" s="3"/>
      <c r="AIP193" s="3"/>
      <c r="AIQ193" s="3"/>
      <c r="AIR193" s="3"/>
      <c r="AIS193" s="3"/>
      <c r="AIT193" s="3"/>
      <c r="AIU193" s="3"/>
      <c r="AIV193" s="3"/>
      <c r="AIW193" s="3"/>
      <c r="AIX193" s="3"/>
      <c r="AIY193" s="3"/>
      <c r="AIZ193" s="3"/>
      <c r="AJA193" s="3"/>
      <c r="AJB193" s="3"/>
      <c r="AJC193" s="3"/>
      <c r="AJD193" s="3"/>
      <c r="AJE193" s="3"/>
      <c r="AJF193" s="3"/>
      <c r="AJG193" s="3"/>
      <c r="AJH193" s="3"/>
      <c r="AJI193" s="3"/>
      <c r="AJJ193" s="3"/>
      <c r="AJK193" s="3"/>
      <c r="AJL193" s="3"/>
      <c r="AJM193" s="3"/>
      <c r="AJN193" s="3"/>
      <c r="AJO193" s="3"/>
      <c r="AJP193" s="3"/>
      <c r="AJQ193" s="3"/>
      <c r="AJR193" s="3"/>
      <c r="AJS193" s="3"/>
      <c r="AJT193" s="3"/>
      <c r="AJU193" s="3"/>
      <c r="AJV193" s="3"/>
      <c r="AJW193" s="3"/>
      <c r="AJX193" s="3"/>
      <c r="AJY193" s="3"/>
      <c r="AJZ193" s="3"/>
      <c r="AKA193" s="3"/>
      <c r="AKB193" s="3"/>
      <c r="AKC193" s="3"/>
      <c r="AKD193" s="3"/>
      <c r="AKE193" s="3"/>
      <c r="AKF193" s="3"/>
      <c r="AKG193" s="3"/>
      <c r="AKH193" s="3"/>
      <c r="AKI193" s="3"/>
      <c r="AKJ193" s="3"/>
      <c r="AKK193" s="3"/>
      <c r="AKL193" s="3"/>
      <c r="AKM193" s="3"/>
      <c r="AKN193" s="3"/>
      <c r="AKO193" s="3"/>
      <c r="AKP193" s="3"/>
      <c r="AKQ193" s="3"/>
      <c r="AKR193" s="3"/>
      <c r="AKS193" s="3"/>
      <c r="AKT193" s="3"/>
      <c r="AKU193" s="3"/>
      <c r="AKV193" s="3"/>
      <c r="AKW193" s="3"/>
      <c r="AKX193" s="3"/>
      <c r="AKY193" s="3"/>
      <c r="AKZ193" s="3"/>
      <c r="ALA193" s="3"/>
      <c r="ALB193" s="3"/>
      <c r="ALC193" s="3"/>
      <c r="ALD193" s="3"/>
      <c r="ALE193" s="3"/>
      <c r="ALF193" s="3"/>
      <c r="ALG193" s="3"/>
      <c r="ALH193" s="3"/>
      <c r="ALI193" s="3"/>
      <c r="ALJ193" s="3"/>
      <c r="ALK193" s="3"/>
      <c r="ALL193" s="3"/>
      <c r="ALM193" s="3"/>
      <c r="ALN193" s="3"/>
      <c r="ALO193" s="3"/>
      <c r="ALP193" s="3"/>
      <c r="ALQ193" s="3"/>
      <c r="ALR193" s="3"/>
      <c r="ALS193" s="3"/>
      <c r="ALT193" s="3"/>
      <c r="ALU193" s="3"/>
      <c r="ALV193" s="3"/>
      <c r="ALW193" s="3"/>
      <c r="ALX193" s="3"/>
      <c r="ALY193" s="3"/>
      <c r="ALZ193" s="3"/>
      <c r="AMA193" s="3"/>
      <c r="AMB193" s="3"/>
      <c r="AMC193" s="3"/>
      <c r="AMD193" s="3"/>
      <c r="AME193" s="3"/>
      <c r="AMF193" s="3"/>
      <c r="AMG193" s="3"/>
      <c r="AMH193" s="3"/>
      <c r="AMI193" s="3"/>
      <c r="AMJ193" s="3"/>
      <c r="AMK193" s="3"/>
      <c r="AML193" s="3"/>
      <c r="AMM193" s="3"/>
      <c r="AMN193" s="3"/>
      <c r="AMO193" s="3"/>
      <c r="AMP193" s="3"/>
      <c r="AMQ193" s="3"/>
      <c r="AMR193" s="3"/>
      <c r="AMS193" s="3"/>
      <c r="AMT193" s="3"/>
      <c r="AMU193" s="3"/>
    </row>
    <row r="194" spans="1:1036" ht="14.25">
      <c r="A194" s="3"/>
      <c r="B194" s="3"/>
      <c r="C194" s="3"/>
      <c r="D194" s="3"/>
      <c r="E194" s="3"/>
      <c r="F194" s="3"/>
      <c r="G194" s="6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/>
      <c r="MF194" s="3"/>
      <c r="MG194" s="3"/>
      <c r="MH194" s="3"/>
      <c r="MI194" s="3"/>
      <c r="MJ194" s="3"/>
      <c r="MK194" s="3"/>
      <c r="ML194" s="3"/>
      <c r="MM194" s="3"/>
      <c r="MN194" s="3"/>
      <c r="MO194" s="3"/>
      <c r="MP194" s="3"/>
      <c r="MQ194" s="3"/>
      <c r="MR194" s="3"/>
      <c r="MS194" s="3"/>
      <c r="MT194" s="3"/>
      <c r="MU194" s="3"/>
      <c r="MV194" s="3"/>
      <c r="MW194" s="3"/>
      <c r="MX194" s="3"/>
      <c r="MY194" s="3"/>
      <c r="MZ194" s="3"/>
      <c r="NA194" s="3"/>
      <c r="NB194" s="3"/>
      <c r="NC194" s="3"/>
      <c r="ND194" s="3"/>
      <c r="NE194" s="3"/>
      <c r="NF194" s="3"/>
      <c r="NG194" s="3"/>
      <c r="NH194" s="3"/>
      <c r="NI194" s="3"/>
      <c r="NJ194" s="3"/>
      <c r="NK194" s="3"/>
      <c r="NL194" s="3"/>
      <c r="NM194" s="3"/>
      <c r="NN194" s="3"/>
      <c r="NO194" s="3"/>
      <c r="NP194" s="3"/>
      <c r="NQ194" s="3"/>
      <c r="NR194" s="3"/>
      <c r="NS194" s="3"/>
      <c r="NT194" s="3"/>
      <c r="NU194" s="3"/>
      <c r="NV194" s="3"/>
      <c r="NW194" s="3"/>
      <c r="NX194" s="3"/>
      <c r="NY194" s="3"/>
      <c r="NZ194" s="3"/>
      <c r="OA194" s="3"/>
      <c r="OB194" s="3"/>
      <c r="OC194" s="3"/>
      <c r="OD194" s="3"/>
      <c r="OE194" s="3"/>
      <c r="OF194" s="3"/>
      <c r="OG194" s="3"/>
      <c r="OH194" s="3"/>
      <c r="OI194" s="3"/>
      <c r="OJ194" s="3"/>
      <c r="OK194" s="3"/>
      <c r="OL194" s="3"/>
      <c r="OM194" s="3"/>
      <c r="ON194" s="3"/>
      <c r="OO194" s="3"/>
      <c r="OP194" s="3"/>
      <c r="OQ194" s="3"/>
      <c r="OR194" s="3"/>
      <c r="OS194" s="3"/>
      <c r="OT194" s="3"/>
      <c r="OU194" s="3"/>
      <c r="OV194" s="3"/>
      <c r="OW194" s="3"/>
      <c r="OX194" s="3"/>
      <c r="OY194" s="3"/>
      <c r="OZ194" s="3"/>
      <c r="PA194" s="3"/>
      <c r="PB194" s="3"/>
      <c r="PC194" s="3"/>
      <c r="PD194" s="3"/>
      <c r="PE194" s="3"/>
      <c r="PF194" s="3"/>
      <c r="PG194" s="3"/>
      <c r="PH194" s="3"/>
      <c r="PI194" s="3"/>
      <c r="PJ194" s="3"/>
      <c r="PK194" s="3"/>
      <c r="PL194" s="3"/>
      <c r="PM194" s="3"/>
      <c r="PN194" s="3"/>
      <c r="PO194" s="3"/>
      <c r="PP194" s="3"/>
      <c r="PQ194" s="3"/>
      <c r="PR194" s="3"/>
      <c r="PS194" s="3"/>
      <c r="PT194" s="3"/>
      <c r="PU194" s="3"/>
      <c r="PV194" s="3"/>
      <c r="PW194" s="3"/>
      <c r="PX194" s="3"/>
      <c r="PY194" s="3"/>
      <c r="PZ194" s="3"/>
      <c r="QA194" s="3"/>
      <c r="QB194" s="3"/>
      <c r="QC194" s="3"/>
      <c r="QD194" s="3"/>
      <c r="QE194" s="3"/>
      <c r="QF194" s="3"/>
      <c r="QG194" s="3"/>
      <c r="QH194" s="3"/>
      <c r="QI194" s="3"/>
      <c r="QJ194" s="3"/>
      <c r="QK194" s="3"/>
      <c r="QL194" s="3"/>
      <c r="QM194" s="3"/>
      <c r="QN194" s="3"/>
      <c r="QO194" s="3"/>
      <c r="QP194" s="3"/>
      <c r="QQ194" s="3"/>
      <c r="QR194" s="3"/>
      <c r="QS194" s="3"/>
      <c r="QT194" s="3"/>
      <c r="QU194" s="3"/>
      <c r="QV194" s="3"/>
      <c r="QW194" s="3"/>
      <c r="QX194" s="3"/>
      <c r="QY194" s="3"/>
      <c r="QZ194" s="3"/>
      <c r="RA194" s="3"/>
      <c r="RB194" s="3"/>
      <c r="RC194" s="3"/>
      <c r="RD194" s="3"/>
      <c r="RE194" s="3"/>
      <c r="RF194" s="3"/>
      <c r="RG194" s="3"/>
      <c r="RH194" s="3"/>
      <c r="RI194" s="3"/>
      <c r="RJ194" s="3"/>
      <c r="RK194" s="3"/>
      <c r="RL194" s="3"/>
      <c r="RM194" s="3"/>
      <c r="RN194" s="3"/>
      <c r="RO194" s="3"/>
      <c r="RP194" s="3"/>
      <c r="RQ194" s="3"/>
      <c r="RR194" s="3"/>
      <c r="RS194" s="3"/>
      <c r="RT194" s="3"/>
      <c r="RU194" s="3"/>
      <c r="RV194" s="3"/>
      <c r="RW194" s="3"/>
      <c r="RX194" s="3"/>
      <c r="RY194" s="3"/>
      <c r="RZ194" s="3"/>
      <c r="SA194" s="3"/>
      <c r="SB194" s="3"/>
      <c r="SC194" s="3"/>
      <c r="SD194" s="3"/>
      <c r="SE194" s="3"/>
      <c r="SF194" s="3"/>
      <c r="SG194" s="3"/>
      <c r="SH194" s="3"/>
      <c r="SI194" s="3"/>
      <c r="SJ194" s="3"/>
      <c r="SK194" s="3"/>
      <c r="SL194" s="3"/>
      <c r="SM194" s="3"/>
      <c r="SN194" s="3"/>
      <c r="SO194" s="3"/>
      <c r="SP194" s="3"/>
      <c r="SQ194" s="3"/>
      <c r="SR194" s="3"/>
      <c r="SS194" s="3"/>
      <c r="ST194" s="3"/>
      <c r="SU194" s="3"/>
      <c r="SV194" s="3"/>
      <c r="SW194" s="3"/>
      <c r="SX194" s="3"/>
      <c r="SY194" s="3"/>
      <c r="SZ194" s="3"/>
      <c r="TA194" s="3"/>
      <c r="TB194" s="3"/>
      <c r="TC194" s="3"/>
      <c r="TD194" s="3"/>
      <c r="TE194" s="3"/>
      <c r="TF194" s="3"/>
      <c r="TG194" s="3"/>
      <c r="TH194" s="3"/>
      <c r="TI194" s="3"/>
      <c r="TJ194" s="3"/>
      <c r="TK194" s="3"/>
      <c r="TL194" s="3"/>
      <c r="TM194" s="3"/>
      <c r="TN194" s="3"/>
      <c r="TO194" s="3"/>
      <c r="TP194" s="3"/>
      <c r="TQ194" s="3"/>
      <c r="TR194" s="3"/>
      <c r="TS194" s="3"/>
      <c r="TT194" s="3"/>
      <c r="TU194" s="3"/>
      <c r="TV194" s="3"/>
      <c r="TW194" s="3"/>
      <c r="TX194" s="3"/>
      <c r="TY194" s="3"/>
      <c r="TZ194" s="3"/>
      <c r="UA194" s="3"/>
      <c r="UB194" s="3"/>
      <c r="UC194" s="3"/>
      <c r="UD194" s="3"/>
      <c r="UE194" s="3"/>
      <c r="UF194" s="3"/>
      <c r="UG194" s="3"/>
      <c r="UH194" s="3"/>
      <c r="UI194" s="3"/>
      <c r="UJ194" s="3"/>
      <c r="UK194" s="3"/>
      <c r="UL194" s="3"/>
      <c r="UM194" s="3"/>
      <c r="UN194" s="3"/>
      <c r="UO194" s="3"/>
      <c r="UP194" s="3"/>
      <c r="UQ194" s="3"/>
      <c r="UR194" s="3"/>
      <c r="US194" s="3"/>
      <c r="UT194" s="3"/>
      <c r="UU194" s="3"/>
      <c r="UV194" s="3"/>
      <c r="UW194" s="3"/>
      <c r="UX194" s="3"/>
      <c r="UY194" s="3"/>
      <c r="UZ194" s="3"/>
      <c r="VA194" s="3"/>
      <c r="VB194" s="3"/>
      <c r="VC194" s="3"/>
      <c r="VD194" s="3"/>
      <c r="VE194" s="3"/>
      <c r="VF194" s="3"/>
      <c r="VG194" s="3"/>
      <c r="VH194" s="3"/>
      <c r="VI194" s="3"/>
      <c r="VJ194" s="3"/>
      <c r="VK194" s="3"/>
      <c r="VL194" s="3"/>
      <c r="VM194" s="3"/>
      <c r="VN194" s="3"/>
      <c r="VO194" s="3"/>
      <c r="VP194" s="3"/>
      <c r="VQ194" s="3"/>
      <c r="VR194" s="3"/>
      <c r="VS194" s="3"/>
      <c r="VT194" s="3"/>
      <c r="VU194" s="3"/>
      <c r="VV194" s="3"/>
      <c r="VW194" s="3"/>
      <c r="VX194" s="3"/>
      <c r="VY194" s="3"/>
      <c r="VZ194" s="3"/>
      <c r="WA194" s="3"/>
      <c r="WB194" s="3"/>
      <c r="WC194" s="3"/>
      <c r="WD194" s="3"/>
      <c r="WE194" s="3"/>
      <c r="WF194" s="3"/>
      <c r="WG194" s="3"/>
      <c r="WH194" s="3"/>
      <c r="WI194" s="3"/>
      <c r="WJ194" s="3"/>
      <c r="WK194" s="3"/>
      <c r="WL194" s="3"/>
      <c r="WM194" s="3"/>
      <c r="WN194" s="3"/>
      <c r="WO194" s="3"/>
      <c r="WP194" s="3"/>
      <c r="WQ194" s="3"/>
      <c r="WR194" s="3"/>
      <c r="WS194" s="3"/>
      <c r="WT194" s="3"/>
      <c r="WU194" s="3"/>
      <c r="WV194" s="3"/>
      <c r="WW194" s="3"/>
      <c r="WX194" s="3"/>
      <c r="WY194" s="3"/>
      <c r="WZ194" s="3"/>
      <c r="XA194" s="3"/>
      <c r="XB194" s="3"/>
      <c r="XC194" s="3"/>
      <c r="XD194" s="3"/>
      <c r="XE194" s="3"/>
      <c r="XF194" s="3"/>
      <c r="XG194" s="3"/>
      <c r="XH194" s="3"/>
      <c r="XI194" s="3"/>
      <c r="XJ194" s="3"/>
      <c r="XK194" s="3"/>
      <c r="XL194" s="3"/>
      <c r="XM194" s="3"/>
      <c r="XN194" s="3"/>
      <c r="XO194" s="3"/>
      <c r="XP194" s="3"/>
      <c r="XQ194" s="3"/>
      <c r="XR194" s="3"/>
      <c r="XS194" s="3"/>
      <c r="XT194" s="3"/>
      <c r="XU194" s="3"/>
      <c r="XV194" s="3"/>
      <c r="XW194" s="3"/>
      <c r="XX194" s="3"/>
      <c r="XY194" s="3"/>
      <c r="XZ194" s="3"/>
      <c r="YA194" s="3"/>
      <c r="YB194" s="3"/>
      <c r="YC194" s="3"/>
      <c r="YD194" s="3"/>
      <c r="YE194" s="3"/>
      <c r="YF194" s="3"/>
      <c r="YG194" s="3"/>
      <c r="YH194" s="3"/>
      <c r="YI194" s="3"/>
      <c r="YJ194" s="3"/>
      <c r="YK194" s="3"/>
      <c r="YL194" s="3"/>
      <c r="YM194" s="3"/>
      <c r="YN194" s="3"/>
      <c r="YO194" s="3"/>
      <c r="YP194" s="3"/>
      <c r="YQ194" s="3"/>
      <c r="YR194" s="3"/>
      <c r="YS194" s="3"/>
      <c r="YT194" s="3"/>
      <c r="YU194" s="3"/>
      <c r="YV194" s="3"/>
      <c r="YW194" s="3"/>
      <c r="YX194" s="3"/>
      <c r="YY194" s="3"/>
      <c r="YZ194" s="3"/>
      <c r="ZA194" s="3"/>
      <c r="ZB194" s="3"/>
      <c r="ZC194" s="3"/>
      <c r="ZD194" s="3"/>
      <c r="ZE194" s="3"/>
      <c r="ZF194" s="3"/>
      <c r="ZG194" s="3"/>
      <c r="ZH194" s="3"/>
      <c r="ZI194" s="3"/>
      <c r="ZJ194" s="3"/>
      <c r="ZK194" s="3"/>
      <c r="ZL194" s="3"/>
      <c r="ZM194" s="3"/>
      <c r="ZN194" s="3"/>
      <c r="ZO194" s="3"/>
      <c r="ZP194" s="3"/>
      <c r="ZQ194" s="3"/>
      <c r="ZR194" s="3"/>
      <c r="ZS194" s="3"/>
      <c r="ZT194" s="3"/>
      <c r="ZU194" s="3"/>
      <c r="ZV194" s="3"/>
      <c r="ZW194" s="3"/>
      <c r="ZX194" s="3"/>
      <c r="ZY194" s="3"/>
      <c r="ZZ194" s="3"/>
      <c r="AAA194" s="3"/>
      <c r="AAB194" s="3"/>
      <c r="AAC194" s="3"/>
      <c r="AAD194" s="3"/>
      <c r="AAE194" s="3"/>
      <c r="AAF194" s="3"/>
      <c r="AAG194" s="3"/>
      <c r="AAH194" s="3"/>
      <c r="AAI194" s="3"/>
      <c r="AAJ194" s="3"/>
      <c r="AAK194" s="3"/>
      <c r="AAL194" s="3"/>
      <c r="AAM194" s="3"/>
      <c r="AAN194" s="3"/>
      <c r="AAO194" s="3"/>
      <c r="AAP194" s="3"/>
      <c r="AAQ194" s="3"/>
      <c r="AAR194" s="3"/>
      <c r="AAS194" s="3"/>
      <c r="AAT194" s="3"/>
      <c r="AAU194" s="3"/>
      <c r="AAV194" s="3"/>
      <c r="AAW194" s="3"/>
      <c r="AAX194" s="3"/>
      <c r="AAY194" s="3"/>
      <c r="AAZ194" s="3"/>
      <c r="ABA194" s="3"/>
      <c r="ABB194" s="3"/>
      <c r="ABC194" s="3"/>
      <c r="ABD194" s="3"/>
      <c r="ABE194" s="3"/>
      <c r="ABF194" s="3"/>
      <c r="ABG194" s="3"/>
      <c r="ABH194" s="3"/>
      <c r="ABI194" s="3"/>
      <c r="ABJ194" s="3"/>
      <c r="ABK194" s="3"/>
      <c r="ABL194" s="3"/>
      <c r="ABM194" s="3"/>
      <c r="ABN194" s="3"/>
      <c r="ABO194" s="3"/>
      <c r="ABP194" s="3"/>
      <c r="ABQ194" s="3"/>
      <c r="ABR194" s="3"/>
      <c r="ABS194" s="3"/>
      <c r="ABT194" s="3"/>
      <c r="ABU194" s="3"/>
      <c r="ABV194" s="3"/>
      <c r="ABW194" s="3"/>
      <c r="ABX194" s="3"/>
      <c r="ABY194" s="3"/>
      <c r="ABZ194" s="3"/>
      <c r="ACA194" s="3"/>
      <c r="ACB194" s="3"/>
      <c r="ACC194" s="3"/>
      <c r="ACD194" s="3"/>
      <c r="ACE194" s="3"/>
      <c r="ACF194" s="3"/>
      <c r="ACG194" s="3"/>
      <c r="ACH194" s="3"/>
      <c r="ACI194" s="3"/>
      <c r="ACJ194" s="3"/>
      <c r="ACK194" s="3"/>
      <c r="ACL194" s="3"/>
      <c r="ACM194" s="3"/>
      <c r="ACN194" s="3"/>
      <c r="ACO194" s="3"/>
      <c r="ACP194" s="3"/>
      <c r="ACQ194" s="3"/>
      <c r="ACR194" s="3"/>
      <c r="ACS194" s="3"/>
      <c r="ACT194" s="3"/>
      <c r="ACU194" s="3"/>
      <c r="ACV194" s="3"/>
      <c r="ACW194" s="3"/>
      <c r="ACX194" s="3"/>
      <c r="ACY194" s="3"/>
      <c r="ACZ194" s="3"/>
      <c r="ADA194" s="3"/>
      <c r="ADB194" s="3"/>
      <c r="ADC194" s="3"/>
      <c r="ADD194" s="3"/>
      <c r="ADE194" s="3"/>
      <c r="ADF194" s="3"/>
      <c r="ADG194" s="3"/>
      <c r="ADH194" s="3"/>
      <c r="ADI194" s="3"/>
      <c r="ADJ194" s="3"/>
      <c r="ADK194" s="3"/>
      <c r="ADL194" s="3"/>
      <c r="ADM194" s="3"/>
      <c r="ADN194" s="3"/>
      <c r="ADO194" s="3"/>
      <c r="ADP194" s="3"/>
      <c r="ADQ194" s="3"/>
      <c r="ADR194" s="3"/>
      <c r="ADS194" s="3"/>
      <c r="ADT194" s="3"/>
      <c r="ADU194" s="3"/>
      <c r="ADV194" s="3"/>
      <c r="ADW194" s="3"/>
      <c r="ADX194" s="3"/>
      <c r="ADY194" s="3"/>
      <c r="ADZ194" s="3"/>
      <c r="AEA194" s="3"/>
      <c r="AEB194" s="3"/>
      <c r="AEC194" s="3"/>
      <c r="AED194" s="3"/>
      <c r="AEE194" s="3"/>
      <c r="AEF194" s="3"/>
      <c r="AEG194" s="3"/>
      <c r="AEH194" s="3"/>
      <c r="AEI194" s="3"/>
      <c r="AEJ194" s="3"/>
      <c r="AEK194" s="3"/>
      <c r="AEL194" s="3"/>
      <c r="AEM194" s="3"/>
      <c r="AEN194" s="3"/>
      <c r="AEO194" s="3"/>
      <c r="AEP194" s="3"/>
      <c r="AEQ194" s="3"/>
      <c r="AER194" s="3"/>
      <c r="AES194" s="3"/>
      <c r="AET194" s="3"/>
      <c r="AEU194" s="3"/>
      <c r="AEV194" s="3"/>
      <c r="AEW194" s="3"/>
      <c r="AEX194" s="3"/>
      <c r="AEY194" s="3"/>
      <c r="AEZ194" s="3"/>
      <c r="AFA194" s="3"/>
      <c r="AFB194" s="3"/>
      <c r="AFC194" s="3"/>
      <c r="AFD194" s="3"/>
      <c r="AFE194" s="3"/>
      <c r="AFF194" s="3"/>
      <c r="AFG194" s="3"/>
      <c r="AFH194" s="3"/>
      <c r="AFI194" s="3"/>
      <c r="AFJ194" s="3"/>
      <c r="AFK194" s="3"/>
      <c r="AFL194" s="3"/>
      <c r="AFM194" s="3"/>
      <c r="AFN194" s="3"/>
      <c r="AFO194" s="3"/>
      <c r="AFP194" s="3"/>
      <c r="AFQ194" s="3"/>
      <c r="AFR194" s="3"/>
      <c r="AFS194" s="3"/>
      <c r="AFT194" s="3"/>
      <c r="AFU194" s="3"/>
      <c r="AFV194" s="3"/>
      <c r="AFW194" s="3"/>
      <c r="AFX194" s="3"/>
      <c r="AFY194" s="3"/>
      <c r="AFZ194" s="3"/>
      <c r="AGA194" s="3"/>
      <c r="AGB194" s="3"/>
      <c r="AGC194" s="3"/>
      <c r="AGD194" s="3"/>
      <c r="AGE194" s="3"/>
      <c r="AGF194" s="3"/>
      <c r="AGG194" s="3"/>
      <c r="AGH194" s="3"/>
      <c r="AGI194" s="3"/>
      <c r="AGJ194" s="3"/>
      <c r="AGK194" s="3"/>
      <c r="AGL194" s="3"/>
      <c r="AGM194" s="3"/>
      <c r="AGN194" s="3"/>
      <c r="AGO194" s="3"/>
      <c r="AGP194" s="3"/>
      <c r="AGQ194" s="3"/>
      <c r="AGR194" s="3"/>
      <c r="AGS194" s="3"/>
      <c r="AGT194" s="3"/>
      <c r="AGU194" s="3"/>
      <c r="AGV194" s="3"/>
      <c r="AGW194" s="3"/>
      <c r="AGX194" s="3"/>
      <c r="AGY194" s="3"/>
      <c r="AGZ194" s="3"/>
      <c r="AHA194" s="3"/>
      <c r="AHB194" s="3"/>
      <c r="AHC194" s="3"/>
      <c r="AHD194" s="3"/>
      <c r="AHE194" s="3"/>
      <c r="AHF194" s="3"/>
      <c r="AHG194" s="3"/>
      <c r="AHH194" s="3"/>
      <c r="AHI194" s="3"/>
      <c r="AHJ194" s="3"/>
      <c r="AHK194" s="3"/>
      <c r="AHL194" s="3"/>
      <c r="AHM194" s="3"/>
      <c r="AHN194" s="3"/>
      <c r="AHO194" s="3"/>
      <c r="AHP194" s="3"/>
      <c r="AHQ194" s="3"/>
      <c r="AHR194" s="3"/>
      <c r="AHS194" s="3"/>
      <c r="AHT194" s="3"/>
      <c r="AHU194" s="3"/>
      <c r="AHV194" s="3"/>
      <c r="AHW194" s="3"/>
      <c r="AHX194" s="3"/>
      <c r="AHY194" s="3"/>
      <c r="AHZ194" s="3"/>
      <c r="AIA194" s="3"/>
      <c r="AIB194" s="3"/>
      <c r="AIC194" s="3"/>
      <c r="AID194" s="3"/>
      <c r="AIE194" s="3"/>
      <c r="AIF194" s="3"/>
      <c r="AIG194" s="3"/>
      <c r="AIH194" s="3"/>
      <c r="AII194" s="3"/>
      <c r="AIJ194" s="3"/>
      <c r="AIK194" s="3"/>
      <c r="AIL194" s="3"/>
      <c r="AIM194" s="3"/>
      <c r="AIN194" s="3"/>
      <c r="AIO194" s="3"/>
      <c r="AIP194" s="3"/>
      <c r="AIQ194" s="3"/>
      <c r="AIR194" s="3"/>
      <c r="AIS194" s="3"/>
      <c r="AIT194" s="3"/>
      <c r="AIU194" s="3"/>
      <c r="AIV194" s="3"/>
      <c r="AIW194" s="3"/>
      <c r="AIX194" s="3"/>
      <c r="AIY194" s="3"/>
      <c r="AIZ194" s="3"/>
      <c r="AJA194" s="3"/>
      <c r="AJB194" s="3"/>
      <c r="AJC194" s="3"/>
      <c r="AJD194" s="3"/>
      <c r="AJE194" s="3"/>
      <c r="AJF194" s="3"/>
      <c r="AJG194" s="3"/>
      <c r="AJH194" s="3"/>
      <c r="AJI194" s="3"/>
      <c r="AJJ194" s="3"/>
      <c r="AJK194" s="3"/>
      <c r="AJL194" s="3"/>
      <c r="AJM194" s="3"/>
      <c r="AJN194" s="3"/>
      <c r="AJO194" s="3"/>
      <c r="AJP194" s="3"/>
      <c r="AJQ194" s="3"/>
      <c r="AJR194" s="3"/>
      <c r="AJS194" s="3"/>
      <c r="AJT194" s="3"/>
      <c r="AJU194" s="3"/>
      <c r="AJV194" s="3"/>
      <c r="AJW194" s="3"/>
      <c r="AJX194" s="3"/>
      <c r="AJY194" s="3"/>
      <c r="AJZ194" s="3"/>
      <c r="AKA194" s="3"/>
      <c r="AKB194" s="3"/>
      <c r="AKC194" s="3"/>
      <c r="AKD194" s="3"/>
      <c r="AKE194" s="3"/>
      <c r="AKF194" s="3"/>
      <c r="AKG194" s="3"/>
      <c r="AKH194" s="3"/>
      <c r="AKI194" s="3"/>
      <c r="AKJ194" s="3"/>
      <c r="AKK194" s="3"/>
      <c r="AKL194" s="3"/>
      <c r="AKM194" s="3"/>
      <c r="AKN194" s="3"/>
      <c r="AKO194" s="3"/>
      <c r="AKP194" s="3"/>
      <c r="AKQ194" s="3"/>
      <c r="AKR194" s="3"/>
      <c r="AKS194" s="3"/>
      <c r="AKT194" s="3"/>
      <c r="AKU194" s="3"/>
      <c r="AKV194" s="3"/>
      <c r="AKW194" s="3"/>
      <c r="AKX194" s="3"/>
      <c r="AKY194" s="3"/>
      <c r="AKZ194" s="3"/>
      <c r="ALA194" s="3"/>
      <c r="ALB194" s="3"/>
      <c r="ALC194" s="3"/>
      <c r="ALD194" s="3"/>
      <c r="ALE194" s="3"/>
      <c r="ALF194" s="3"/>
      <c r="ALG194" s="3"/>
      <c r="ALH194" s="3"/>
      <c r="ALI194" s="3"/>
      <c r="ALJ194" s="3"/>
      <c r="ALK194" s="3"/>
      <c r="ALL194" s="3"/>
      <c r="ALM194" s="3"/>
      <c r="ALN194" s="3"/>
      <c r="ALO194" s="3"/>
      <c r="ALP194" s="3"/>
      <c r="ALQ194" s="3"/>
      <c r="ALR194" s="3"/>
      <c r="ALS194" s="3"/>
      <c r="ALT194" s="3"/>
      <c r="ALU194" s="3"/>
      <c r="ALV194" s="3"/>
      <c r="ALW194" s="3"/>
      <c r="ALX194" s="3"/>
      <c r="ALY194" s="3"/>
      <c r="ALZ194" s="3"/>
      <c r="AMA194" s="3"/>
      <c r="AMB194" s="3"/>
      <c r="AMC194" s="3"/>
      <c r="AMD194" s="3"/>
      <c r="AME194" s="3"/>
      <c r="AMF194" s="3"/>
      <c r="AMG194" s="3"/>
      <c r="AMH194" s="3"/>
      <c r="AMI194" s="3"/>
      <c r="AMJ194" s="3"/>
      <c r="AMK194" s="3"/>
      <c r="AML194" s="3"/>
      <c r="AMM194" s="3"/>
      <c r="AMN194" s="3"/>
      <c r="AMO194" s="3"/>
      <c r="AMP194" s="3"/>
      <c r="AMQ194" s="3"/>
      <c r="AMR194" s="3"/>
      <c r="AMS194" s="3"/>
      <c r="AMT194" s="3"/>
      <c r="AMU194" s="3"/>
    </row>
    <row r="195" spans="1:1036" ht="14.25">
      <c r="A195" s="3"/>
      <c r="B195" s="3"/>
      <c r="C195" s="21" t="s">
        <v>10</v>
      </c>
      <c r="D195" s="3"/>
      <c r="E195" s="3"/>
      <c r="F195" s="3"/>
      <c r="G195" s="6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/>
      <c r="PK195" s="3"/>
      <c r="PL195" s="3"/>
      <c r="PM195" s="3"/>
      <c r="PN195" s="3"/>
      <c r="PO195" s="3"/>
      <c r="PP195" s="3"/>
      <c r="PQ195" s="3"/>
      <c r="PR195" s="3"/>
      <c r="PS195" s="3"/>
      <c r="PT195" s="3"/>
      <c r="PU195" s="3"/>
      <c r="PV195" s="3"/>
      <c r="PW195" s="3"/>
      <c r="PX195" s="3"/>
      <c r="PY195" s="3"/>
      <c r="PZ195" s="3"/>
      <c r="QA195" s="3"/>
      <c r="QB195" s="3"/>
      <c r="QC195" s="3"/>
      <c r="QD195" s="3"/>
      <c r="QE195" s="3"/>
      <c r="QF195" s="3"/>
      <c r="QG195" s="3"/>
      <c r="QH195" s="3"/>
      <c r="QI195" s="3"/>
      <c r="QJ195" s="3"/>
      <c r="QK195" s="3"/>
      <c r="QL195" s="3"/>
      <c r="QM195" s="3"/>
      <c r="QN195" s="3"/>
      <c r="QO195" s="3"/>
      <c r="QP195" s="3"/>
      <c r="QQ195" s="3"/>
      <c r="QR195" s="3"/>
      <c r="QS195" s="3"/>
      <c r="QT195" s="3"/>
      <c r="QU195" s="3"/>
      <c r="QV195" s="3"/>
      <c r="QW195" s="3"/>
      <c r="QX195" s="3"/>
      <c r="QY195" s="3"/>
      <c r="QZ195" s="3"/>
      <c r="RA195" s="3"/>
      <c r="RB195" s="3"/>
      <c r="RC195" s="3"/>
      <c r="RD195" s="3"/>
      <c r="RE195" s="3"/>
      <c r="RF195" s="3"/>
      <c r="RG195" s="3"/>
      <c r="RH195" s="3"/>
      <c r="RI195" s="3"/>
      <c r="RJ195" s="3"/>
      <c r="RK195" s="3"/>
      <c r="RL195" s="3"/>
      <c r="RM195" s="3"/>
      <c r="RN195" s="3"/>
      <c r="RO195" s="3"/>
      <c r="RP195" s="3"/>
      <c r="RQ195" s="3"/>
      <c r="RR195" s="3"/>
      <c r="RS195" s="3"/>
      <c r="RT195" s="3"/>
      <c r="RU195" s="3"/>
      <c r="RV195" s="3"/>
      <c r="RW195" s="3"/>
      <c r="RX195" s="3"/>
      <c r="RY195" s="3"/>
      <c r="RZ195" s="3"/>
      <c r="SA195" s="3"/>
      <c r="SB195" s="3"/>
      <c r="SC195" s="3"/>
      <c r="SD195" s="3"/>
      <c r="SE195" s="3"/>
      <c r="SF195" s="3"/>
      <c r="SG195" s="3"/>
      <c r="SH195" s="3"/>
      <c r="SI195" s="3"/>
      <c r="SJ195" s="3"/>
      <c r="SK195" s="3"/>
      <c r="SL195" s="3"/>
      <c r="SM195" s="3"/>
      <c r="SN195" s="3"/>
      <c r="SO195" s="3"/>
      <c r="SP195" s="3"/>
      <c r="SQ195" s="3"/>
      <c r="SR195" s="3"/>
      <c r="SS195" s="3"/>
      <c r="ST195" s="3"/>
      <c r="SU195" s="3"/>
      <c r="SV195" s="3"/>
      <c r="SW195" s="3"/>
      <c r="SX195" s="3"/>
      <c r="SY195" s="3"/>
      <c r="SZ195" s="3"/>
      <c r="TA195" s="3"/>
      <c r="TB195" s="3"/>
      <c r="TC195" s="3"/>
      <c r="TD195" s="3"/>
      <c r="TE195" s="3"/>
      <c r="TF195" s="3"/>
      <c r="TG195" s="3"/>
      <c r="TH195" s="3"/>
      <c r="TI195" s="3"/>
      <c r="TJ195" s="3"/>
      <c r="TK195" s="3"/>
      <c r="TL195" s="3"/>
      <c r="TM195" s="3"/>
      <c r="TN195" s="3"/>
      <c r="TO195" s="3"/>
      <c r="TP195" s="3"/>
      <c r="TQ195" s="3"/>
      <c r="TR195" s="3"/>
      <c r="TS195" s="3"/>
      <c r="TT195" s="3"/>
      <c r="TU195" s="3"/>
      <c r="TV195" s="3"/>
      <c r="TW195" s="3"/>
      <c r="TX195" s="3"/>
      <c r="TY195" s="3"/>
      <c r="TZ195" s="3"/>
      <c r="UA195" s="3"/>
      <c r="UB195" s="3"/>
      <c r="UC195" s="3"/>
      <c r="UD195" s="3"/>
      <c r="UE195" s="3"/>
      <c r="UF195" s="3"/>
      <c r="UG195" s="3"/>
      <c r="UH195" s="3"/>
      <c r="UI195" s="3"/>
      <c r="UJ195" s="3"/>
      <c r="UK195" s="3"/>
      <c r="UL195" s="3"/>
      <c r="UM195" s="3"/>
      <c r="UN195" s="3"/>
      <c r="UO195" s="3"/>
      <c r="UP195" s="3"/>
      <c r="UQ195" s="3"/>
      <c r="UR195" s="3"/>
      <c r="US195" s="3"/>
      <c r="UT195" s="3"/>
      <c r="UU195" s="3"/>
      <c r="UV195" s="3"/>
      <c r="UW195" s="3"/>
      <c r="UX195" s="3"/>
      <c r="UY195" s="3"/>
      <c r="UZ195" s="3"/>
      <c r="VA195" s="3"/>
      <c r="VB195" s="3"/>
      <c r="VC195" s="3"/>
      <c r="VD195" s="3"/>
      <c r="VE195" s="3"/>
      <c r="VF195" s="3"/>
      <c r="VG195" s="3"/>
      <c r="VH195" s="3"/>
      <c r="VI195" s="3"/>
      <c r="VJ195" s="3"/>
      <c r="VK195" s="3"/>
      <c r="VL195" s="3"/>
      <c r="VM195" s="3"/>
      <c r="VN195" s="3"/>
      <c r="VO195" s="3"/>
      <c r="VP195" s="3"/>
      <c r="VQ195" s="3"/>
      <c r="VR195" s="3"/>
      <c r="VS195" s="3"/>
      <c r="VT195" s="3"/>
      <c r="VU195" s="3"/>
      <c r="VV195" s="3"/>
      <c r="VW195" s="3"/>
      <c r="VX195" s="3"/>
      <c r="VY195" s="3"/>
      <c r="VZ195" s="3"/>
      <c r="WA195" s="3"/>
      <c r="WB195" s="3"/>
      <c r="WC195" s="3"/>
      <c r="WD195" s="3"/>
      <c r="WE195" s="3"/>
      <c r="WF195" s="3"/>
      <c r="WG195" s="3"/>
      <c r="WH195" s="3"/>
      <c r="WI195" s="3"/>
      <c r="WJ195" s="3"/>
      <c r="WK195" s="3"/>
      <c r="WL195" s="3"/>
      <c r="WM195" s="3"/>
      <c r="WN195" s="3"/>
      <c r="WO195" s="3"/>
      <c r="WP195" s="3"/>
      <c r="WQ195" s="3"/>
      <c r="WR195" s="3"/>
      <c r="WS195" s="3"/>
      <c r="WT195" s="3"/>
      <c r="WU195" s="3"/>
      <c r="WV195" s="3"/>
      <c r="WW195" s="3"/>
      <c r="WX195" s="3"/>
      <c r="WY195" s="3"/>
      <c r="WZ195" s="3"/>
      <c r="XA195" s="3"/>
      <c r="XB195" s="3"/>
      <c r="XC195" s="3"/>
      <c r="XD195" s="3"/>
      <c r="XE195" s="3"/>
      <c r="XF195" s="3"/>
      <c r="XG195" s="3"/>
      <c r="XH195" s="3"/>
      <c r="XI195" s="3"/>
      <c r="XJ195" s="3"/>
      <c r="XK195" s="3"/>
      <c r="XL195" s="3"/>
      <c r="XM195" s="3"/>
      <c r="XN195" s="3"/>
      <c r="XO195" s="3"/>
      <c r="XP195" s="3"/>
      <c r="XQ195" s="3"/>
      <c r="XR195" s="3"/>
      <c r="XS195" s="3"/>
      <c r="XT195" s="3"/>
      <c r="XU195" s="3"/>
      <c r="XV195" s="3"/>
      <c r="XW195" s="3"/>
      <c r="XX195" s="3"/>
      <c r="XY195" s="3"/>
      <c r="XZ195" s="3"/>
      <c r="YA195" s="3"/>
      <c r="YB195" s="3"/>
      <c r="YC195" s="3"/>
      <c r="YD195" s="3"/>
      <c r="YE195" s="3"/>
      <c r="YF195" s="3"/>
      <c r="YG195" s="3"/>
      <c r="YH195" s="3"/>
      <c r="YI195" s="3"/>
      <c r="YJ195" s="3"/>
      <c r="YK195" s="3"/>
      <c r="YL195" s="3"/>
      <c r="YM195" s="3"/>
      <c r="YN195" s="3"/>
      <c r="YO195" s="3"/>
      <c r="YP195" s="3"/>
      <c r="YQ195" s="3"/>
      <c r="YR195" s="3"/>
      <c r="YS195" s="3"/>
      <c r="YT195" s="3"/>
      <c r="YU195" s="3"/>
      <c r="YV195" s="3"/>
      <c r="YW195" s="3"/>
      <c r="YX195" s="3"/>
      <c r="YY195" s="3"/>
      <c r="YZ195" s="3"/>
      <c r="ZA195" s="3"/>
      <c r="ZB195" s="3"/>
      <c r="ZC195" s="3"/>
      <c r="ZD195" s="3"/>
      <c r="ZE195" s="3"/>
      <c r="ZF195" s="3"/>
      <c r="ZG195" s="3"/>
      <c r="ZH195" s="3"/>
      <c r="ZI195" s="3"/>
      <c r="ZJ195" s="3"/>
      <c r="ZK195" s="3"/>
      <c r="ZL195" s="3"/>
      <c r="ZM195" s="3"/>
      <c r="ZN195" s="3"/>
      <c r="ZO195" s="3"/>
      <c r="ZP195" s="3"/>
      <c r="ZQ195" s="3"/>
      <c r="ZR195" s="3"/>
      <c r="ZS195" s="3"/>
      <c r="ZT195" s="3"/>
      <c r="ZU195" s="3"/>
      <c r="ZV195" s="3"/>
      <c r="ZW195" s="3"/>
      <c r="ZX195" s="3"/>
      <c r="ZY195" s="3"/>
      <c r="ZZ195" s="3"/>
      <c r="AAA195" s="3"/>
      <c r="AAB195" s="3"/>
      <c r="AAC195" s="3"/>
      <c r="AAD195" s="3"/>
      <c r="AAE195" s="3"/>
      <c r="AAF195" s="3"/>
      <c r="AAG195" s="3"/>
      <c r="AAH195" s="3"/>
      <c r="AAI195" s="3"/>
      <c r="AAJ195" s="3"/>
      <c r="AAK195" s="3"/>
      <c r="AAL195" s="3"/>
      <c r="AAM195" s="3"/>
      <c r="AAN195" s="3"/>
      <c r="AAO195" s="3"/>
      <c r="AAP195" s="3"/>
      <c r="AAQ195" s="3"/>
      <c r="AAR195" s="3"/>
      <c r="AAS195" s="3"/>
      <c r="AAT195" s="3"/>
      <c r="AAU195" s="3"/>
      <c r="AAV195" s="3"/>
      <c r="AAW195" s="3"/>
      <c r="AAX195" s="3"/>
      <c r="AAY195" s="3"/>
      <c r="AAZ195" s="3"/>
      <c r="ABA195" s="3"/>
      <c r="ABB195" s="3"/>
      <c r="ABC195" s="3"/>
      <c r="ABD195" s="3"/>
      <c r="ABE195" s="3"/>
      <c r="ABF195" s="3"/>
      <c r="ABG195" s="3"/>
      <c r="ABH195" s="3"/>
      <c r="ABI195" s="3"/>
      <c r="ABJ195" s="3"/>
      <c r="ABK195" s="3"/>
      <c r="ABL195" s="3"/>
      <c r="ABM195" s="3"/>
      <c r="ABN195" s="3"/>
      <c r="ABO195" s="3"/>
      <c r="ABP195" s="3"/>
      <c r="ABQ195" s="3"/>
      <c r="ABR195" s="3"/>
      <c r="ABS195" s="3"/>
      <c r="ABT195" s="3"/>
      <c r="ABU195" s="3"/>
      <c r="ABV195" s="3"/>
      <c r="ABW195" s="3"/>
      <c r="ABX195" s="3"/>
      <c r="ABY195" s="3"/>
      <c r="ABZ195" s="3"/>
      <c r="ACA195" s="3"/>
      <c r="ACB195" s="3"/>
      <c r="ACC195" s="3"/>
      <c r="ACD195" s="3"/>
      <c r="ACE195" s="3"/>
      <c r="ACF195" s="3"/>
      <c r="ACG195" s="3"/>
      <c r="ACH195" s="3"/>
      <c r="ACI195" s="3"/>
      <c r="ACJ195" s="3"/>
      <c r="ACK195" s="3"/>
      <c r="ACL195" s="3"/>
      <c r="ACM195" s="3"/>
      <c r="ACN195" s="3"/>
      <c r="ACO195" s="3"/>
      <c r="ACP195" s="3"/>
      <c r="ACQ195" s="3"/>
      <c r="ACR195" s="3"/>
      <c r="ACS195" s="3"/>
      <c r="ACT195" s="3"/>
      <c r="ACU195" s="3"/>
      <c r="ACV195" s="3"/>
      <c r="ACW195" s="3"/>
      <c r="ACX195" s="3"/>
      <c r="ACY195" s="3"/>
      <c r="ACZ195" s="3"/>
      <c r="ADA195" s="3"/>
      <c r="ADB195" s="3"/>
      <c r="ADC195" s="3"/>
      <c r="ADD195" s="3"/>
      <c r="ADE195" s="3"/>
      <c r="ADF195" s="3"/>
      <c r="ADG195" s="3"/>
      <c r="ADH195" s="3"/>
      <c r="ADI195" s="3"/>
      <c r="ADJ195" s="3"/>
      <c r="ADK195" s="3"/>
      <c r="ADL195" s="3"/>
      <c r="ADM195" s="3"/>
      <c r="ADN195" s="3"/>
      <c r="ADO195" s="3"/>
      <c r="ADP195" s="3"/>
      <c r="ADQ195" s="3"/>
      <c r="ADR195" s="3"/>
      <c r="ADS195" s="3"/>
      <c r="ADT195" s="3"/>
      <c r="ADU195" s="3"/>
      <c r="ADV195" s="3"/>
      <c r="ADW195" s="3"/>
      <c r="ADX195" s="3"/>
      <c r="ADY195" s="3"/>
      <c r="ADZ195" s="3"/>
      <c r="AEA195" s="3"/>
      <c r="AEB195" s="3"/>
      <c r="AEC195" s="3"/>
      <c r="AED195" s="3"/>
      <c r="AEE195" s="3"/>
      <c r="AEF195" s="3"/>
      <c r="AEG195" s="3"/>
      <c r="AEH195" s="3"/>
      <c r="AEI195" s="3"/>
      <c r="AEJ195" s="3"/>
      <c r="AEK195" s="3"/>
      <c r="AEL195" s="3"/>
      <c r="AEM195" s="3"/>
      <c r="AEN195" s="3"/>
      <c r="AEO195" s="3"/>
      <c r="AEP195" s="3"/>
      <c r="AEQ195" s="3"/>
      <c r="AER195" s="3"/>
      <c r="AES195" s="3"/>
      <c r="AET195" s="3"/>
      <c r="AEU195" s="3"/>
      <c r="AEV195" s="3"/>
      <c r="AEW195" s="3"/>
      <c r="AEX195" s="3"/>
      <c r="AEY195" s="3"/>
      <c r="AEZ195" s="3"/>
      <c r="AFA195" s="3"/>
      <c r="AFB195" s="3"/>
      <c r="AFC195" s="3"/>
      <c r="AFD195" s="3"/>
      <c r="AFE195" s="3"/>
      <c r="AFF195" s="3"/>
      <c r="AFG195" s="3"/>
      <c r="AFH195" s="3"/>
      <c r="AFI195" s="3"/>
      <c r="AFJ195" s="3"/>
      <c r="AFK195" s="3"/>
      <c r="AFL195" s="3"/>
      <c r="AFM195" s="3"/>
      <c r="AFN195" s="3"/>
      <c r="AFO195" s="3"/>
      <c r="AFP195" s="3"/>
      <c r="AFQ195" s="3"/>
      <c r="AFR195" s="3"/>
      <c r="AFS195" s="3"/>
      <c r="AFT195" s="3"/>
      <c r="AFU195" s="3"/>
      <c r="AFV195" s="3"/>
      <c r="AFW195" s="3"/>
      <c r="AFX195" s="3"/>
      <c r="AFY195" s="3"/>
      <c r="AFZ195" s="3"/>
      <c r="AGA195" s="3"/>
      <c r="AGB195" s="3"/>
      <c r="AGC195" s="3"/>
      <c r="AGD195" s="3"/>
      <c r="AGE195" s="3"/>
      <c r="AGF195" s="3"/>
      <c r="AGG195" s="3"/>
      <c r="AGH195" s="3"/>
      <c r="AGI195" s="3"/>
      <c r="AGJ195" s="3"/>
      <c r="AGK195" s="3"/>
      <c r="AGL195" s="3"/>
      <c r="AGM195" s="3"/>
      <c r="AGN195" s="3"/>
      <c r="AGO195" s="3"/>
      <c r="AGP195" s="3"/>
      <c r="AGQ195" s="3"/>
      <c r="AGR195" s="3"/>
      <c r="AGS195" s="3"/>
      <c r="AGT195" s="3"/>
      <c r="AGU195" s="3"/>
      <c r="AGV195" s="3"/>
      <c r="AGW195" s="3"/>
      <c r="AGX195" s="3"/>
      <c r="AGY195" s="3"/>
      <c r="AGZ195" s="3"/>
      <c r="AHA195" s="3"/>
      <c r="AHB195" s="3"/>
      <c r="AHC195" s="3"/>
      <c r="AHD195" s="3"/>
      <c r="AHE195" s="3"/>
      <c r="AHF195" s="3"/>
      <c r="AHG195" s="3"/>
      <c r="AHH195" s="3"/>
      <c r="AHI195" s="3"/>
      <c r="AHJ195" s="3"/>
      <c r="AHK195" s="3"/>
      <c r="AHL195" s="3"/>
      <c r="AHM195" s="3"/>
      <c r="AHN195" s="3"/>
      <c r="AHO195" s="3"/>
      <c r="AHP195" s="3"/>
      <c r="AHQ195" s="3"/>
      <c r="AHR195" s="3"/>
      <c r="AHS195" s="3"/>
      <c r="AHT195" s="3"/>
      <c r="AHU195" s="3"/>
      <c r="AHV195" s="3"/>
      <c r="AHW195" s="3"/>
      <c r="AHX195" s="3"/>
      <c r="AHY195" s="3"/>
      <c r="AHZ195" s="3"/>
      <c r="AIA195" s="3"/>
      <c r="AIB195" s="3"/>
      <c r="AIC195" s="3"/>
      <c r="AID195" s="3"/>
      <c r="AIE195" s="3"/>
      <c r="AIF195" s="3"/>
      <c r="AIG195" s="3"/>
      <c r="AIH195" s="3"/>
      <c r="AII195" s="3"/>
      <c r="AIJ195" s="3"/>
      <c r="AIK195" s="3"/>
      <c r="AIL195" s="3"/>
      <c r="AIM195" s="3"/>
      <c r="AIN195" s="3"/>
      <c r="AIO195" s="3"/>
      <c r="AIP195" s="3"/>
      <c r="AIQ195" s="3"/>
      <c r="AIR195" s="3"/>
      <c r="AIS195" s="3"/>
      <c r="AIT195" s="3"/>
      <c r="AIU195" s="3"/>
      <c r="AIV195" s="3"/>
      <c r="AIW195" s="3"/>
      <c r="AIX195" s="3"/>
      <c r="AIY195" s="3"/>
      <c r="AIZ195" s="3"/>
      <c r="AJA195" s="3"/>
      <c r="AJB195" s="3"/>
      <c r="AJC195" s="3"/>
      <c r="AJD195" s="3"/>
      <c r="AJE195" s="3"/>
      <c r="AJF195" s="3"/>
      <c r="AJG195" s="3"/>
      <c r="AJH195" s="3"/>
      <c r="AJI195" s="3"/>
      <c r="AJJ195" s="3"/>
      <c r="AJK195" s="3"/>
      <c r="AJL195" s="3"/>
      <c r="AJM195" s="3"/>
      <c r="AJN195" s="3"/>
      <c r="AJO195" s="3"/>
      <c r="AJP195" s="3"/>
      <c r="AJQ195" s="3"/>
      <c r="AJR195" s="3"/>
      <c r="AJS195" s="3"/>
      <c r="AJT195" s="3"/>
      <c r="AJU195" s="3"/>
      <c r="AJV195" s="3"/>
      <c r="AJW195" s="3"/>
      <c r="AJX195" s="3"/>
      <c r="AJY195" s="3"/>
      <c r="AJZ195" s="3"/>
      <c r="AKA195" s="3"/>
      <c r="AKB195" s="3"/>
      <c r="AKC195" s="3"/>
      <c r="AKD195" s="3"/>
      <c r="AKE195" s="3"/>
      <c r="AKF195" s="3"/>
      <c r="AKG195" s="3"/>
      <c r="AKH195" s="3"/>
      <c r="AKI195" s="3"/>
      <c r="AKJ195" s="3"/>
      <c r="AKK195" s="3"/>
      <c r="AKL195" s="3"/>
      <c r="AKM195" s="3"/>
      <c r="AKN195" s="3"/>
      <c r="AKO195" s="3"/>
      <c r="AKP195" s="3"/>
      <c r="AKQ195" s="3"/>
      <c r="AKR195" s="3"/>
      <c r="AKS195" s="3"/>
      <c r="AKT195" s="3"/>
      <c r="AKU195" s="3"/>
      <c r="AKV195" s="3"/>
      <c r="AKW195" s="3"/>
      <c r="AKX195" s="3"/>
      <c r="AKY195" s="3"/>
      <c r="AKZ195" s="3"/>
      <c r="ALA195" s="3"/>
      <c r="ALB195" s="3"/>
      <c r="ALC195" s="3"/>
      <c r="ALD195" s="3"/>
      <c r="ALE195" s="3"/>
      <c r="ALF195" s="3"/>
      <c r="ALG195" s="3"/>
      <c r="ALH195" s="3"/>
      <c r="ALI195" s="3"/>
      <c r="ALJ195" s="3"/>
      <c r="ALK195" s="3"/>
      <c r="ALL195" s="3"/>
      <c r="ALM195" s="3"/>
      <c r="ALN195" s="3"/>
      <c r="ALO195" s="3"/>
      <c r="ALP195" s="3"/>
      <c r="ALQ195" s="3"/>
      <c r="ALR195" s="3"/>
      <c r="ALS195" s="3"/>
      <c r="ALT195" s="3"/>
      <c r="ALU195" s="3"/>
      <c r="ALV195" s="3"/>
      <c r="ALW195" s="3"/>
      <c r="ALX195" s="3"/>
      <c r="ALY195" s="3"/>
      <c r="ALZ195" s="3"/>
      <c r="AMA195" s="3"/>
      <c r="AMB195" s="3"/>
      <c r="AMC195" s="3"/>
      <c r="AMD195" s="3"/>
      <c r="AME195" s="3"/>
      <c r="AMF195" s="3"/>
      <c r="AMG195" s="3"/>
      <c r="AMH195" s="3"/>
      <c r="AMI195" s="3"/>
      <c r="AMJ195" s="3"/>
      <c r="AMK195" s="3"/>
      <c r="AML195" s="3"/>
      <c r="AMM195" s="3"/>
      <c r="AMN195" s="3"/>
      <c r="AMO195" s="3"/>
      <c r="AMP195" s="3"/>
      <c r="AMQ195" s="3"/>
      <c r="AMR195" s="3"/>
      <c r="AMS195" s="3"/>
      <c r="AMT195" s="3"/>
      <c r="AMU195" s="3"/>
    </row>
    <row r="196" spans="1:1036" ht="14.25" hidden="1" outlineLevel="1">
      <c r="A196" s="3"/>
      <c r="B196" s="3"/>
      <c r="C196" s="10"/>
      <c r="D196" s="10"/>
      <c r="E196" s="33"/>
      <c r="F196" s="10"/>
      <c r="G196" s="98"/>
      <c r="H196" s="11">
        <f t="shared" ref="H196:AH196" si="303">+H10</f>
        <v>2024</v>
      </c>
      <c r="I196" s="11">
        <f t="shared" si="303"/>
        <v>2025</v>
      </c>
      <c r="J196" s="11">
        <f t="shared" si="303"/>
        <v>2026</v>
      </c>
      <c r="K196" s="11">
        <f t="shared" si="303"/>
        <v>2027</v>
      </c>
      <c r="L196" s="11">
        <f t="shared" si="303"/>
        <v>2028</v>
      </c>
      <c r="M196" s="11">
        <f t="shared" si="303"/>
        <v>2029</v>
      </c>
      <c r="N196" s="11">
        <f t="shared" si="303"/>
        <v>2030</v>
      </c>
      <c r="O196" s="11">
        <f t="shared" si="303"/>
        <v>2031</v>
      </c>
      <c r="P196" s="11">
        <f t="shared" si="303"/>
        <v>2032</v>
      </c>
      <c r="Q196" s="11">
        <f t="shared" si="303"/>
        <v>2033</v>
      </c>
      <c r="R196" s="11">
        <f t="shared" si="303"/>
        <v>2034</v>
      </c>
      <c r="S196" s="11">
        <f t="shared" si="303"/>
        <v>2035</v>
      </c>
      <c r="T196" s="11">
        <f t="shared" si="303"/>
        <v>2036</v>
      </c>
      <c r="U196" s="11">
        <f t="shared" si="303"/>
        <v>2037</v>
      </c>
      <c r="V196" s="11">
        <f t="shared" si="303"/>
        <v>2038</v>
      </c>
      <c r="W196" s="11">
        <f t="shared" si="303"/>
        <v>2039</v>
      </c>
      <c r="X196" s="11">
        <f t="shared" si="303"/>
        <v>2040</v>
      </c>
      <c r="Y196" s="11">
        <f t="shared" si="303"/>
        <v>2041</v>
      </c>
      <c r="Z196" s="11">
        <f t="shared" si="303"/>
        <v>2042</v>
      </c>
      <c r="AA196" s="11">
        <f t="shared" si="303"/>
        <v>2043</v>
      </c>
      <c r="AB196" s="11">
        <f t="shared" si="303"/>
        <v>2044</v>
      </c>
      <c r="AC196" s="11">
        <f t="shared" si="303"/>
        <v>2045</v>
      </c>
      <c r="AD196" s="11">
        <f t="shared" si="303"/>
        <v>2046</v>
      </c>
      <c r="AE196" s="11">
        <f t="shared" si="303"/>
        <v>2047</v>
      </c>
      <c r="AF196" s="11">
        <f t="shared" si="303"/>
        <v>2048</v>
      </c>
      <c r="AG196" s="11">
        <f t="shared" si="303"/>
        <v>2049</v>
      </c>
      <c r="AH196" s="11">
        <f t="shared" si="303"/>
        <v>2050</v>
      </c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  <c r="LT196" s="3"/>
      <c r="LU196" s="3"/>
      <c r="LV196" s="3"/>
      <c r="LW196" s="3"/>
      <c r="LX196" s="3"/>
      <c r="LY196" s="3"/>
      <c r="LZ196" s="3"/>
      <c r="MA196" s="3"/>
      <c r="MB196" s="3"/>
      <c r="MC196" s="3"/>
      <c r="MD196" s="3"/>
      <c r="ME196" s="3"/>
      <c r="MF196" s="3"/>
      <c r="MG196" s="3"/>
      <c r="MH196" s="3"/>
      <c r="MI196" s="3"/>
      <c r="MJ196" s="3"/>
      <c r="MK196" s="3"/>
      <c r="ML196" s="3"/>
      <c r="MM196" s="3"/>
      <c r="MN196" s="3"/>
      <c r="MO196" s="3"/>
      <c r="MP196" s="3"/>
      <c r="MQ196" s="3"/>
      <c r="MR196" s="3"/>
      <c r="MS196" s="3"/>
      <c r="MT196" s="3"/>
      <c r="MU196" s="3"/>
      <c r="MV196" s="3"/>
      <c r="MW196" s="3"/>
      <c r="MX196" s="3"/>
      <c r="MY196" s="3"/>
      <c r="MZ196" s="3"/>
      <c r="NA196" s="3"/>
      <c r="NB196" s="3"/>
      <c r="NC196" s="3"/>
      <c r="ND196" s="3"/>
      <c r="NE196" s="3"/>
      <c r="NF196" s="3"/>
      <c r="NG196" s="3"/>
      <c r="NH196" s="3"/>
      <c r="NI196" s="3"/>
      <c r="NJ196" s="3"/>
      <c r="NK196" s="3"/>
      <c r="NL196" s="3"/>
      <c r="NM196" s="3"/>
      <c r="NN196" s="3"/>
      <c r="NO196" s="3"/>
      <c r="NP196" s="3"/>
      <c r="NQ196" s="3"/>
      <c r="NR196" s="3"/>
      <c r="NS196" s="3"/>
      <c r="NT196" s="3"/>
      <c r="NU196" s="3"/>
      <c r="NV196" s="3"/>
      <c r="NW196" s="3"/>
      <c r="NX196" s="3"/>
      <c r="NY196" s="3"/>
      <c r="NZ196" s="3"/>
      <c r="OA196" s="3"/>
      <c r="OB196" s="3"/>
      <c r="OC196" s="3"/>
      <c r="OD196" s="3"/>
      <c r="OE196" s="3"/>
      <c r="OF196" s="3"/>
      <c r="OG196" s="3"/>
      <c r="OH196" s="3"/>
      <c r="OI196" s="3"/>
      <c r="OJ196" s="3"/>
      <c r="OK196" s="3"/>
      <c r="OL196" s="3"/>
      <c r="OM196" s="3"/>
      <c r="ON196" s="3"/>
      <c r="OO196" s="3"/>
      <c r="OP196" s="3"/>
      <c r="OQ196" s="3"/>
      <c r="OR196" s="3"/>
      <c r="OS196" s="3"/>
      <c r="OT196" s="3"/>
      <c r="OU196" s="3"/>
      <c r="OV196" s="3"/>
      <c r="OW196" s="3"/>
      <c r="OX196" s="3"/>
      <c r="OY196" s="3"/>
      <c r="OZ196" s="3"/>
      <c r="PA196" s="3"/>
      <c r="PB196" s="3"/>
      <c r="PC196" s="3"/>
      <c r="PD196" s="3"/>
      <c r="PE196" s="3"/>
      <c r="PF196" s="3"/>
      <c r="PG196" s="3"/>
      <c r="PH196" s="3"/>
      <c r="PI196" s="3"/>
      <c r="PJ196" s="3"/>
      <c r="PK196" s="3"/>
      <c r="PL196" s="3"/>
      <c r="PM196" s="3"/>
      <c r="PN196" s="3"/>
      <c r="PO196" s="3"/>
      <c r="PP196" s="3"/>
      <c r="PQ196" s="3"/>
      <c r="PR196" s="3"/>
      <c r="PS196" s="3"/>
      <c r="PT196" s="3"/>
      <c r="PU196" s="3"/>
      <c r="PV196" s="3"/>
      <c r="PW196" s="3"/>
      <c r="PX196" s="3"/>
      <c r="PY196" s="3"/>
      <c r="PZ196" s="3"/>
      <c r="QA196" s="3"/>
      <c r="QB196" s="3"/>
      <c r="QC196" s="3"/>
      <c r="QD196" s="3"/>
      <c r="QE196" s="3"/>
      <c r="QF196" s="3"/>
      <c r="QG196" s="3"/>
      <c r="QH196" s="3"/>
      <c r="QI196" s="3"/>
      <c r="QJ196" s="3"/>
      <c r="QK196" s="3"/>
      <c r="QL196" s="3"/>
      <c r="QM196" s="3"/>
      <c r="QN196" s="3"/>
      <c r="QO196" s="3"/>
      <c r="QP196" s="3"/>
      <c r="QQ196" s="3"/>
      <c r="QR196" s="3"/>
      <c r="QS196" s="3"/>
      <c r="QT196" s="3"/>
      <c r="QU196" s="3"/>
      <c r="QV196" s="3"/>
      <c r="QW196" s="3"/>
      <c r="QX196" s="3"/>
      <c r="QY196" s="3"/>
      <c r="QZ196" s="3"/>
      <c r="RA196" s="3"/>
      <c r="RB196" s="3"/>
      <c r="RC196" s="3"/>
      <c r="RD196" s="3"/>
      <c r="RE196" s="3"/>
      <c r="RF196" s="3"/>
      <c r="RG196" s="3"/>
      <c r="RH196" s="3"/>
      <c r="RI196" s="3"/>
      <c r="RJ196" s="3"/>
      <c r="RK196" s="3"/>
      <c r="RL196" s="3"/>
      <c r="RM196" s="3"/>
      <c r="RN196" s="3"/>
      <c r="RO196" s="3"/>
      <c r="RP196" s="3"/>
      <c r="RQ196" s="3"/>
      <c r="RR196" s="3"/>
      <c r="RS196" s="3"/>
      <c r="RT196" s="3"/>
      <c r="RU196" s="3"/>
      <c r="RV196" s="3"/>
      <c r="RW196" s="3"/>
      <c r="RX196" s="3"/>
      <c r="RY196" s="3"/>
      <c r="RZ196" s="3"/>
      <c r="SA196" s="3"/>
      <c r="SB196" s="3"/>
      <c r="SC196" s="3"/>
      <c r="SD196" s="3"/>
      <c r="SE196" s="3"/>
      <c r="SF196" s="3"/>
      <c r="SG196" s="3"/>
      <c r="SH196" s="3"/>
      <c r="SI196" s="3"/>
      <c r="SJ196" s="3"/>
      <c r="SK196" s="3"/>
      <c r="SL196" s="3"/>
      <c r="SM196" s="3"/>
      <c r="SN196" s="3"/>
      <c r="SO196" s="3"/>
      <c r="SP196" s="3"/>
      <c r="SQ196" s="3"/>
      <c r="SR196" s="3"/>
      <c r="SS196" s="3"/>
      <c r="ST196" s="3"/>
      <c r="SU196" s="3"/>
      <c r="SV196" s="3"/>
      <c r="SW196" s="3"/>
      <c r="SX196" s="3"/>
      <c r="SY196" s="3"/>
      <c r="SZ196" s="3"/>
      <c r="TA196" s="3"/>
      <c r="TB196" s="3"/>
      <c r="TC196" s="3"/>
      <c r="TD196" s="3"/>
      <c r="TE196" s="3"/>
      <c r="TF196" s="3"/>
      <c r="TG196" s="3"/>
      <c r="TH196" s="3"/>
      <c r="TI196" s="3"/>
      <c r="TJ196" s="3"/>
      <c r="TK196" s="3"/>
      <c r="TL196" s="3"/>
      <c r="TM196" s="3"/>
      <c r="TN196" s="3"/>
      <c r="TO196" s="3"/>
      <c r="TP196" s="3"/>
      <c r="TQ196" s="3"/>
      <c r="TR196" s="3"/>
      <c r="TS196" s="3"/>
      <c r="TT196" s="3"/>
      <c r="TU196" s="3"/>
      <c r="TV196" s="3"/>
      <c r="TW196" s="3"/>
      <c r="TX196" s="3"/>
      <c r="TY196" s="3"/>
      <c r="TZ196" s="3"/>
      <c r="UA196" s="3"/>
      <c r="UB196" s="3"/>
      <c r="UC196" s="3"/>
      <c r="UD196" s="3"/>
      <c r="UE196" s="3"/>
      <c r="UF196" s="3"/>
      <c r="UG196" s="3"/>
      <c r="UH196" s="3"/>
      <c r="UI196" s="3"/>
      <c r="UJ196" s="3"/>
      <c r="UK196" s="3"/>
      <c r="UL196" s="3"/>
      <c r="UM196" s="3"/>
      <c r="UN196" s="3"/>
      <c r="UO196" s="3"/>
      <c r="UP196" s="3"/>
      <c r="UQ196" s="3"/>
      <c r="UR196" s="3"/>
      <c r="US196" s="3"/>
      <c r="UT196" s="3"/>
      <c r="UU196" s="3"/>
      <c r="UV196" s="3"/>
      <c r="UW196" s="3"/>
      <c r="UX196" s="3"/>
      <c r="UY196" s="3"/>
      <c r="UZ196" s="3"/>
      <c r="VA196" s="3"/>
      <c r="VB196" s="3"/>
      <c r="VC196" s="3"/>
      <c r="VD196" s="3"/>
      <c r="VE196" s="3"/>
      <c r="VF196" s="3"/>
      <c r="VG196" s="3"/>
      <c r="VH196" s="3"/>
      <c r="VI196" s="3"/>
      <c r="VJ196" s="3"/>
      <c r="VK196" s="3"/>
      <c r="VL196" s="3"/>
      <c r="VM196" s="3"/>
      <c r="VN196" s="3"/>
      <c r="VO196" s="3"/>
      <c r="VP196" s="3"/>
      <c r="VQ196" s="3"/>
      <c r="VR196" s="3"/>
      <c r="VS196" s="3"/>
      <c r="VT196" s="3"/>
      <c r="VU196" s="3"/>
      <c r="VV196" s="3"/>
      <c r="VW196" s="3"/>
      <c r="VX196" s="3"/>
      <c r="VY196" s="3"/>
      <c r="VZ196" s="3"/>
      <c r="WA196" s="3"/>
      <c r="WB196" s="3"/>
      <c r="WC196" s="3"/>
      <c r="WD196" s="3"/>
      <c r="WE196" s="3"/>
      <c r="WF196" s="3"/>
      <c r="WG196" s="3"/>
      <c r="WH196" s="3"/>
      <c r="WI196" s="3"/>
      <c r="WJ196" s="3"/>
      <c r="WK196" s="3"/>
      <c r="WL196" s="3"/>
      <c r="WM196" s="3"/>
      <c r="WN196" s="3"/>
      <c r="WO196" s="3"/>
      <c r="WP196" s="3"/>
      <c r="WQ196" s="3"/>
      <c r="WR196" s="3"/>
      <c r="WS196" s="3"/>
      <c r="WT196" s="3"/>
      <c r="WU196" s="3"/>
      <c r="WV196" s="3"/>
      <c r="WW196" s="3"/>
      <c r="WX196" s="3"/>
      <c r="WY196" s="3"/>
      <c r="WZ196" s="3"/>
      <c r="XA196" s="3"/>
      <c r="XB196" s="3"/>
      <c r="XC196" s="3"/>
      <c r="XD196" s="3"/>
      <c r="XE196" s="3"/>
      <c r="XF196" s="3"/>
      <c r="XG196" s="3"/>
      <c r="XH196" s="3"/>
      <c r="XI196" s="3"/>
      <c r="XJ196" s="3"/>
      <c r="XK196" s="3"/>
      <c r="XL196" s="3"/>
      <c r="XM196" s="3"/>
      <c r="XN196" s="3"/>
      <c r="XO196" s="3"/>
      <c r="XP196" s="3"/>
      <c r="XQ196" s="3"/>
      <c r="XR196" s="3"/>
      <c r="XS196" s="3"/>
      <c r="XT196" s="3"/>
      <c r="XU196" s="3"/>
      <c r="XV196" s="3"/>
      <c r="XW196" s="3"/>
      <c r="XX196" s="3"/>
      <c r="XY196" s="3"/>
      <c r="XZ196" s="3"/>
      <c r="YA196" s="3"/>
      <c r="YB196" s="3"/>
      <c r="YC196" s="3"/>
      <c r="YD196" s="3"/>
      <c r="YE196" s="3"/>
      <c r="YF196" s="3"/>
      <c r="YG196" s="3"/>
      <c r="YH196" s="3"/>
      <c r="YI196" s="3"/>
      <c r="YJ196" s="3"/>
      <c r="YK196" s="3"/>
      <c r="YL196" s="3"/>
      <c r="YM196" s="3"/>
      <c r="YN196" s="3"/>
      <c r="YO196" s="3"/>
      <c r="YP196" s="3"/>
      <c r="YQ196" s="3"/>
      <c r="YR196" s="3"/>
      <c r="YS196" s="3"/>
      <c r="YT196" s="3"/>
      <c r="YU196" s="3"/>
      <c r="YV196" s="3"/>
      <c r="YW196" s="3"/>
      <c r="YX196" s="3"/>
      <c r="YY196" s="3"/>
      <c r="YZ196" s="3"/>
      <c r="ZA196" s="3"/>
      <c r="ZB196" s="3"/>
      <c r="ZC196" s="3"/>
      <c r="ZD196" s="3"/>
      <c r="ZE196" s="3"/>
      <c r="ZF196" s="3"/>
      <c r="ZG196" s="3"/>
      <c r="ZH196" s="3"/>
      <c r="ZI196" s="3"/>
      <c r="ZJ196" s="3"/>
      <c r="ZK196" s="3"/>
      <c r="ZL196" s="3"/>
      <c r="ZM196" s="3"/>
      <c r="ZN196" s="3"/>
      <c r="ZO196" s="3"/>
      <c r="ZP196" s="3"/>
      <c r="ZQ196" s="3"/>
      <c r="ZR196" s="3"/>
      <c r="ZS196" s="3"/>
      <c r="ZT196" s="3"/>
      <c r="ZU196" s="3"/>
      <c r="ZV196" s="3"/>
      <c r="ZW196" s="3"/>
      <c r="ZX196" s="3"/>
      <c r="ZY196" s="3"/>
      <c r="ZZ196" s="3"/>
      <c r="AAA196" s="3"/>
      <c r="AAB196" s="3"/>
      <c r="AAC196" s="3"/>
      <c r="AAD196" s="3"/>
      <c r="AAE196" s="3"/>
      <c r="AAF196" s="3"/>
      <c r="AAG196" s="3"/>
      <c r="AAH196" s="3"/>
      <c r="AAI196" s="3"/>
      <c r="AAJ196" s="3"/>
      <c r="AAK196" s="3"/>
      <c r="AAL196" s="3"/>
      <c r="AAM196" s="3"/>
      <c r="AAN196" s="3"/>
      <c r="AAO196" s="3"/>
      <c r="AAP196" s="3"/>
      <c r="AAQ196" s="3"/>
      <c r="AAR196" s="3"/>
      <c r="AAS196" s="3"/>
      <c r="AAT196" s="3"/>
      <c r="AAU196" s="3"/>
      <c r="AAV196" s="3"/>
      <c r="AAW196" s="3"/>
      <c r="AAX196" s="3"/>
      <c r="AAY196" s="3"/>
      <c r="AAZ196" s="3"/>
      <c r="ABA196" s="3"/>
      <c r="ABB196" s="3"/>
      <c r="ABC196" s="3"/>
      <c r="ABD196" s="3"/>
      <c r="ABE196" s="3"/>
      <c r="ABF196" s="3"/>
      <c r="ABG196" s="3"/>
      <c r="ABH196" s="3"/>
      <c r="ABI196" s="3"/>
      <c r="ABJ196" s="3"/>
      <c r="ABK196" s="3"/>
      <c r="ABL196" s="3"/>
      <c r="ABM196" s="3"/>
      <c r="ABN196" s="3"/>
      <c r="ABO196" s="3"/>
      <c r="ABP196" s="3"/>
      <c r="ABQ196" s="3"/>
      <c r="ABR196" s="3"/>
      <c r="ABS196" s="3"/>
      <c r="ABT196" s="3"/>
      <c r="ABU196" s="3"/>
      <c r="ABV196" s="3"/>
      <c r="ABW196" s="3"/>
      <c r="ABX196" s="3"/>
      <c r="ABY196" s="3"/>
      <c r="ABZ196" s="3"/>
      <c r="ACA196" s="3"/>
      <c r="ACB196" s="3"/>
      <c r="ACC196" s="3"/>
      <c r="ACD196" s="3"/>
      <c r="ACE196" s="3"/>
      <c r="ACF196" s="3"/>
      <c r="ACG196" s="3"/>
      <c r="ACH196" s="3"/>
      <c r="ACI196" s="3"/>
      <c r="ACJ196" s="3"/>
      <c r="ACK196" s="3"/>
      <c r="ACL196" s="3"/>
      <c r="ACM196" s="3"/>
      <c r="ACN196" s="3"/>
      <c r="ACO196" s="3"/>
      <c r="ACP196" s="3"/>
      <c r="ACQ196" s="3"/>
      <c r="ACR196" s="3"/>
      <c r="ACS196" s="3"/>
      <c r="ACT196" s="3"/>
      <c r="ACU196" s="3"/>
      <c r="ACV196" s="3"/>
      <c r="ACW196" s="3"/>
      <c r="ACX196" s="3"/>
      <c r="ACY196" s="3"/>
      <c r="ACZ196" s="3"/>
      <c r="ADA196" s="3"/>
      <c r="ADB196" s="3"/>
      <c r="ADC196" s="3"/>
      <c r="ADD196" s="3"/>
      <c r="ADE196" s="3"/>
      <c r="ADF196" s="3"/>
      <c r="ADG196" s="3"/>
      <c r="ADH196" s="3"/>
      <c r="ADI196" s="3"/>
      <c r="ADJ196" s="3"/>
      <c r="ADK196" s="3"/>
      <c r="ADL196" s="3"/>
      <c r="ADM196" s="3"/>
      <c r="ADN196" s="3"/>
      <c r="ADO196" s="3"/>
      <c r="ADP196" s="3"/>
      <c r="ADQ196" s="3"/>
      <c r="ADR196" s="3"/>
      <c r="ADS196" s="3"/>
      <c r="ADT196" s="3"/>
      <c r="ADU196" s="3"/>
      <c r="ADV196" s="3"/>
      <c r="ADW196" s="3"/>
      <c r="ADX196" s="3"/>
      <c r="ADY196" s="3"/>
      <c r="ADZ196" s="3"/>
      <c r="AEA196" s="3"/>
      <c r="AEB196" s="3"/>
      <c r="AEC196" s="3"/>
      <c r="AED196" s="3"/>
      <c r="AEE196" s="3"/>
      <c r="AEF196" s="3"/>
      <c r="AEG196" s="3"/>
      <c r="AEH196" s="3"/>
      <c r="AEI196" s="3"/>
      <c r="AEJ196" s="3"/>
      <c r="AEK196" s="3"/>
      <c r="AEL196" s="3"/>
      <c r="AEM196" s="3"/>
      <c r="AEN196" s="3"/>
      <c r="AEO196" s="3"/>
      <c r="AEP196" s="3"/>
      <c r="AEQ196" s="3"/>
      <c r="AER196" s="3"/>
      <c r="AES196" s="3"/>
      <c r="AET196" s="3"/>
      <c r="AEU196" s="3"/>
      <c r="AEV196" s="3"/>
      <c r="AEW196" s="3"/>
      <c r="AEX196" s="3"/>
      <c r="AEY196" s="3"/>
      <c r="AEZ196" s="3"/>
      <c r="AFA196" s="3"/>
      <c r="AFB196" s="3"/>
      <c r="AFC196" s="3"/>
      <c r="AFD196" s="3"/>
      <c r="AFE196" s="3"/>
      <c r="AFF196" s="3"/>
      <c r="AFG196" s="3"/>
      <c r="AFH196" s="3"/>
      <c r="AFI196" s="3"/>
      <c r="AFJ196" s="3"/>
      <c r="AFK196" s="3"/>
      <c r="AFL196" s="3"/>
      <c r="AFM196" s="3"/>
      <c r="AFN196" s="3"/>
      <c r="AFO196" s="3"/>
      <c r="AFP196" s="3"/>
      <c r="AFQ196" s="3"/>
      <c r="AFR196" s="3"/>
      <c r="AFS196" s="3"/>
      <c r="AFT196" s="3"/>
      <c r="AFU196" s="3"/>
      <c r="AFV196" s="3"/>
      <c r="AFW196" s="3"/>
      <c r="AFX196" s="3"/>
      <c r="AFY196" s="3"/>
      <c r="AFZ196" s="3"/>
      <c r="AGA196" s="3"/>
      <c r="AGB196" s="3"/>
      <c r="AGC196" s="3"/>
      <c r="AGD196" s="3"/>
      <c r="AGE196" s="3"/>
      <c r="AGF196" s="3"/>
      <c r="AGG196" s="3"/>
      <c r="AGH196" s="3"/>
      <c r="AGI196" s="3"/>
      <c r="AGJ196" s="3"/>
      <c r="AGK196" s="3"/>
      <c r="AGL196" s="3"/>
      <c r="AGM196" s="3"/>
      <c r="AGN196" s="3"/>
      <c r="AGO196" s="3"/>
      <c r="AGP196" s="3"/>
      <c r="AGQ196" s="3"/>
      <c r="AGR196" s="3"/>
      <c r="AGS196" s="3"/>
      <c r="AGT196" s="3"/>
      <c r="AGU196" s="3"/>
      <c r="AGV196" s="3"/>
      <c r="AGW196" s="3"/>
      <c r="AGX196" s="3"/>
      <c r="AGY196" s="3"/>
      <c r="AGZ196" s="3"/>
      <c r="AHA196" s="3"/>
      <c r="AHB196" s="3"/>
      <c r="AHC196" s="3"/>
      <c r="AHD196" s="3"/>
      <c r="AHE196" s="3"/>
      <c r="AHF196" s="3"/>
      <c r="AHG196" s="3"/>
      <c r="AHH196" s="3"/>
      <c r="AHI196" s="3"/>
      <c r="AHJ196" s="3"/>
      <c r="AHK196" s="3"/>
      <c r="AHL196" s="3"/>
      <c r="AHM196" s="3"/>
      <c r="AHN196" s="3"/>
      <c r="AHO196" s="3"/>
      <c r="AHP196" s="3"/>
      <c r="AHQ196" s="3"/>
      <c r="AHR196" s="3"/>
      <c r="AHS196" s="3"/>
      <c r="AHT196" s="3"/>
      <c r="AHU196" s="3"/>
      <c r="AHV196" s="3"/>
      <c r="AHW196" s="3"/>
      <c r="AHX196" s="3"/>
      <c r="AHY196" s="3"/>
      <c r="AHZ196" s="3"/>
      <c r="AIA196" s="3"/>
      <c r="AIB196" s="3"/>
      <c r="AIC196" s="3"/>
      <c r="AID196" s="3"/>
      <c r="AIE196" s="3"/>
      <c r="AIF196" s="3"/>
      <c r="AIG196" s="3"/>
      <c r="AIH196" s="3"/>
      <c r="AII196" s="3"/>
      <c r="AIJ196" s="3"/>
      <c r="AIK196" s="3"/>
      <c r="AIL196" s="3"/>
      <c r="AIM196" s="3"/>
      <c r="AIN196" s="3"/>
      <c r="AIO196" s="3"/>
      <c r="AIP196" s="3"/>
      <c r="AIQ196" s="3"/>
      <c r="AIR196" s="3"/>
      <c r="AIS196" s="3"/>
      <c r="AIT196" s="3"/>
      <c r="AIU196" s="3"/>
      <c r="AIV196" s="3"/>
      <c r="AIW196" s="3"/>
      <c r="AIX196" s="3"/>
      <c r="AIY196" s="3"/>
      <c r="AIZ196" s="3"/>
      <c r="AJA196" s="3"/>
      <c r="AJB196" s="3"/>
      <c r="AJC196" s="3"/>
      <c r="AJD196" s="3"/>
      <c r="AJE196" s="3"/>
      <c r="AJF196" s="3"/>
      <c r="AJG196" s="3"/>
      <c r="AJH196" s="3"/>
      <c r="AJI196" s="3"/>
      <c r="AJJ196" s="3"/>
      <c r="AJK196" s="3"/>
      <c r="AJL196" s="3"/>
      <c r="AJM196" s="3"/>
      <c r="AJN196" s="3"/>
      <c r="AJO196" s="3"/>
      <c r="AJP196" s="3"/>
      <c r="AJQ196" s="3"/>
      <c r="AJR196" s="3"/>
      <c r="AJS196" s="3"/>
      <c r="AJT196" s="3"/>
      <c r="AJU196" s="3"/>
      <c r="AJV196" s="3"/>
      <c r="AJW196" s="3"/>
      <c r="AJX196" s="3"/>
      <c r="AJY196" s="3"/>
      <c r="AJZ196" s="3"/>
      <c r="AKA196" s="3"/>
      <c r="AKB196" s="3"/>
      <c r="AKC196" s="3"/>
      <c r="AKD196" s="3"/>
      <c r="AKE196" s="3"/>
      <c r="AKF196" s="3"/>
      <c r="AKG196" s="3"/>
      <c r="AKH196" s="3"/>
      <c r="AKI196" s="3"/>
      <c r="AKJ196" s="3"/>
      <c r="AKK196" s="3"/>
      <c r="AKL196" s="3"/>
      <c r="AKM196" s="3"/>
      <c r="AKN196" s="3"/>
      <c r="AKO196" s="3"/>
      <c r="AKP196" s="3"/>
      <c r="AKQ196" s="3"/>
      <c r="AKR196" s="3"/>
      <c r="AKS196" s="3"/>
      <c r="AKT196" s="3"/>
      <c r="AKU196" s="3"/>
      <c r="AKV196" s="3"/>
      <c r="AKW196" s="3"/>
      <c r="AKX196" s="3"/>
      <c r="AKY196" s="3"/>
      <c r="AKZ196" s="3"/>
      <c r="ALA196" s="3"/>
      <c r="ALB196" s="3"/>
      <c r="ALC196" s="3"/>
      <c r="ALD196" s="3"/>
      <c r="ALE196" s="3"/>
      <c r="ALF196" s="3"/>
      <c r="ALG196" s="3"/>
      <c r="ALH196" s="3"/>
      <c r="ALI196" s="3"/>
      <c r="ALJ196" s="3"/>
      <c r="ALK196" s="3"/>
      <c r="ALL196" s="3"/>
      <c r="ALM196" s="3"/>
      <c r="ALN196" s="3"/>
      <c r="ALO196" s="3"/>
      <c r="ALP196" s="3"/>
      <c r="ALQ196" s="3"/>
      <c r="ALR196" s="3"/>
      <c r="ALS196" s="3"/>
      <c r="ALT196" s="3"/>
      <c r="ALU196" s="3"/>
      <c r="ALV196" s="3"/>
      <c r="ALW196" s="3"/>
      <c r="ALX196" s="3"/>
      <c r="ALY196" s="3"/>
      <c r="ALZ196" s="3"/>
      <c r="AMA196" s="3"/>
      <c r="AMB196" s="3"/>
      <c r="AMC196" s="3"/>
      <c r="AMD196" s="3"/>
      <c r="AME196" s="3"/>
      <c r="AMF196" s="3"/>
      <c r="AMG196" s="3"/>
      <c r="AMH196" s="3"/>
      <c r="AMI196" s="3"/>
      <c r="AMJ196" s="3"/>
      <c r="AMK196" s="3"/>
      <c r="AML196" s="3"/>
      <c r="AMM196" s="3"/>
      <c r="AMN196" s="3"/>
      <c r="AMO196" s="3"/>
      <c r="AMP196" s="3"/>
      <c r="AMQ196" s="3"/>
      <c r="AMR196" s="3"/>
      <c r="AMS196" s="3"/>
      <c r="AMT196" s="3"/>
      <c r="AMU196" s="3"/>
    </row>
    <row r="197" spans="1:1036" ht="14.25" hidden="1" outlineLevel="1">
      <c r="A197" s="3"/>
      <c r="B197" s="3"/>
      <c r="C197" s="3"/>
      <c r="D197" s="3"/>
      <c r="E197" s="3"/>
      <c r="F197" s="3"/>
      <c r="G197" s="6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  <c r="LT197" s="3"/>
      <c r="LU197" s="3"/>
      <c r="LV197" s="3"/>
      <c r="LW197" s="3"/>
      <c r="LX197" s="3"/>
      <c r="LY197" s="3"/>
      <c r="LZ197" s="3"/>
      <c r="MA197" s="3"/>
      <c r="MB197" s="3"/>
      <c r="MC197" s="3"/>
      <c r="MD197" s="3"/>
      <c r="ME197" s="3"/>
      <c r="MF197" s="3"/>
      <c r="MG197" s="3"/>
      <c r="MH197" s="3"/>
      <c r="MI197" s="3"/>
      <c r="MJ197" s="3"/>
      <c r="MK197" s="3"/>
      <c r="ML197" s="3"/>
      <c r="MM197" s="3"/>
      <c r="MN197" s="3"/>
      <c r="MO197" s="3"/>
      <c r="MP197" s="3"/>
      <c r="MQ197" s="3"/>
      <c r="MR197" s="3"/>
      <c r="MS197" s="3"/>
      <c r="MT197" s="3"/>
      <c r="MU197" s="3"/>
      <c r="MV197" s="3"/>
      <c r="MW197" s="3"/>
      <c r="MX197" s="3"/>
      <c r="MY197" s="3"/>
      <c r="MZ197" s="3"/>
      <c r="NA197" s="3"/>
      <c r="NB197" s="3"/>
      <c r="NC197" s="3"/>
      <c r="ND197" s="3"/>
      <c r="NE197" s="3"/>
      <c r="NF197" s="3"/>
      <c r="NG197" s="3"/>
      <c r="NH197" s="3"/>
      <c r="NI197" s="3"/>
      <c r="NJ197" s="3"/>
      <c r="NK197" s="3"/>
      <c r="NL197" s="3"/>
      <c r="NM197" s="3"/>
      <c r="NN197" s="3"/>
      <c r="NO197" s="3"/>
      <c r="NP197" s="3"/>
      <c r="NQ197" s="3"/>
      <c r="NR197" s="3"/>
      <c r="NS197" s="3"/>
      <c r="NT197" s="3"/>
      <c r="NU197" s="3"/>
      <c r="NV197" s="3"/>
      <c r="NW197" s="3"/>
      <c r="NX197" s="3"/>
      <c r="NY197" s="3"/>
      <c r="NZ197" s="3"/>
      <c r="OA197" s="3"/>
      <c r="OB197" s="3"/>
      <c r="OC197" s="3"/>
      <c r="OD197" s="3"/>
      <c r="OE197" s="3"/>
      <c r="OF197" s="3"/>
      <c r="OG197" s="3"/>
      <c r="OH197" s="3"/>
      <c r="OI197" s="3"/>
      <c r="OJ197" s="3"/>
      <c r="OK197" s="3"/>
      <c r="OL197" s="3"/>
      <c r="OM197" s="3"/>
      <c r="ON197" s="3"/>
      <c r="OO197" s="3"/>
      <c r="OP197" s="3"/>
      <c r="OQ197" s="3"/>
      <c r="OR197" s="3"/>
      <c r="OS197" s="3"/>
      <c r="OT197" s="3"/>
      <c r="OU197" s="3"/>
      <c r="OV197" s="3"/>
      <c r="OW197" s="3"/>
      <c r="OX197" s="3"/>
      <c r="OY197" s="3"/>
      <c r="OZ197" s="3"/>
      <c r="PA197" s="3"/>
      <c r="PB197" s="3"/>
      <c r="PC197" s="3"/>
      <c r="PD197" s="3"/>
      <c r="PE197" s="3"/>
      <c r="PF197" s="3"/>
      <c r="PG197" s="3"/>
      <c r="PH197" s="3"/>
      <c r="PI197" s="3"/>
      <c r="PJ197" s="3"/>
      <c r="PK197" s="3"/>
      <c r="PL197" s="3"/>
      <c r="PM197" s="3"/>
      <c r="PN197" s="3"/>
      <c r="PO197" s="3"/>
      <c r="PP197" s="3"/>
      <c r="PQ197" s="3"/>
      <c r="PR197" s="3"/>
      <c r="PS197" s="3"/>
      <c r="PT197" s="3"/>
      <c r="PU197" s="3"/>
      <c r="PV197" s="3"/>
      <c r="PW197" s="3"/>
      <c r="PX197" s="3"/>
      <c r="PY197" s="3"/>
      <c r="PZ197" s="3"/>
      <c r="QA197" s="3"/>
      <c r="QB197" s="3"/>
      <c r="QC197" s="3"/>
      <c r="QD197" s="3"/>
      <c r="QE197" s="3"/>
      <c r="QF197" s="3"/>
      <c r="QG197" s="3"/>
      <c r="QH197" s="3"/>
      <c r="QI197" s="3"/>
      <c r="QJ197" s="3"/>
      <c r="QK197" s="3"/>
      <c r="QL197" s="3"/>
      <c r="QM197" s="3"/>
      <c r="QN197" s="3"/>
      <c r="QO197" s="3"/>
      <c r="QP197" s="3"/>
      <c r="QQ197" s="3"/>
      <c r="QR197" s="3"/>
      <c r="QS197" s="3"/>
      <c r="QT197" s="3"/>
      <c r="QU197" s="3"/>
      <c r="QV197" s="3"/>
      <c r="QW197" s="3"/>
      <c r="QX197" s="3"/>
      <c r="QY197" s="3"/>
      <c r="QZ197" s="3"/>
      <c r="RA197" s="3"/>
      <c r="RB197" s="3"/>
      <c r="RC197" s="3"/>
      <c r="RD197" s="3"/>
      <c r="RE197" s="3"/>
      <c r="RF197" s="3"/>
      <c r="RG197" s="3"/>
      <c r="RH197" s="3"/>
      <c r="RI197" s="3"/>
      <c r="RJ197" s="3"/>
      <c r="RK197" s="3"/>
      <c r="RL197" s="3"/>
      <c r="RM197" s="3"/>
      <c r="RN197" s="3"/>
      <c r="RO197" s="3"/>
      <c r="RP197" s="3"/>
      <c r="RQ197" s="3"/>
      <c r="RR197" s="3"/>
      <c r="RS197" s="3"/>
      <c r="RT197" s="3"/>
      <c r="RU197" s="3"/>
      <c r="RV197" s="3"/>
      <c r="RW197" s="3"/>
      <c r="RX197" s="3"/>
      <c r="RY197" s="3"/>
      <c r="RZ197" s="3"/>
      <c r="SA197" s="3"/>
      <c r="SB197" s="3"/>
      <c r="SC197" s="3"/>
      <c r="SD197" s="3"/>
      <c r="SE197" s="3"/>
      <c r="SF197" s="3"/>
      <c r="SG197" s="3"/>
      <c r="SH197" s="3"/>
      <c r="SI197" s="3"/>
      <c r="SJ197" s="3"/>
      <c r="SK197" s="3"/>
      <c r="SL197" s="3"/>
      <c r="SM197" s="3"/>
      <c r="SN197" s="3"/>
      <c r="SO197" s="3"/>
      <c r="SP197" s="3"/>
      <c r="SQ197" s="3"/>
      <c r="SR197" s="3"/>
      <c r="SS197" s="3"/>
      <c r="ST197" s="3"/>
      <c r="SU197" s="3"/>
      <c r="SV197" s="3"/>
      <c r="SW197" s="3"/>
      <c r="SX197" s="3"/>
      <c r="SY197" s="3"/>
      <c r="SZ197" s="3"/>
      <c r="TA197" s="3"/>
      <c r="TB197" s="3"/>
      <c r="TC197" s="3"/>
      <c r="TD197" s="3"/>
      <c r="TE197" s="3"/>
      <c r="TF197" s="3"/>
      <c r="TG197" s="3"/>
      <c r="TH197" s="3"/>
      <c r="TI197" s="3"/>
      <c r="TJ197" s="3"/>
      <c r="TK197" s="3"/>
      <c r="TL197" s="3"/>
      <c r="TM197" s="3"/>
      <c r="TN197" s="3"/>
      <c r="TO197" s="3"/>
      <c r="TP197" s="3"/>
      <c r="TQ197" s="3"/>
      <c r="TR197" s="3"/>
      <c r="TS197" s="3"/>
      <c r="TT197" s="3"/>
      <c r="TU197" s="3"/>
      <c r="TV197" s="3"/>
      <c r="TW197" s="3"/>
      <c r="TX197" s="3"/>
      <c r="TY197" s="3"/>
      <c r="TZ197" s="3"/>
      <c r="UA197" s="3"/>
      <c r="UB197" s="3"/>
      <c r="UC197" s="3"/>
      <c r="UD197" s="3"/>
      <c r="UE197" s="3"/>
      <c r="UF197" s="3"/>
      <c r="UG197" s="3"/>
      <c r="UH197" s="3"/>
      <c r="UI197" s="3"/>
      <c r="UJ197" s="3"/>
      <c r="UK197" s="3"/>
      <c r="UL197" s="3"/>
      <c r="UM197" s="3"/>
      <c r="UN197" s="3"/>
      <c r="UO197" s="3"/>
      <c r="UP197" s="3"/>
      <c r="UQ197" s="3"/>
      <c r="UR197" s="3"/>
      <c r="US197" s="3"/>
      <c r="UT197" s="3"/>
      <c r="UU197" s="3"/>
      <c r="UV197" s="3"/>
      <c r="UW197" s="3"/>
      <c r="UX197" s="3"/>
      <c r="UY197" s="3"/>
      <c r="UZ197" s="3"/>
      <c r="VA197" s="3"/>
      <c r="VB197" s="3"/>
      <c r="VC197" s="3"/>
      <c r="VD197" s="3"/>
      <c r="VE197" s="3"/>
      <c r="VF197" s="3"/>
      <c r="VG197" s="3"/>
      <c r="VH197" s="3"/>
      <c r="VI197" s="3"/>
      <c r="VJ197" s="3"/>
      <c r="VK197" s="3"/>
      <c r="VL197" s="3"/>
      <c r="VM197" s="3"/>
      <c r="VN197" s="3"/>
      <c r="VO197" s="3"/>
      <c r="VP197" s="3"/>
      <c r="VQ197" s="3"/>
      <c r="VR197" s="3"/>
      <c r="VS197" s="3"/>
      <c r="VT197" s="3"/>
      <c r="VU197" s="3"/>
      <c r="VV197" s="3"/>
      <c r="VW197" s="3"/>
      <c r="VX197" s="3"/>
      <c r="VY197" s="3"/>
      <c r="VZ197" s="3"/>
      <c r="WA197" s="3"/>
      <c r="WB197" s="3"/>
      <c r="WC197" s="3"/>
      <c r="WD197" s="3"/>
      <c r="WE197" s="3"/>
      <c r="WF197" s="3"/>
      <c r="WG197" s="3"/>
      <c r="WH197" s="3"/>
      <c r="WI197" s="3"/>
      <c r="WJ197" s="3"/>
      <c r="WK197" s="3"/>
      <c r="WL197" s="3"/>
      <c r="WM197" s="3"/>
      <c r="WN197" s="3"/>
      <c r="WO197" s="3"/>
      <c r="WP197" s="3"/>
      <c r="WQ197" s="3"/>
      <c r="WR197" s="3"/>
      <c r="WS197" s="3"/>
      <c r="WT197" s="3"/>
      <c r="WU197" s="3"/>
      <c r="WV197" s="3"/>
      <c r="WW197" s="3"/>
      <c r="WX197" s="3"/>
      <c r="WY197" s="3"/>
      <c r="WZ197" s="3"/>
      <c r="XA197" s="3"/>
      <c r="XB197" s="3"/>
      <c r="XC197" s="3"/>
      <c r="XD197" s="3"/>
      <c r="XE197" s="3"/>
      <c r="XF197" s="3"/>
      <c r="XG197" s="3"/>
      <c r="XH197" s="3"/>
      <c r="XI197" s="3"/>
      <c r="XJ197" s="3"/>
      <c r="XK197" s="3"/>
      <c r="XL197" s="3"/>
      <c r="XM197" s="3"/>
      <c r="XN197" s="3"/>
      <c r="XO197" s="3"/>
      <c r="XP197" s="3"/>
      <c r="XQ197" s="3"/>
      <c r="XR197" s="3"/>
      <c r="XS197" s="3"/>
      <c r="XT197" s="3"/>
      <c r="XU197" s="3"/>
      <c r="XV197" s="3"/>
      <c r="XW197" s="3"/>
      <c r="XX197" s="3"/>
      <c r="XY197" s="3"/>
      <c r="XZ197" s="3"/>
      <c r="YA197" s="3"/>
      <c r="YB197" s="3"/>
      <c r="YC197" s="3"/>
      <c r="YD197" s="3"/>
      <c r="YE197" s="3"/>
      <c r="YF197" s="3"/>
      <c r="YG197" s="3"/>
      <c r="YH197" s="3"/>
      <c r="YI197" s="3"/>
      <c r="YJ197" s="3"/>
      <c r="YK197" s="3"/>
      <c r="YL197" s="3"/>
      <c r="YM197" s="3"/>
      <c r="YN197" s="3"/>
      <c r="YO197" s="3"/>
      <c r="YP197" s="3"/>
      <c r="YQ197" s="3"/>
      <c r="YR197" s="3"/>
      <c r="YS197" s="3"/>
      <c r="YT197" s="3"/>
      <c r="YU197" s="3"/>
      <c r="YV197" s="3"/>
      <c r="YW197" s="3"/>
      <c r="YX197" s="3"/>
      <c r="YY197" s="3"/>
      <c r="YZ197" s="3"/>
      <c r="ZA197" s="3"/>
      <c r="ZB197" s="3"/>
      <c r="ZC197" s="3"/>
      <c r="ZD197" s="3"/>
      <c r="ZE197" s="3"/>
      <c r="ZF197" s="3"/>
      <c r="ZG197" s="3"/>
      <c r="ZH197" s="3"/>
      <c r="ZI197" s="3"/>
      <c r="ZJ197" s="3"/>
      <c r="ZK197" s="3"/>
      <c r="ZL197" s="3"/>
      <c r="ZM197" s="3"/>
      <c r="ZN197" s="3"/>
      <c r="ZO197" s="3"/>
      <c r="ZP197" s="3"/>
      <c r="ZQ197" s="3"/>
      <c r="ZR197" s="3"/>
      <c r="ZS197" s="3"/>
      <c r="ZT197" s="3"/>
      <c r="ZU197" s="3"/>
      <c r="ZV197" s="3"/>
      <c r="ZW197" s="3"/>
      <c r="ZX197" s="3"/>
      <c r="ZY197" s="3"/>
      <c r="ZZ197" s="3"/>
      <c r="AAA197" s="3"/>
      <c r="AAB197" s="3"/>
      <c r="AAC197" s="3"/>
      <c r="AAD197" s="3"/>
      <c r="AAE197" s="3"/>
      <c r="AAF197" s="3"/>
      <c r="AAG197" s="3"/>
      <c r="AAH197" s="3"/>
      <c r="AAI197" s="3"/>
      <c r="AAJ197" s="3"/>
      <c r="AAK197" s="3"/>
      <c r="AAL197" s="3"/>
      <c r="AAM197" s="3"/>
      <c r="AAN197" s="3"/>
      <c r="AAO197" s="3"/>
      <c r="AAP197" s="3"/>
      <c r="AAQ197" s="3"/>
      <c r="AAR197" s="3"/>
      <c r="AAS197" s="3"/>
      <c r="AAT197" s="3"/>
      <c r="AAU197" s="3"/>
      <c r="AAV197" s="3"/>
      <c r="AAW197" s="3"/>
      <c r="AAX197" s="3"/>
      <c r="AAY197" s="3"/>
      <c r="AAZ197" s="3"/>
      <c r="ABA197" s="3"/>
      <c r="ABB197" s="3"/>
      <c r="ABC197" s="3"/>
      <c r="ABD197" s="3"/>
      <c r="ABE197" s="3"/>
      <c r="ABF197" s="3"/>
      <c r="ABG197" s="3"/>
      <c r="ABH197" s="3"/>
      <c r="ABI197" s="3"/>
      <c r="ABJ197" s="3"/>
      <c r="ABK197" s="3"/>
      <c r="ABL197" s="3"/>
      <c r="ABM197" s="3"/>
      <c r="ABN197" s="3"/>
      <c r="ABO197" s="3"/>
      <c r="ABP197" s="3"/>
      <c r="ABQ197" s="3"/>
      <c r="ABR197" s="3"/>
      <c r="ABS197" s="3"/>
      <c r="ABT197" s="3"/>
      <c r="ABU197" s="3"/>
      <c r="ABV197" s="3"/>
      <c r="ABW197" s="3"/>
      <c r="ABX197" s="3"/>
      <c r="ABY197" s="3"/>
      <c r="ABZ197" s="3"/>
      <c r="ACA197" s="3"/>
      <c r="ACB197" s="3"/>
      <c r="ACC197" s="3"/>
      <c r="ACD197" s="3"/>
      <c r="ACE197" s="3"/>
      <c r="ACF197" s="3"/>
      <c r="ACG197" s="3"/>
      <c r="ACH197" s="3"/>
      <c r="ACI197" s="3"/>
      <c r="ACJ197" s="3"/>
      <c r="ACK197" s="3"/>
      <c r="ACL197" s="3"/>
      <c r="ACM197" s="3"/>
      <c r="ACN197" s="3"/>
      <c r="ACO197" s="3"/>
      <c r="ACP197" s="3"/>
      <c r="ACQ197" s="3"/>
      <c r="ACR197" s="3"/>
      <c r="ACS197" s="3"/>
      <c r="ACT197" s="3"/>
      <c r="ACU197" s="3"/>
      <c r="ACV197" s="3"/>
      <c r="ACW197" s="3"/>
      <c r="ACX197" s="3"/>
      <c r="ACY197" s="3"/>
      <c r="ACZ197" s="3"/>
      <c r="ADA197" s="3"/>
      <c r="ADB197" s="3"/>
      <c r="ADC197" s="3"/>
      <c r="ADD197" s="3"/>
      <c r="ADE197" s="3"/>
      <c r="ADF197" s="3"/>
      <c r="ADG197" s="3"/>
      <c r="ADH197" s="3"/>
      <c r="ADI197" s="3"/>
      <c r="ADJ197" s="3"/>
      <c r="ADK197" s="3"/>
      <c r="ADL197" s="3"/>
      <c r="ADM197" s="3"/>
      <c r="ADN197" s="3"/>
      <c r="ADO197" s="3"/>
      <c r="ADP197" s="3"/>
      <c r="ADQ197" s="3"/>
      <c r="ADR197" s="3"/>
      <c r="ADS197" s="3"/>
      <c r="ADT197" s="3"/>
      <c r="ADU197" s="3"/>
      <c r="ADV197" s="3"/>
      <c r="ADW197" s="3"/>
      <c r="ADX197" s="3"/>
      <c r="ADY197" s="3"/>
      <c r="ADZ197" s="3"/>
      <c r="AEA197" s="3"/>
      <c r="AEB197" s="3"/>
      <c r="AEC197" s="3"/>
      <c r="AED197" s="3"/>
      <c r="AEE197" s="3"/>
      <c r="AEF197" s="3"/>
      <c r="AEG197" s="3"/>
      <c r="AEH197" s="3"/>
      <c r="AEI197" s="3"/>
      <c r="AEJ197" s="3"/>
      <c r="AEK197" s="3"/>
      <c r="AEL197" s="3"/>
      <c r="AEM197" s="3"/>
      <c r="AEN197" s="3"/>
      <c r="AEO197" s="3"/>
      <c r="AEP197" s="3"/>
      <c r="AEQ197" s="3"/>
      <c r="AER197" s="3"/>
      <c r="AES197" s="3"/>
      <c r="AET197" s="3"/>
      <c r="AEU197" s="3"/>
      <c r="AEV197" s="3"/>
      <c r="AEW197" s="3"/>
      <c r="AEX197" s="3"/>
      <c r="AEY197" s="3"/>
      <c r="AEZ197" s="3"/>
      <c r="AFA197" s="3"/>
      <c r="AFB197" s="3"/>
      <c r="AFC197" s="3"/>
      <c r="AFD197" s="3"/>
      <c r="AFE197" s="3"/>
      <c r="AFF197" s="3"/>
      <c r="AFG197" s="3"/>
      <c r="AFH197" s="3"/>
      <c r="AFI197" s="3"/>
      <c r="AFJ197" s="3"/>
      <c r="AFK197" s="3"/>
      <c r="AFL197" s="3"/>
      <c r="AFM197" s="3"/>
      <c r="AFN197" s="3"/>
      <c r="AFO197" s="3"/>
      <c r="AFP197" s="3"/>
      <c r="AFQ197" s="3"/>
      <c r="AFR197" s="3"/>
      <c r="AFS197" s="3"/>
      <c r="AFT197" s="3"/>
      <c r="AFU197" s="3"/>
      <c r="AFV197" s="3"/>
      <c r="AFW197" s="3"/>
      <c r="AFX197" s="3"/>
      <c r="AFY197" s="3"/>
      <c r="AFZ197" s="3"/>
      <c r="AGA197" s="3"/>
      <c r="AGB197" s="3"/>
      <c r="AGC197" s="3"/>
      <c r="AGD197" s="3"/>
      <c r="AGE197" s="3"/>
      <c r="AGF197" s="3"/>
      <c r="AGG197" s="3"/>
      <c r="AGH197" s="3"/>
      <c r="AGI197" s="3"/>
      <c r="AGJ197" s="3"/>
      <c r="AGK197" s="3"/>
      <c r="AGL197" s="3"/>
      <c r="AGM197" s="3"/>
      <c r="AGN197" s="3"/>
      <c r="AGO197" s="3"/>
      <c r="AGP197" s="3"/>
      <c r="AGQ197" s="3"/>
      <c r="AGR197" s="3"/>
      <c r="AGS197" s="3"/>
      <c r="AGT197" s="3"/>
      <c r="AGU197" s="3"/>
      <c r="AGV197" s="3"/>
      <c r="AGW197" s="3"/>
      <c r="AGX197" s="3"/>
      <c r="AGY197" s="3"/>
      <c r="AGZ197" s="3"/>
      <c r="AHA197" s="3"/>
      <c r="AHB197" s="3"/>
      <c r="AHC197" s="3"/>
      <c r="AHD197" s="3"/>
      <c r="AHE197" s="3"/>
      <c r="AHF197" s="3"/>
      <c r="AHG197" s="3"/>
      <c r="AHH197" s="3"/>
      <c r="AHI197" s="3"/>
      <c r="AHJ197" s="3"/>
      <c r="AHK197" s="3"/>
      <c r="AHL197" s="3"/>
      <c r="AHM197" s="3"/>
      <c r="AHN197" s="3"/>
      <c r="AHO197" s="3"/>
      <c r="AHP197" s="3"/>
      <c r="AHQ197" s="3"/>
      <c r="AHR197" s="3"/>
      <c r="AHS197" s="3"/>
      <c r="AHT197" s="3"/>
      <c r="AHU197" s="3"/>
      <c r="AHV197" s="3"/>
      <c r="AHW197" s="3"/>
      <c r="AHX197" s="3"/>
      <c r="AHY197" s="3"/>
      <c r="AHZ197" s="3"/>
      <c r="AIA197" s="3"/>
      <c r="AIB197" s="3"/>
      <c r="AIC197" s="3"/>
      <c r="AID197" s="3"/>
      <c r="AIE197" s="3"/>
      <c r="AIF197" s="3"/>
      <c r="AIG197" s="3"/>
      <c r="AIH197" s="3"/>
      <c r="AII197" s="3"/>
      <c r="AIJ197" s="3"/>
      <c r="AIK197" s="3"/>
      <c r="AIL197" s="3"/>
      <c r="AIM197" s="3"/>
      <c r="AIN197" s="3"/>
      <c r="AIO197" s="3"/>
      <c r="AIP197" s="3"/>
      <c r="AIQ197" s="3"/>
      <c r="AIR197" s="3"/>
      <c r="AIS197" s="3"/>
      <c r="AIT197" s="3"/>
      <c r="AIU197" s="3"/>
      <c r="AIV197" s="3"/>
      <c r="AIW197" s="3"/>
      <c r="AIX197" s="3"/>
      <c r="AIY197" s="3"/>
      <c r="AIZ197" s="3"/>
      <c r="AJA197" s="3"/>
      <c r="AJB197" s="3"/>
      <c r="AJC197" s="3"/>
      <c r="AJD197" s="3"/>
      <c r="AJE197" s="3"/>
      <c r="AJF197" s="3"/>
      <c r="AJG197" s="3"/>
      <c r="AJH197" s="3"/>
      <c r="AJI197" s="3"/>
      <c r="AJJ197" s="3"/>
      <c r="AJK197" s="3"/>
      <c r="AJL197" s="3"/>
      <c r="AJM197" s="3"/>
      <c r="AJN197" s="3"/>
      <c r="AJO197" s="3"/>
      <c r="AJP197" s="3"/>
      <c r="AJQ197" s="3"/>
      <c r="AJR197" s="3"/>
      <c r="AJS197" s="3"/>
      <c r="AJT197" s="3"/>
      <c r="AJU197" s="3"/>
      <c r="AJV197" s="3"/>
      <c r="AJW197" s="3"/>
      <c r="AJX197" s="3"/>
      <c r="AJY197" s="3"/>
      <c r="AJZ197" s="3"/>
      <c r="AKA197" s="3"/>
      <c r="AKB197" s="3"/>
      <c r="AKC197" s="3"/>
      <c r="AKD197" s="3"/>
      <c r="AKE197" s="3"/>
      <c r="AKF197" s="3"/>
      <c r="AKG197" s="3"/>
      <c r="AKH197" s="3"/>
      <c r="AKI197" s="3"/>
      <c r="AKJ197" s="3"/>
      <c r="AKK197" s="3"/>
      <c r="AKL197" s="3"/>
      <c r="AKM197" s="3"/>
      <c r="AKN197" s="3"/>
      <c r="AKO197" s="3"/>
      <c r="AKP197" s="3"/>
      <c r="AKQ197" s="3"/>
      <c r="AKR197" s="3"/>
      <c r="AKS197" s="3"/>
      <c r="AKT197" s="3"/>
      <c r="AKU197" s="3"/>
      <c r="AKV197" s="3"/>
      <c r="AKW197" s="3"/>
      <c r="AKX197" s="3"/>
      <c r="AKY197" s="3"/>
      <c r="AKZ197" s="3"/>
      <c r="ALA197" s="3"/>
      <c r="ALB197" s="3"/>
      <c r="ALC197" s="3"/>
      <c r="ALD197" s="3"/>
      <c r="ALE197" s="3"/>
      <c r="ALF197" s="3"/>
      <c r="ALG197" s="3"/>
      <c r="ALH197" s="3"/>
      <c r="ALI197" s="3"/>
      <c r="ALJ197" s="3"/>
      <c r="ALK197" s="3"/>
      <c r="ALL197" s="3"/>
      <c r="ALM197" s="3"/>
      <c r="ALN197" s="3"/>
      <c r="ALO197" s="3"/>
      <c r="ALP197" s="3"/>
      <c r="ALQ197" s="3"/>
      <c r="ALR197" s="3"/>
      <c r="ALS197" s="3"/>
      <c r="ALT197" s="3"/>
      <c r="ALU197" s="3"/>
      <c r="ALV197" s="3"/>
      <c r="ALW197" s="3"/>
      <c r="ALX197" s="3"/>
      <c r="ALY197" s="3"/>
      <c r="ALZ197" s="3"/>
      <c r="AMA197" s="3"/>
      <c r="AMB197" s="3"/>
      <c r="AMC197" s="3"/>
      <c r="AMD197" s="3"/>
      <c r="AME197" s="3"/>
      <c r="AMF197" s="3"/>
      <c r="AMG197" s="3"/>
      <c r="AMH197" s="3"/>
      <c r="AMI197" s="3"/>
      <c r="AMJ197" s="3"/>
      <c r="AMK197" s="3"/>
      <c r="AML197" s="3"/>
      <c r="AMM197" s="3"/>
      <c r="AMN197" s="3"/>
      <c r="AMO197" s="3"/>
      <c r="AMP197" s="3"/>
      <c r="AMQ197" s="3"/>
      <c r="AMR197" s="3"/>
      <c r="AMS197" s="3"/>
      <c r="AMT197" s="3"/>
      <c r="AMU197" s="3"/>
    </row>
    <row r="198" spans="1:1036" ht="14.25" hidden="1" outlineLevel="1">
      <c r="A198" s="3"/>
      <c r="B198" s="3"/>
      <c r="C198" s="3" t="s">
        <v>264</v>
      </c>
      <c r="D198" s="3"/>
      <c r="E198" s="32">
        <f>+SUM(H198:AJ198)</f>
        <v>0</v>
      </c>
      <c r="F198" s="3"/>
      <c r="G198" s="65"/>
      <c r="H198" s="82">
        <f t="shared" ref="H198:S198" si="304">+(H203&gt;0.1)*1</f>
        <v>0</v>
      </c>
      <c r="I198" s="82">
        <f t="shared" si="304"/>
        <v>0</v>
      </c>
      <c r="J198" s="82">
        <f t="shared" si="304"/>
        <v>0</v>
      </c>
      <c r="K198" s="82">
        <f t="shared" si="304"/>
        <v>0</v>
      </c>
      <c r="L198" s="82">
        <f t="shared" si="304"/>
        <v>0</v>
      </c>
      <c r="M198" s="82">
        <f t="shared" si="304"/>
        <v>0</v>
      </c>
      <c r="N198" s="82">
        <f t="shared" si="304"/>
        <v>0</v>
      </c>
      <c r="O198" s="82">
        <f t="shared" si="304"/>
        <v>0</v>
      </c>
      <c r="P198" s="82">
        <f t="shared" si="304"/>
        <v>0</v>
      </c>
      <c r="Q198" s="82">
        <f t="shared" si="304"/>
        <v>0</v>
      </c>
      <c r="R198" s="82">
        <f t="shared" si="304"/>
        <v>0</v>
      </c>
      <c r="S198" s="82">
        <f t="shared" si="304"/>
        <v>0</v>
      </c>
      <c r="T198" s="82">
        <f t="shared" ref="T198:AA198" si="305">+(T203&gt;0.1)*1</f>
        <v>0</v>
      </c>
      <c r="U198" s="82">
        <f t="shared" si="305"/>
        <v>0</v>
      </c>
      <c r="V198" s="82">
        <f t="shared" si="305"/>
        <v>0</v>
      </c>
      <c r="W198" s="82">
        <f t="shared" si="305"/>
        <v>0</v>
      </c>
      <c r="X198" s="82">
        <f t="shared" si="305"/>
        <v>0</v>
      </c>
      <c r="Y198" s="82">
        <f t="shared" si="305"/>
        <v>0</v>
      </c>
      <c r="Z198" s="82">
        <f t="shared" si="305"/>
        <v>0</v>
      </c>
      <c r="AA198" s="82">
        <f t="shared" si="305"/>
        <v>0</v>
      </c>
      <c r="AB198" s="82">
        <f t="shared" ref="AB198:AH198" si="306">+(AB203&gt;0.1)*1</f>
        <v>0</v>
      </c>
      <c r="AC198" s="82">
        <f t="shared" si="306"/>
        <v>0</v>
      </c>
      <c r="AD198" s="82">
        <f t="shared" si="306"/>
        <v>0</v>
      </c>
      <c r="AE198" s="82">
        <f t="shared" si="306"/>
        <v>0</v>
      </c>
      <c r="AF198" s="82">
        <f t="shared" si="306"/>
        <v>0</v>
      </c>
      <c r="AG198" s="82">
        <f t="shared" si="306"/>
        <v>0</v>
      </c>
      <c r="AH198" s="82">
        <f t="shared" si="306"/>
        <v>0</v>
      </c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  <c r="LT198" s="3"/>
      <c r="LU198" s="3"/>
      <c r="LV198" s="3"/>
      <c r="LW198" s="3"/>
      <c r="LX198" s="3"/>
      <c r="LY198" s="3"/>
      <c r="LZ198" s="3"/>
      <c r="MA198" s="3"/>
      <c r="MB198" s="3"/>
      <c r="MC198" s="3"/>
      <c r="MD198" s="3"/>
      <c r="ME198" s="3"/>
      <c r="MF198" s="3"/>
      <c r="MG198" s="3"/>
      <c r="MH198" s="3"/>
      <c r="MI198" s="3"/>
      <c r="MJ198" s="3"/>
      <c r="MK198" s="3"/>
      <c r="ML198" s="3"/>
      <c r="MM198" s="3"/>
      <c r="MN198" s="3"/>
      <c r="MO198" s="3"/>
      <c r="MP198" s="3"/>
      <c r="MQ198" s="3"/>
      <c r="MR198" s="3"/>
      <c r="MS198" s="3"/>
      <c r="MT198" s="3"/>
      <c r="MU198" s="3"/>
      <c r="MV198" s="3"/>
      <c r="MW198" s="3"/>
      <c r="MX198" s="3"/>
      <c r="MY198" s="3"/>
      <c r="MZ198" s="3"/>
      <c r="NA198" s="3"/>
      <c r="NB198" s="3"/>
      <c r="NC198" s="3"/>
      <c r="ND198" s="3"/>
      <c r="NE198" s="3"/>
      <c r="NF198" s="3"/>
      <c r="NG198" s="3"/>
      <c r="NH198" s="3"/>
      <c r="NI198" s="3"/>
      <c r="NJ198" s="3"/>
      <c r="NK198" s="3"/>
      <c r="NL198" s="3"/>
      <c r="NM198" s="3"/>
      <c r="NN198" s="3"/>
      <c r="NO198" s="3"/>
      <c r="NP198" s="3"/>
      <c r="NQ198" s="3"/>
      <c r="NR198" s="3"/>
      <c r="NS198" s="3"/>
      <c r="NT198" s="3"/>
      <c r="NU198" s="3"/>
      <c r="NV198" s="3"/>
      <c r="NW198" s="3"/>
      <c r="NX198" s="3"/>
      <c r="NY198" s="3"/>
      <c r="NZ198" s="3"/>
      <c r="OA198" s="3"/>
      <c r="OB198" s="3"/>
      <c r="OC198" s="3"/>
      <c r="OD198" s="3"/>
      <c r="OE198" s="3"/>
      <c r="OF198" s="3"/>
      <c r="OG198" s="3"/>
      <c r="OH198" s="3"/>
      <c r="OI198" s="3"/>
      <c r="OJ198" s="3"/>
      <c r="OK198" s="3"/>
      <c r="OL198" s="3"/>
      <c r="OM198" s="3"/>
      <c r="ON198" s="3"/>
      <c r="OO198" s="3"/>
      <c r="OP198" s="3"/>
      <c r="OQ198" s="3"/>
      <c r="OR198" s="3"/>
      <c r="OS198" s="3"/>
      <c r="OT198" s="3"/>
      <c r="OU198" s="3"/>
      <c r="OV198" s="3"/>
      <c r="OW198" s="3"/>
      <c r="OX198" s="3"/>
      <c r="OY198" s="3"/>
      <c r="OZ198" s="3"/>
      <c r="PA198" s="3"/>
      <c r="PB198" s="3"/>
      <c r="PC198" s="3"/>
      <c r="PD198" s="3"/>
      <c r="PE198" s="3"/>
      <c r="PF198" s="3"/>
      <c r="PG198" s="3"/>
      <c r="PH198" s="3"/>
      <c r="PI198" s="3"/>
      <c r="PJ198" s="3"/>
      <c r="PK198" s="3"/>
      <c r="PL198" s="3"/>
      <c r="PM198" s="3"/>
      <c r="PN198" s="3"/>
      <c r="PO198" s="3"/>
      <c r="PP198" s="3"/>
      <c r="PQ198" s="3"/>
      <c r="PR198" s="3"/>
      <c r="PS198" s="3"/>
      <c r="PT198" s="3"/>
      <c r="PU198" s="3"/>
      <c r="PV198" s="3"/>
      <c r="PW198" s="3"/>
      <c r="PX198" s="3"/>
      <c r="PY198" s="3"/>
      <c r="PZ198" s="3"/>
      <c r="QA198" s="3"/>
      <c r="QB198" s="3"/>
      <c r="QC198" s="3"/>
      <c r="QD198" s="3"/>
      <c r="QE198" s="3"/>
      <c r="QF198" s="3"/>
      <c r="QG198" s="3"/>
      <c r="QH198" s="3"/>
      <c r="QI198" s="3"/>
      <c r="QJ198" s="3"/>
      <c r="QK198" s="3"/>
      <c r="QL198" s="3"/>
      <c r="QM198" s="3"/>
      <c r="QN198" s="3"/>
      <c r="QO198" s="3"/>
      <c r="QP198" s="3"/>
      <c r="QQ198" s="3"/>
      <c r="QR198" s="3"/>
      <c r="QS198" s="3"/>
      <c r="QT198" s="3"/>
      <c r="QU198" s="3"/>
      <c r="QV198" s="3"/>
      <c r="QW198" s="3"/>
      <c r="QX198" s="3"/>
      <c r="QY198" s="3"/>
      <c r="QZ198" s="3"/>
      <c r="RA198" s="3"/>
      <c r="RB198" s="3"/>
      <c r="RC198" s="3"/>
      <c r="RD198" s="3"/>
      <c r="RE198" s="3"/>
      <c r="RF198" s="3"/>
      <c r="RG198" s="3"/>
      <c r="RH198" s="3"/>
      <c r="RI198" s="3"/>
      <c r="RJ198" s="3"/>
      <c r="RK198" s="3"/>
      <c r="RL198" s="3"/>
      <c r="RM198" s="3"/>
      <c r="RN198" s="3"/>
      <c r="RO198" s="3"/>
      <c r="RP198" s="3"/>
      <c r="RQ198" s="3"/>
      <c r="RR198" s="3"/>
      <c r="RS198" s="3"/>
      <c r="RT198" s="3"/>
      <c r="RU198" s="3"/>
      <c r="RV198" s="3"/>
      <c r="RW198" s="3"/>
      <c r="RX198" s="3"/>
      <c r="RY198" s="3"/>
      <c r="RZ198" s="3"/>
      <c r="SA198" s="3"/>
      <c r="SB198" s="3"/>
      <c r="SC198" s="3"/>
      <c r="SD198" s="3"/>
      <c r="SE198" s="3"/>
      <c r="SF198" s="3"/>
      <c r="SG198" s="3"/>
      <c r="SH198" s="3"/>
      <c r="SI198" s="3"/>
      <c r="SJ198" s="3"/>
      <c r="SK198" s="3"/>
      <c r="SL198" s="3"/>
      <c r="SM198" s="3"/>
      <c r="SN198" s="3"/>
      <c r="SO198" s="3"/>
      <c r="SP198" s="3"/>
      <c r="SQ198" s="3"/>
      <c r="SR198" s="3"/>
      <c r="SS198" s="3"/>
      <c r="ST198" s="3"/>
      <c r="SU198" s="3"/>
      <c r="SV198" s="3"/>
      <c r="SW198" s="3"/>
      <c r="SX198" s="3"/>
      <c r="SY198" s="3"/>
      <c r="SZ198" s="3"/>
      <c r="TA198" s="3"/>
      <c r="TB198" s="3"/>
      <c r="TC198" s="3"/>
      <c r="TD198" s="3"/>
      <c r="TE198" s="3"/>
      <c r="TF198" s="3"/>
      <c r="TG198" s="3"/>
      <c r="TH198" s="3"/>
      <c r="TI198" s="3"/>
      <c r="TJ198" s="3"/>
      <c r="TK198" s="3"/>
      <c r="TL198" s="3"/>
      <c r="TM198" s="3"/>
      <c r="TN198" s="3"/>
      <c r="TO198" s="3"/>
      <c r="TP198" s="3"/>
      <c r="TQ198" s="3"/>
      <c r="TR198" s="3"/>
      <c r="TS198" s="3"/>
      <c r="TT198" s="3"/>
      <c r="TU198" s="3"/>
      <c r="TV198" s="3"/>
      <c r="TW198" s="3"/>
      <c r="TX198" s="3"/>
      <c r="TY198" s="3"/>
      <c r="TZ198" s="3"/>
      <c r="UA198" s="3"/>
      <c r="UB198" s="3"/>
      <c r="UC198" s="3"/>
      <c r="UD198" s="3"/>
      <c r="UE198" s="3"/>
      <c r="UF198" s="3"/>
      <c r="UG198" s="3"/>
      <c r="UH198" s="3"/>
      <c r="UI198" s="3"/>
      <c r="UJ198" s="3"/>
      <c r="UK198" s="3"/>
      <c r="UL198" s="3"/>
      <c r="UM198" s="3"/>
      <c r="UN198" s="3"/>
      <c r="UO198" s="3"/>
      <c r="UP198" s="3"/>
      <c r="UQ198" s="3"/>
      <c r="UR198" s="3"/>
      <c r="US198" s="3"/>
      <c r="UT198" s="3"/>
      <c r="UU198" s="3"/>
      <c r="UV198" s="3"/>
      <c r="UW198" s="3"/>
      <c r="UX198" s="3"/>
      <c r="UY198" s="3"/>
      <c r="UZ198" s="3"/>
      <c r="VA198" s="3"/>
      <c r="VB198" s="3"/>
      <c r="VC198" s="3"/>
      <c r="VD198" s="3"/>
      <c r="VE198" s="3"/>
      <c r="VF198" s="3"/>
      <c r="VG198" s="3"/>
      <c r="VH198" s="3"/>
      <c r="VI198" s="3"/>
      <c r="VJ198" s="3"/>
      <c r="VK198" s="3"/>
      <c r="VL198" s="3"/>
      <c r="VM198" s="3"/>
      <c r="VN198" s="3"/>
      <c r="VO198" s="3"/>
      <c r="VP198" s="3"/>
      <c r="VQ198" s="3"/>
      <c r="VR198" s="3"/>
      <c r="VS198" s="3"/>
      <c r="VT198" s="3"/>
      <c r="VU198" s="3"/>
      <c r="VV198" s="3"/>
      <c r="VW198" s="3"/>
      <c r="VX198" s="3"/>
      <c r="VY198" s="3"/>
      <c r="VZ198" s="3"/>
      <c r="WA198" s="3"/>
      <c r="WB198" s="3"/>
      <c r="WC198" s="3"/>
      <c r="WD198" s="3"/>
      <c r="WE198" s="3"/>
      <c r="WF198" s="3"/>
      <c r="WG198" s="3"/>
      <c r="WH198" s="3"/>
      <c r="WI198" s="3"/>
      <c r="WJ198" s="3"/>
      <c r="WK198" s="3"/>
      <c r="WL198" s="3"/>
      <c r="WM198" s="3"/>
      <c r="WN198" s="3"/>
      <c r="WO198" s="3"/>
      <c r="WP198" s="3"/>
      <c r="WQ198" s="3"/>
      <c r="WR198" s="3"/>
      <c r="WS198" s="3"/>
      <c r="WT198" s="3"/>
      <c r="WU198" s="3"/>
      <c r="WV198" s="3"/>
      <c r="WW198" s="3"/>
      <c r="WX198" s="3"/>
      <c r="WY198" s="3"/>
      <c r="WZ198" s="3"/>
      <c r="XA198" s="3"/>
      <c r="XB198" s="3"/>
      <c r="XC198" s="3"/>
      <c r="XD198" s="3"/>
      <c r="XE198" s="3"/>
      <c r="XF198" s="3"/>
      <c r="XG198" s="3"/>
      <c r="XH198" s="3"/>
      <c r="XI198" s="3"/>
      <c r="XJ198" s="3"/>
      <c r="XK198" s="3"/>
      <c r="XL198" s="3"/>
      <c r="XM198" s="3"/>
      <c r="XN198" s="3"/>
      <c r="XO198" s="3"/>
      <c r="XP198" s="3"/>
      <c r="XQ198" s="3"/>
      <c r="XR198" s="3"/>
      <c r="XS198" s="3"/>
      <c r="XT198" s="3"/>
      <c r="XU198" s="3"/>
      <c r="XV198" s="3"/>
      <c r="XW198" s="3"/>
      <c r="XX198" s="3"/>
      <c r="XY198" s="3"/>
      <c r="XZ198" s="3"/>
      <c r="YA198" s="3"/>
      <c r="YB198" s="3"/>
      <c r="YC198" s="3"/>
      <c r="YD198" s="3"/>
      <c r="YE198" s="3"/>
      <c r="YF198" s="3"/>
      <c r="YG198" s="3"/>
      <c r="YH198" s="3"/>
      <c r="YI198" s="3"/>
      <c r="YJ198" s="3"/>
      <c r="YK198" s="3"/>
      <c r="YL198" s="3"/>
      <c r="YM198" s="3"/>
      <c r="YN198" s="3"/>
      <c r="YO198" s="3"/>
      <c r="YP198" s="3"/>
      <c r="YQ198" s="3"/>
      <c r="YR198" s="3"/>
      <c r="YS198" s="3"/>
      <c r="YT198" s="3"/>
      <c r="YU198" s="3"/>
      <c r="YV198" s="3"/>
      <c r="YW198" s="3"/>
      <c r="YX198" s="3"/>
      <c r="YY198" s="3"/>
      <c r="YZ198" s="3"/>
      <c r="ZA198" s="3"/>
      <c r="ZB198" s="3"/>
      <c r="ZC198" s="3"/>
      <c r="ZD198" s="3"/>
      <c r="ZE198" s="3"/>
      <c r="ZF198" s="3"/>
      <c r="ZG198" s="3"/>
      <c r="ZH198" s="3"/>
      <c r="ZI198" s="3"/>
      <c r="ZJ198" s="3"/>
      <c r="ZK198" s="3"/>
      <c r="ZL198" s="3"/>
      <c r="ZM198" s="3"/>
      <c r="ZN198" s="3"/>
      <c r="ZO198" s="3"/>
      <c r="ZP198" s="3"/>
      <c r="ZQ198" s="3"/>
      <c r="ZR198" s="3"/>
      <c r="ZS198" s="3"/>
      <c r="ZT198" s="3"/>
      <c r="ZU198" s="3"/>
      <c r="ZV198" s="3"/>
      <c r="ZW198" s="3"/>
      <c r="ZX198" s="3"/>
      <c r="ZY198" s="3"/>
      <c r="ZZ198" s="3"/>
      <c r="AAA198" s="3"/>
      <c r="AAB198" s="3"/>
      <c r="AAC198" s="3"/>
      <c r="AAD198" s="3"/>
      <c r="AAE198" s="3"/>
      <c r="AAF198" s="3"/>
      <c r="AAG198" s="3"/>
      <c r="AAH198" s="3"/>
      <c r="AAI198" s="3"/>
      <c r="AAJ198" s="3"/>
      <c r="AAK198" s="3"/>
      <c r="AAL198" s="3"/>
      <c r="AAM198" s="3"/>
      <c r="AAN198" s="3"/>
      <c r="AAO198" s="3"/>
      <c r="AAP198" s="3"/>
      <c r="AAQ198" s="3"/>
      <c r="AAR198" s="3"/>
      <c r="AAS198" s="3"/>
      <c r="AAT198" s="3"/>
      <c r="AAU198" s="3"/>
      <c r="AAV198" s="3"/>
      <c r="AAW198" s="3"/>
      <c r="AAX198" s="3"/>
      <c r="AAY198" s="3"/>
      <c r="AAZ198" s="3"/>
      <c r="ABA198" s="3"/>
      <c r="ABB198" s="3"/>
      <c r="ABC198" s="3"/>
      <c r="ABD198" s="3"/>
      <c r="ABE198" s="3"/>
      <c r="ABF198" s="3"/>
      <c r="ABG198" s="3"/>
      <c r="ABH198" s="3"/>
      <c r="ABI198" s="3"/>
      <c r="ABJ198" s="3"/>
      <c r="ABK198" s="3"/>
      <c r="ABL198" s="3"/>
      <c r="ABM198" s="3"/>
      <c r="ABN198" s="3"/>
      <c r="ABO198" s="3"/>
      <c r="ABP198" s="3"/>
      <c r="ABQ198" s="3"/>
      <c r="ABR198" s="3"/>
      <c r="ABS198" s="3"/>
      <c r="ABT198" s="3"/>
      <c r="ABU198" s="3"/>
      <c r="ABV198" s="3"/>
      <c r="ABW198" s="3"/>
      <c r="ABX198" s="3"/>
      <c r="ABY198" s="3"/>
      <c r="ABZ198" s="3"/>
      <c r="ACA198" s="3"/>
      <c r="ACB198" s="3"/>
      <c r="ACC198" s="3"/>
      <c r="ACD198" s="3"/>
      <c r="ACE198" s="3"/>
      <c r="ACF198" s="3"/>
      <c r="ACG198" s="3"/>
      <c r="ACH198" s="3"/>
      <c r="ACI198" s="3"/>
      <c r="ACJ198" s="3"/>
      <c r="ACK198" s="3"/>
      <c r="ACL198" s="3"/>
      <c r="ACM198" s="3"/>
      <c r="ACN198" s="3"/>
      <c r="ACO198" s="3"/>
      <c r="ACP198" s="3"/>
      <c r="ACQ198" s="3"/>
      <c r="ACR198" s="3"/>
      <c r="ACS198" s="3"/>
      <c r="ACT198" s="3"/>
      <c r="ACU198" s="3"/>
      <c r="ACV198" s="3"/>
      <c r="ACW198" s="3"/>
      <c r="ACX198" s="3"/>
      <c r="ACY198" s="3"/>
      <c r="ACZ198" s="3"/>
      <c r="ADA198" s="3"/>
      <c r="ADB198" s="3"/>
      <c r="ADC198" s="3"/>
      <c r="ADD198" s="3"/>
      <c r="ADE198" s="3"/>
      <c r="ADF198" s="3"/>
      <c r="ADG198" s="3"/>
      <c r="ADH198" s="3"/>
      <c r="ADI198" s="3"/>
      <c r="ADJ198" s="3"/>
      <c r="ADK198" s="3"/>
      <c r="ADL198" s="3"/>
      <c r="ADM198" s="3"/>
      <c r="ADN198" s="3"/>
      <c r="ADO198" s="3"/>
      <c r="ADP198" s="3"/>
      <c r="ADQ198" s="3"/>
      <c r="ADR198" s="3"/>
      <c r="ADS198" s="3"/>
      <c r="ADT198" s="3"/>
      <c r="ADU198" s="3"/>
      <c r="ADV198" s="3"/>
      <c r="ADW198" s="3"/>
      <c r="ADX198" s="3"/>
      <c r="ADY198" s="3"/>
      <c r="ADZ198" s="3"/>
      <c r="AEA198" s="3"/>
      <c r="AEB198" s="3"/>
      <c r="AEC198" s="3"/>
      <c r="AED198" s="3"/>
      <c r="AEE198" s="3"/>
      <c r="AEF198" s="3"/>
      <c r="AEG198" s="3"/>
      <c r="AEH198" s="3"/>
      <c r="AEI198" s="3"/>
      <c r="AEJ198" s="3"/>
      <c r="AEK198" s="3"/>
      <c r="AEL198" s="3"/>
      <c r="AEM198" s="3"/>
      <c r="AEN198" s="3"/>
      <c r="AEO198" s="3"/>
      <c r="AEP198" s="3"/>
      <c r="AEQ198" s="3"/>
      <c r="AER198" s="3"/>
      <c r="AES198" s="3"/>
      <c r="AET198" s="3"/>
      <c r="AEU198" s="3"/>
      <c r="AEV198" s="3"/>
      <c r="AEW198" s="3"/>
      <c r="AEX198" s="3"/>
      <c r="AEY198" s="3"/>
      <c r="AEZ198" s="3"/>
      <c r="AFA198" s="3"/>
      <c r="AFB198" s="3"/>
      <c r="AFC198" s="3"/>
      <c r="AFD198" s="3"/>
      <c r="AFE198" s="3"/>
      <c r="AFF198" s="3"/>
      <c r="AFG198" s="3"/>
      <c r="AFH198" s="3"/>
      <c r="AFI198" s="3"/>
      <c r="AFJ198" s="3"/>
      <c r="AFK198" s="3"/>
      <c r="AFL198" s="3"/>
      <c r="AFM198" s="3"/>
      <c r="AFN198" s="3"/>
      <c r="AFO198" s="3"/>
      <c r="AFP198" s="3"/>
      <c r="AFQ198" s="3"/>
      <c r="AFR198" s="3"/>
      <c r="AFS198" s="3"/>
      <c r="AFT198" s="3"/>
      <c r="AFU198" s="3"/>
      <c r="AFV198" s="3"/>
      <c r="AFW198" s="3"/>
      <c r="AFX198" s="3"/>
      <c r="AFY198" s="3"/>
      <c r="AFZ198" s="3"/>
      <c r="AGA198" s="3"/>
      <c r="AGB198" s="3"/>
      <c r="AGC198" s="3"/>
      <c r="AGD198" s="3"/>
      <c r="AGE198" s="3"/>
      <c r="AGF198" s="3"/>
      <c r="AGG198" s="3"/>
      <c r="AGH198" s="3"/>
      <c r="AGI198" s="3"/>
      <c r="AGJ198" s="3"/>
      <c r="AGK198" s="3"/>
      <c r="AGL198" s="3"/>
      <c r="AGM198" s="3"/>
      <c r="AGN198" s="3"/>
      <c r="AGO198" s="3"/>
      <c r="AGP198" s="3"/>
      <c r="AGQ198" s="3"/>
      <c r="AGR198" s="3"/>
      <c r="AGS198" s="3"/>
      <c r="AGT198" s="3"/>
      <c r="AGU198" s="3"/>
      <c r="AGV198" s="3"/>
      <c r="AGW198" s="3"/>
      <c r="AGX198" s="3"/>
      <c r="AGY198" s="3"/>
      <c r="AGZ198" s="3"/>
      <c r="AHA198" s="3"/>
      <c r="AHB198" s="3"/>
      <c r="AHC198" s="3"/>
      <c r="AHD198" s="3"/>
      <c r="AHE198" s="3"/>
      <c r="AHF198" s="3"/>
      <c r="AHG198" s="3"/>
      <c r="AHH198" s="3"/>
      <c r="AHI198" s="3"/>
      <c r="AHJ198" s="3"/>
      <c r="AHK198" s="3"/>
      <c r="AHL198" s="3"/>
      <c r="AHM198" s="3"/>
      <c r="AHN198" s="3"/>
      <c r="AHO198" s="3"/>
      <c r="AHP198" s="3"/>
      <c r="AHQ198" s="3"/>
      <c r="AHR198" s="3"/>
      <c r="AHS198" s="3"/>
      <c r="AHT198" s="3"/>
      <c r="AHU198" s="3"/>
      <c r="AHV198" s="3"/>
      <c r="AHW198" s="3"/>
      <c r="AHX198" s="3"/>
      <c r="AHY198" s="3"/>
      <c r="AHZ198" s="3"/>
      <c r="AIA198" s="3"/>
      <c r="AIB198" s="3"/>
      <c r="AIC198" s="3"/>
      <c r="AID198" s="3"/>
      <c r="AIE198" s="3"/>
      <c r="AIF198" s="3"/>
      <c r="AIG198" s="3"/>
      <c r="AIH198" s="3"/>
      <c r="AII198" s="3"/>
      <c r="AIJ198" s="3"/>
      <c r="AIK198" s="3"/>
      <c r="AIL198" s="3"/>
      <c r="AIM198" s="3"/>
      <c r="AIN198" s="3"/>
      <c r="AIO198" s="3"/>
      <c r="AIP198" s="3"/>
      <c r="AIQ198" s="3"/>
      <c r="AIR198" s="3"/>
      <c r="AIS198" s="3"/>
      <c r="AIT198" s="3"/>
      <c r="AIU198" s="3"/>
      <c r="AIV198" s="3"/>
      <c r="AIW198" s="3"/>
      <c r="AIX198" s="3"/>
      <c r="AIY198" s="3"/>
      <c r="AIZ198" s="3"/>
      <c r="AJA198" s="3"/>
      <c r="AJB198" s="3"/>
      <c r="AJC198" s="3"/>
      <c r="AJD198" s="3"/>
      <c r="AJE198" s="3"/>
      <c r="AJF198" s="3"/>
      <c r="AJG198" s="3"/>
      <c r="AJH198" s="3"/>
      <c r="AJI198" s="3"/>
      <c r="AJJ198" s="3"/>
      <c r="AJK198" s="3"/>
      <c r="AJL198" s="3"/>
      <c r="AJM198" s="3"/>
      <c r="AJN198" s="3"/>
      <c r="AJO198" s="3"/>
      <c r="AJP198" s="3"/>
      <c r="AJQ198" s="3"/>
      <c r="AJR198" s="3"/>
      <c r="AJS198" s="3"/>
      <c r="AJT198" s="3"/>
      <c r="AJU198" s="3"/>
      <c r="AJV198" s="3"/>
      <c r="AJW198" s="3"/>
      <c r="AJX198" s="3"/>
      <c r="AJY198" s="3"/>
      <c r="AJZ198" s="3"/>
      <c r="AKA198" s="3"/>
      <c r="AKB198" s="3"/>
      <c r="AKC198" s="3"/>
      <c r="AKD198" s="3"/>
      <c r="AKE198" s="3"/>
      <c r="AKF198" s="3"/>
      <c r="AKG198" s="3"/>
      <c r="AKH198" s="3"/>
      <c r="AKI198" s="3"/>
      <c r="AKJ198" s="3"/>
      <c r="AKK198" s="3"/>
      <c r="AKL198" s="3"/>
      <c r="AKM198" s="3"/>
      <c r="AKN198" s="3"/>
      <c r="AKO198" s="3"/>
      <c r="AKP198" s="3"/>
      <c r="AKQ198" s="3"/>
      <c r="AKR198" s="3"/>
      <c r="AKS198" s="3"/>
      <c r="AKT198" s="3"/>
      <c r="AKU198" s="3"/>
      <c r="AKV198" s="3"/>
      <c r="AKW198" s="3"/>
      <c r="AKX198" s="3"/>
      <c r="AKY198" s="3"/>
      <c r="AKZ198" s="3"/>
      <c r="ALA198" s="3"/>
      <c r="ALB198" s="3"/>
      <c r="ALC198" s="3"/>
      <c r="ALD198" s="3"/>
      <c r="ALE198" s="3"/>
      <c r="ALF198" s="3"/>
      <c r="ALG198" s="3"/>
      <c r="ALH198" s="3"/>
      <c r="ALI198" s="3"/>
      <c r="ALJ198" s="3"/>
      <c r="ALK198" s="3"/>
      <c r="ALL198" s="3"/>
      <c r="ALM198" s="3"/>
      <c r="ALN198" s="3"/>
      <c r="ALO198" s="3"/>
      <c r="ALP198" s="3"/>
      <c r="ALQ198" s="3"/>
      <c r="ALR198" s="3"/>
      <c r="ALS198" s="3"/>
      <c r="ALT198" s="3"/>
      <c r="ALU198" s="3"/>
      <c r="ALV198" s="3"/>
      <c r="ALW198" s="3"/>
      <c r="ALX198" s="3"/>
      <c r="ALY198" s="3"/>
      <c r="ALZ198" s="3"/>
      <c r="AMA198" s="3"/>
      <c r="AMB198" s="3"/>
      <c r="AMC198" s="3"/>
      <c r="AMD198" s="3"/>
      <c r="AME198" s="3"/>
      <c r="AMF198" s="3"/>
      <c r="AMG198" s="3"/>
      <c r="AMH198" s="3"/>
      <c r="AMI198" s="3"/>
      <c r="AMJ198" s="3"/>
      <c r="AMK198" s="3"/>
      <c r="AML198" s="3"/>
      <c r="AMM198" s="3"/>
      <c r="AMN198" s="3"/>
      <c r="AMO198" s="3"/>
      <c r="AMP198" s="3"/>
      <c r="AMQ198" s="3"/>
      <c r="AMR198" s="3"/>
      <c r="AMS198" s="3"/>
      <c r="AMT198" s="3"/>
      <c r="AMU198" s="3"/>
    </row>
    <row r="199" spans="1:1036" ht="14.25" hidden="1" outlineLevel="1">
      <c r="A199" s="3"/>
      <c r="B199" s="3"/>
      <c r="C199" s="3" t="s">
        <v>265</v>
      </c>
      <c r="D199" s="3"/>
      <c r="E199" s="32">
        <f>+SUM(H199:AJ199)</f>
        <v>0</v>
      </c>
      <c r="F199" s="3"/>
      <c r="G199" s="65"/>
      <c r="H199" s="82">
        <f t="shared" ref="H199:S199" si="307">+(H204&lt;0)*1</f>
        <v>0</v>
      </c>
      <c r="I199" s="82">
        <f t="shared" si="307"/>
        <v>0</v>
      </c>
      <c r="J199" s="82">
        <f t="shared" si="307"/>
        <v>0</v>
      </c>
      <c r="K199" s="82">
        <f t="shared" si="307"/>
        <v>0</v>
      </c>
      <c r="L199" s="82">
        <f t="shared" si="307"/>
        <v>0</v>
      </c>
      <c r="M199" s="82">
        <f t="shared" si="307"/>
        <v>0</v>
      </c>
      <c r="N199" s="82">
        <f t="shared" si="307"/>
        <v>0</v>
      </c>
      <c r="O199" s="82">
        <f t="shared" si="307"/>
        <v>0</v>
      </c>
      <c r="P199" s="82">
        <f t="shared" si="307"/>
        <v>0</v>
      </c>
      <c r="Q199" s="82">
        <f t="shared" si="307"/>
        <v>0</v>
      </c>
      <c r="R199" s="82">
        <f t="shared" si="307"/>
        <v>0</v>
      </c>
      <c r="S199" s="82">
        <f t="shared" si="307"/>
        <v>0</v>
      </c>
      <c r="T199" s="82">
        <f t="shared" ref="T199:AA199" si="308">+(T204&lt;0)*1</f>
        <v>0</v>
      </c>
      <c r="U199" s="82">
        <f t="shared" si="308"/>
        <v>0</v>
      </c>
      <c r="V199" s="82">
        <f t="shared" si="308"/>
        <v>0</v>
      </c>
      <c r="W199" s="82">
        <f t="shared" si="308"/>
        <v>0</v>
      </c>
      <c r="X199" s="82">
        <f t="shared" si="308"/>
        <v>0</v>
      </c>
      <c r="Y199" s="82">
        <f t="shared" si="308"/>
        <v>0</v>
      </c>
      <c r="Z199" s="82">
        <f t="shared" si="308"/>
        <v>0</v>
      </c>
      <c r="AA199" s="82">
        <f t="shared" si="308"/>
        <v>0</v>
      </c>
      <c r="AB199" s="82">
        <f t="shared" ref="AB199:AH199" si="309">+(AB204&lt;0)*1</f>
        <v>0</v>
      </c>
      <c r="AC199" s="82">
        <f t="shared" si="309"/>
        <v>0</v>
      </c>
      <c r="AD199" s="82">
        <f t="shared" si="309"/>
        <v>0</v>
      </c>
      <c r="AE199" s="82">
        <f t="shared" si="309"/>
        <v>0</v>
      </c>
      <c r="AF199" s="82">
        <f t="shared" si="309"/>
        <v>0</v>
      </c>
      <c r="AG199" s="82">
        <f t="shared" si="309"/>
        <v>0</v>
      </c>
      <c r="AH199" s="82">
        <f t="shared" si="309"/>
        <v>0</v>
      </c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3"/>
      <c r="JQ199" s="3"/>
      <c r="JR199" s="3"/>
      <c r="JS199" s="3"/>
      <c r="JT199" s="3"/>
      <c r="JU199" s="3"/>
      <c r="JV199" s="3"/>
      <c r="JW199" s="3"/>
      <c r="JX199" s="3"/>
      <c r="JY199" s="3"/>
      <c r="JZ199" s="3"/>
      <c r="KA199" s="3"/>
      <c r="KB199" s="3"/>
      <c r="KC199" s="3"/>
      <c r="KD199" s="3"/>
      <c r="KE199" s="3"/>
      <c r="KF199" s="3"/>
      <c r="KG199" s="3"/>
      <c r="KH199" s="3"/>
      <c r="KI199" s="3"/>
      <c r="KJ199" s="3"/>
      <c r="KK199" s="3"/>
      <c r="KL199" s="3"/>
      <c r="KM199" s="3"/>
      <c r="KN199" s="3"/>
      <c r="KO199" s="3"/>
      <c r="KP199" s="3"/>
      <c r="KQ199" s="3"/>
      <c r="KR199" s="3"/>
      <c r="KS199" s="3"/>
      <c r="KT199" s="3"/>
      <c r="KU199" s="3"/>
      <c r="KV199" s="3"/>
      <c r="KW199" s="3"/>
      <c r="KX199" s="3"/>
      <c r="KY199" s="3"/>
      <c r="KZ199" s="3"/>
      <c r="LA199" s="3"/>
      <c r="LB199" s="3"/>
      <c r="LC199" s="3"/>
      <c r="LD199" s="3"/>
      <c r="LE199" s="3"/>
      <c r="LF199" s="3"/>
      <c r="LG199" s="3"/>
      <c r="LH199" s="3"/>
      <c r="LI199" s="3"/>
      <c r="LJ199" s="3"/>
      <c r="LK199" s="3"/>
      <c r="LL199" s="3"/>
      <c r="LM199" s="3"/>
      <c r="LN199" s="3"/>
      <c r="LO199" s="3"/>
      <c r="LP199" s="3"/>
      <c r="LQ199" s="3"/>
      <c r="LR199" s="3"/>
      <c r="LS199" s="3"/>
      <c r="LT199" s="3"/>
      <c r="LU199" s="3"/>
      <c r="LV199" s="3"/>
      <c r="LW199" s="3"/>
      <c r="LX199" s="3"/>
      <c r="LY199" s="3"/>
      <c r="LZ199" s="3"/>
      <c r="MA199" s="3"/>
      <c r="MB199" s="3"/>
      <c r="MC199" s="3"/>
      <c r="MD199" s="3"/>
      <c r="ME199" s="3"/>
      <c r="MF199" s="3"/>
      <c r="MG199" s="3"/>
      <c r="MH199" s="3"/>
      <c r="MI199" s="3"/>
      <c r="MJ199" s="3"/>
      <c r="MK199" s="3"/>
      <c r="ML199" s="3"/>
      <c r="MM199" s="3"/>
      <c r="MN199" s="3"/>
      <c r="MO199" s="3"/>
      <c r="MP199" s="3"/>
      <c r="MQ199" s="3"/>
      <c r="MR199" s="3"/>
      <c r="MS199" s="3"/>
      <c r="MT199" s="3"/>
      <c r="MU199" s="3"/>
      <c r="MV199" s="3"/>
      <c r="MW199" s="3"/>
      <c r="MX199" s="3"/>
      <c r="MY199" s="3"/>
      <c r="MZ199" s="3"/>
      <c r="NA199" s="3"/>
      <c r="NB199" s="3"/>
      <c r="NC199" s="3"/>
      <c r="ND199" s="3"/>
      <c r="NE199" s="3"/>
      <c r="NF199" s="3"/>
      <c r="NG199" s="3"/>
      <c r="NH199" s="3"/>
      <c r="NI199" s="3"/>
      <c r="NJ199" s="3"/>
      <c r="NK199" s="3"/>
      <c r="NL199" s="3"/>
      <c r="NM199" s="3"/>
      <c r="NN199" s="3"/>
      <c r="NO199" s="3"/>
      <c r="NP199" s="3"/>
      <c r="NQ199" s="3"/>
      <c r="NR199" s="3"/>
      <c r="NS199" s="3"/>
      <c r="NT199" s="3"/>
      <c r="NU199" s="3"/>
      <c r="NV199" s="3"/>
      <c r="NW199" s="3"/>
      <c r="NX199" s="3"/>
      <c r="NY199" s="3"/>
      <c r="NZ199" s="3"/>
      <c r="OA199" s="3"/>
      <c r="OB199" s="3"/>
      <c r="OC199" s="3"/>
      <c r="OD199" s="3"/>
      <c r="OE199" s="3"/>
      <c r="OF199" s="3"/>
      <c r="OG199" s="3"/>
      <c r="OH199" s="3"/>
      <c r="OI199" s="3"/>
      <c r="OJ199" s="3"/>
      <c r="OK199" s="3"/>
      <c r="OL199" s="3"/>
      <c r="OM199" s="3"/>
      <c r="ON199" s="3"/>
      <c r="OO199" s="3"/>
      <c r="OP199" s="3"/>
      <c r="OQ199" s="3"/>
      <c r="OR199" s="3"/>
      <c r="OS199" s="3"/>
      <c r="OT199" s="3"/>
      <c r="OU199" s="3"/>
      <c r="OV199" s="3"/>
      <c r="OW199" s="3"/>
      <c r="OX199" s="3"/>
      <c r="OY199" s="3"/>
      <c r="OZ199" s="3"/>
      <c r="PA199" s="3"/>
      <c r="PB199" s="3"/>
      <c r="PC199" s="3"/>
      <c r="PD199" s="3"/>
      <c r="PE199" s="3"/>
      <c r="PF199" s="3"/>
      <c r="PG199" s="3"/>
      <c r="PH199" s="3"/>
      <c r="PI199" s="3"/>
      <c r="PJ199" s="3"/>
      <c r="PK199" s="3"/>
      <c r="PL199" s="3"/>
      <c r="PM199" s="3"/>
      <c r="PN199" s="3"/>
      <c r="PO199" s="3"/>
      <c r="PP199" s="3"/>
      <c r="PQ199" s="3"/>
      <c r="PR199" s="3"/>
      <c r="PS199" s="3"/>
      <c r="PT199" s="3"/>
      <c r="PU199" s="3"/>
      <c r="PV199" s="3"/>
      <c r="PW199" s="3"/>
      <c r="PX199" s="3"/>
      <c r="PY199" s="3"/>
      <c r="PZ199" s="3"/>
      <c r="QA199" s="3"/>
      <c r="QB199" s="3"/>
      <c r="QC199" s="3"/>
      <c r="QD199" s="3"/>
      <c r="QE199" s="3"/>
      <c r="QF199" s="3"/>
      <c r="QG199" s="3"/>
      <c r="QH199" s="3"/>
      <c r="QI199" s="3"/>
      <c r="QJ199" s="3"/>
      <c r="QK199" s="3"/>
      <c r="QL199" s="3"/>
      <c r="QM199" s="3"/>
      <c r="QN199" s="3"/>
      <c r="QO199" s="3"/>
      <c r="QP199" s="3"/>
      <c r="QQ199" s="3"/>
      <c r="QR199" s="3"/>
      <c r="QS199" s="3"/>
      <c r="QT199" s="3"/>
      <c r="QU199" s="3"/>
      <c r="QV199" s="3"/>
      <c r="QW199" s="3"/>
      <c r="QX199" s="3"/>
      <c r="QY199" s="3"/>
      <c r="QZ199" s="3"/>
      <c r="RA199" s="3"/>
      <c r="RB199" s="3"/>
      <c r="RC199" s="3"/>
      <c r="RD199" s="3"/>
      <c r="RE199" s="3"/>
      <c r="RF199" s="3"/>
      <c r="RG199" s="3"/>
      <c r="RH199" s="3"/>
      <c r="RI199" s="3"/>
      <c r="RJ199" s="3"/>
      <c r="RK199" s="3"/>
      <c r="RL199" s="3"/>
      <c r="RM199" s="3"/>
      <c r="RN199" s="3"/>
      <c r="RO199" s="3"/>
      <c r="RP199" s="3"/>
      <c r="RQ199" s="3"/>
      <c r="RR199" s="3"/>
      <c r="RS199" s="3"/>
      <c r="RT199" s="3"/>
      <c r="RU199" s="3"/>
      <c r="RV199" s="3"/>
      <c r="RW199" s="3"/>
      <c r="RX199" s="3"/>
      <c r="RY199" s="3"/>
      <c r="RZ199" s="3"/>
      <c r="SA199" s="3"/>
      <c r="SB199" s="3"/>
      <c r="SC199" s="3"/>
      <c r="SD199" s="3"/>
      <c r="SE199" s="3"/>
      <c r="SF199" s="3"/>
      <c r="SG199" s="3"/>
      <c r="SH199" s="3"/>
      <c r="SI199" s="3"/>
      <c r="SJ199" s="3"/>
      <c r="SK199" s="3"/>
      <c r="SL199" s="3"/>
      <c r="SM199" s="3"/>
      <c r="SN199" s="3"/>
      <c r="SO199" s="3"/>
      <c r="SP199" s="3"/>
      <c r="SQ199" s="3"/>
      <c r="SR199" s="3"/>
      <c r="SS199" s="3"/>
      <c r="ST199" s="3"/>
      <c r="SU199" s="3"/>
      <c r="SV199" s="3"/>
      <c r="SW199" s="3"/>
      <c r="SX199" s="3"/>
      <c r="SY199" s="3"/>
      <c r="SZ199" s="3"/>
      <c r="TA199" s="3"/>
      <c r="TB199" s="3"/>
      <c r="TC199" s="3"/>
      <c r="TD199" s="3"/>
      <c r="TE199" s="3"/>
      <c r="TF199" s="3"/>
      <c r="TG199" s="3"/>
      <c r="TH199" s="3"/>
      <c r="TI199" s="3"/>
      <c r="TJ199" s="3"/>
      <c r="TK199" s="3"/>
      <c r="TL199" s="3"/>
      <c r="TM199" s="3"/>
      <c r="TN199" s="3"/>
      <c r="TO199" s="3"/>
      <c r="TP199" s="3"/>
      <c r="TQ199" s="3"/>
      <c r="TR199" s="3"/>
      <c r="TS199" s="3"/>
      <c r="TT199" s="3"/>
      <c r="TU199" s="3"/>
      <c r="TV199" s="3"/>
      <c r="TW199" s="3"/>
      <c r="TX199" s="3"/>
      <c r="TY199" s="3"/>
      <c r="TZ199" s="3"/>
      <c r="UA199" s="3"/>
      <c r="UB199" s="3"/>
      <c r="UC199" s="3"/>
      <c r="UD199" s="3"/>
      <c r="UE199" s="3"/>
      <c r="UF199" s="3"/>
      <c r="UG199" s="3"/>
      <c r="UH199" s="3"/>
      <c r="UI199" s="3"/>
      <c r="UJ199" s="3"/>
      <c r="UK199" s="3"/>
      <c r="UL199" s="3"/>
      <c r="UM199" s="3"/>
      <c r="UN199" s="3"/>
      <c r="UO199" s="3"/>
      <c r="UP199" s="3"/>
      <c r="UQ199" s="3"/>
      <c r="UR199" s="3"/>
      <c r="US199" s="3"/>
      <c r="UT199" s="3"/>
      <c r="UU199" s="3"/>
      <c r="UV199" s="3"/>
      <c r="UW199" s="3"/>
      <c r="UX199" s="3"/>
      <c r="UY199" s="3"/>
      <c r="UZ199" s="3"/>
      <c r="VA199" s="3"/>
      <c r="VB199" s="3"/>
      <c r="VC199" s="3"/>
      <c r="VD199" s="3"/>
      <c r="VE199" s="3"/>
      <c r="VF199" s="3"/>
      <c r="VG199" s="3"/>
      <c r="VH199" s="3"/>
      <c r="VI199" s="3"/>
      <c r="VJ199" s="3"/>
      <c r="VK199" s="3"/>
      <c r="VL199" s="3"/>
      <c r="VM199" s="3"/>
      <c r="VN199" s="3"/>
      <c r="VO199" s="3"/>
      <c r="VP199" s="3"/>
      <c r="VQ199" s="3"/>
      <c r="VR199" s="3"/>
      <c r="VS199" s="3"/>
      <c r="VT199" s="3"/>
      <c r="VU199" s="3"/>
      <c r="VV199" s="3"/>
      <c r="VW199" s="3"/>
      <c r="VX199" s="3"/>
      <c r="VY199" s="3"/>
      <c r="VZ199" s="3"/>
      <c r="WA199" s="3"/>
      <c r="WB199" s="3"/>
      <c r="WC199" s="3"/>
      <c r="WD199" s="3"/>
      <c r="WE199" s="3"/>
      <c r="WF199" s="3"/>
      <c r="WG199" s="3"/>
      <c r="WH199" s="3"/>
      <c r="WI199" s="3"/>
      <c r="WJ199" s="3"/>
      <c r="WK199" s="3"/>
      <c r="WL199" s="3"/>
      <c r="WM199" s="3"/>
      <c r="WN199" s="3"/>
      <c r="WO199" s="3"/>
      <c r="WP199" s="3"/>
      <c r="WQ199" s="3"/>
      <c r="WR199" s="3"/>
      <c r="WS199" s="3"/>
      <c r="WT199" s="3"/>
      <c r="WU199" s="3"/>
      <c r="WV199" s="3"/>
      <c r="WW199" s="3"/>
      <c r="WX199" s="3"/>
      <c r="WY199" s="3"/>
      <c r="WZ199" s="3"/>
      <c r="XA199" s="3"/>
      <c r="XB199" s="3"/>
      <c r="XC199" s="3"/>
      <c r="XD199" s="3"/>
      <c r="XE199" s="3"/>
      <c r="XF199" s="3"/>
      <c r="XG199" s="3"/>
      <c r="XH199" s="3"/>
      <c r="XI199" s="3"/>
      <c r="XJ199" s="3"/>
      <c r="XK199" s="3"/>
      <c r="XL199" s="3"/>
      <c r="XM199" s="3"/>
      <c r="XN199" s="3"/>
      <c r="XO199" s="3"/>
      <c r="XP199" s="3"/>
      <c r="XQ199" s="3"/>
      <c r="XR199" s="3"/>
      <c r="XS199" s="3"/>
      <c r="XT199" s="3"/>
      <c r="XU199" s="3"/>
      <c r="XV199" s="3"/>
      <c r="XW199" s="3"/>
      <c r="XX199" s="3"/>
      <c r="XY199" s="3"/>
      <c r="XZ199" s="3"/>
      <c r="YA199" s="3"/>
      <c r="YB199" s="3"/>
      <c r="YC199" s="3"/>
      <c r="YD199" s="3"/>
      <c r="YE199" s="3"/>
      <c r="YF199" s="3"/>
      <c r="YG199" s="3"/>
      <c r="YH199" s="3"/>
      <c r="YI199" s="3"/>
      <c r="YJ199" s="3"/>
      <c r="YK199" s="3"/>
      <c r="YL199" s="3"/>
      <c r="YM199" s="3"/>
      <c r="YN199" s="3"/>
      <c r="YO199" s="3"/>
      <c r="YP199" s="3"/>
      <c r="YQ199" s="3"/>
      <c r="YR199" s="3"/>
      <c r="YS199" s="3"/>
      <c r="YT199" s="3"/>
      <c r="YU199" s="3"/>
      <c r="YV199" s="3"/>
      <c r="YW199" s="3"/>
      <c r="YX199" s="3"/>
      <c r="YY199" s="3"/>
      <c r="YZ199" s="3"/>
      <c r="ZA199" s="3"/>
      <c r="ZB199" s="3"/>
      <c r="ZC199" s="3"/>
      <c r="ZD199" s="3"/>
      <c r="ZE199" s="3"/>
      <c r="ZF199" s="3"/>
      <c r="ZG199" s="3"/>
      <c r="ZH199" s="3"/>
      <c r="ZI199" s="3"/>
      <c r="ZJ199" s="3"/>
      <c r="ZK199" s="3"/>
      <c r="ZL199" s="3"/>
      <c r="ZM199" s="3"/>
      <c r="ZN199" s="3"/>
      <c r="ZO199" s="3"/>
      <c r="ZP199" s="3"/>
      <c r="ZQ199" s="3"/>
      <c r="ZR199" s="3"/>
      <c r="ZS199" s="3"/>
      <c r="ZT199" s="3"/>
      <c r="ZU199" s="3"/>
      <c r="ZV199" s="3"/>
      <c r="ZW199" s="3"/>
      <c r="ZX199" s="3"/>
      <c r="ZY199" s="3"/>
      <c r="ZZ199" s="3"/>
      <c r="AAA199" s="3"/>
      <c r="AAB199" s="3"/>
      <c r="AAC199" s="3"/>
      <c r="AAD199" s="3"/>
      <c r="AAE199" s="3"/>
      <c r="AAF199" s="3"/>
      <c r="AAG199" s="3"/>
      <c r="AAH199" s="3"/>
      <c r="AAI199" s="3"/>
      <c r="AAJ199" s="3"/>
      <c r="AAK199" s="3"/>
      <c r="AAL199" s="3"/>
      <c r="AAM199" s="3"/>
      <c r="AAN199" s="3"/>
      <c r="AAO199" s="3"/>
      <c r="AAP199" s="3"/>
      <c r="AAQ199" s="3"/>
      <c r="AAR199" s="3"/>
      <c r="AAS199" s="3"/>
      <c r="AAT199" s="3"/>
      <c r="AAU199" s="3"/>
      <c r="AAV199" s="3"/>
      <c r="AAW199" s="3"/>
      <c r="AAX199" s="3"/>
      <c r="AAY199" s="3"/>
      <c r="AAZ199" s="3"/>
      <c r="ABA199" s="3"/>
      <c r="ABB199" s="3"/>
      <c r="ABC199" s="3"/>
      <c r="ABD199" s="3"/>
      <c r="ABE199" s="3"/>
      <c r="ABF199" s="3"/>
      <c r="ABG199" s="3"/>
      <c r="ABH199" s="3"/>
      <c r="ABI199" s="3"/>
      <c r="ABJ199" s="3"/>
      <c r="ABK199" s="3"/>
      <c r="ABL199" s="3"/>
      <c r="ABM199" s="3"/>
      <c r="ABN199" s="3"/>
      <c r="ABO199" s="3"/>
      <c r="ABP199" s="3"/>
      <c r="ABQ199" s="3"/>
      <c r="ABR199" s="3"/>
      <c r="ABS199" s="3"/>
      <c r="ABT199" s="3"/>
      <c r="ABU199" s="3"/>
      <c r="ABV199" s="3"/>
      <c r="ABW199" s="3"/>
      <c r="ABX199" s="3"/>
      <c r="ABY199" s="3"/>
      <c r="ABZ199" s="3"/>
      <c r="ACA199" s="3"/>
      <c r="ACB199" s="3"/>
      <c r="ACC199" s="3"/>
      <c r="ACD199" s="3"/>
      <c r="ACE199" s="3"/>
      <c r="ACF199" s="3"/>
      <c r="ACG199" s="3"/>
      <c r="ACH199" s="3"/>
      <c r="ACI199" s="3"/>
      <c r="ACJ199" s="3"/>
      <c r="ACK199" s="3"/>
      <c r="ACL199" s="3"/>
      <c r="ACM199" s="3"/>
      <c r="ACN199" s="3"/>
      <c r="ACO199" s="3"/>
      <c r="ACP199" s="3"/>
      <c r="ACQ199" s="3"/>
      <c r="ACR199" s="3"/>
      <c r="ACS199" s="3"/>
      <c r="ACT199" s="3"/>
      <c r="ACU199" s="3"/>
      <c r="ACV199" s="3"/>
      <c r="ACW199" s="3"/>
      <c r="ACX199" s="3"/>
      <c r="ACY199" s="3"/>
      <c r="ACZ199" s="3"/>
      <c r="ADA199" s="3"/>
      <c r="ADB199" s="3"/>
      <c r="ADC199" s="3"/>
      <c r="ADD199" s="3"/>
      <c r="ADE199" s="3"/>
      <c r="ADF199" s="3"/>
      <c r="ADG199" s="3"/>
      <c r="ADH199" s="3"/>
      <c r="ADI199" s="3"/>
      <c r="ADJ199" s="3"/>
      <c r="ADK199" s="3"/>
      <c r="ADL199" s="3"/>
      <c r="ADM199" s="3"/>
      <c r="ADN199" s="3"/>
      <c r="ADO199" s="3"/>
      <c r="ADP199" s="3"/>
      <c r="ADQ199" s="3"/>
      <c r="ADR199" s="3"/>
      <c r="ADS199" s="3"/>
      <c r="ADT199" s="3"/>
      <c r="ADU199" s="3"/>
      <c r="ADV199" s="3"/>
      <c r="ADW199" s="3"/>
      <c r="ADX199" s="3"/>
      <c r="ADY199" s="3"/>
      <c r="ADZ199" s="3"/>
      <c r="AEA199" s="3"/>
      <c r="AEB199" s="3"/>
      <c r="AEC199" s="3"/>
      <c r="AED199" s="3"/>
      <c r="AEE199" s="3"/>
      <c r="AEF199" s="3"/>
      <c r="AEG199" s="3"/>
      <c r="AEH199" s="3"/>
      <c r="AEI199" s="3"/>
      <c r="AEJ199" s="3"/>
      <c r="AEK199" s="3"/>
      <c r="AEL199" s="3"/>
      <c r="AEM199" s="3"/>
      <c r="AEN199" s="3"/>
      <c r="AEO199" s="3"/>
      <c r="AEP199" s="3"/>
      <c r="AEQ199" s="3"/>
      <c r="AER199" s="3"/>
      <c r="AES199" s="3"/>
      <c r="AET199" s="3"/>
      <c r="AEU199" s="3"/>
      <c r="AEV199" s="3"/>
      <c r="AEW199" s="3"/>
      <c r="AEX199" s="3"/>
      <c r="AEY199" s="3"/>
      <c r="AEZ199" s="3"/>
      <c r="AFA199" s="3"/>
      <c r="AFB199" s="3"/>
      <c r="AFC199" s="3"/>
      <c r="AFD199" s="3"/>
      <c r="AFE199" s="3"/>
      <c r="AFF199" s="3"/>
      <c r="AFG199" s="3"/>
      <c r="AFH199" s="3"/>
      <c r="AFI199" s="3"/>
      <c r="AFJ199" s="3"/>
      <c r="AFK199" s="3"/>
      <c r="AFL199" s="3"/>
      <c r="AFM199" s="3"/>
      <c r="AFN199" s="3"/>
      <c r="AFO199" s="3"/>
      <c r="AFP199" s="3"/>
      <c r="AFQ199" s="3"/>
      <c r="AFR199" s="3"/>
      <c r="AFS199" s="3"/>
      <c r="AFT199" s="3"/>
      <c r="AFU199" s="3"/>
      <c r="AFV199" s="3"/>
      <c r="AFW199" s="3"/>
      <c r="AFX199" s="3"/>
      <c r="AFY199" s="3"/>
      <c r="AFZ199" s="3"/>
      <c r="AGA199" s="3"/>
      <c r="AGB199" s="3"/>
      <c r="AGC199" s="3"/>
      <c r="AGD199" s="3"/>
      <c r="AGE199" s="3"/>
      <c r="AGF199" s="3"/>
      <c r="AGG199" s="3"/>
      <c r="AGH199" s="3"/>
      <c r="AGI199" s="3"/>
      <c r="AGJ199" s="3"/>
      <c r="AGK199" s="3"/>
      <c r="AGL199" s="3"/>
      <c r="AGM199" s="3"/>
      <c r="AGN199" s="3"/>
      <c r="AGO199" s="3"/>
      <c r="AGP199" s="3"/>
      <c r="AGQ199" s="3"/>
      <c r="AGR199" s="3"/>
      <c r="AGS199" s="3"/>
      <c r="AGT199" s="3"/>
      <c r="AGU199" s="3"/>
      <c r="AGV199" s="3"/>
      <c r="AGW199" s="3"/>
      <c r="AGX199" s="3"/>
      <c r="AGY199" s="3"/>
      <c r="AGZ199" s="3"/>
      <c r="AHA199" s="3"/>
      <c r="AHB199" s="3"/>
      <c r="AHC199" s="3"/>
      <c r="AHD199" s="3"/>
      <c r="AHE199" s="3"/>
      <c r="AHF199" s="3"/>
      <c r="AHG199" s="3"/>
      <c r="AHH199" s="3"/>
      <c r="AHI199" s="3"/>
      <c r="AHJ199" s="3"/>
      <c r="AHK199" s="3"/>
      <c r="AHL199" s="3"/>
      <c r="AHM199" s="3"/>
      <c r="AHN199" s="3"/>
      <c r="AHO199" s="3"/>
      <c r="AHP199" s="3"/>
      <c r="AHQ199" s="3"/>
      <c r="AHR199" s="3"/>
      <c r="AHS199" s="3"/>
      <c r="AHT199" s="3"/>
      <c r="AHU199" s="3"/>
      <c r="AHV199" s="3"/>
      <c r="AHW199" s="3"/>
      <c r="AHX199" s="3"/>
      <c r="AHY199" s="3"/>
      <c r="AHZ199" s="3"/>
      <c r="AIA199" s="3"/>
      <c r="AIB199" s="3"/>
      <c r="AIC199" s="3"/>
      <c r="AID199" s="3"/>
      <c r="AIE199" s="3"/>
      <c r="AIF199" s="3"/>
      <c r="AIG199" s="3"/>
      <c r="AIH199" s="3"/>
      <c r="AII199" s="3"/>
      <c r="AIJ199" s="3"/>
      <c r="AIK199" s="3"/>
      <c r="AIL199" s="3"/>
      <c r="AIM199" s="3"/>
      <c r="AIN199" s="3"/>
      <c r="AIO199" s="3"/>
      <c r="AIP199" s="3"/>
      <c r="AIQ199" s="3"/>
      <c r="AIR199" s="3"/>
      <c r="AIS199" s="3"/>
      <c r="AIT199" s="3"/>
      <c r="AIU199" s="3"/>
      <c r="AIV199" s="3"/>
      <c r="AIW199" s="3"/>
      <c r="AIX199" s="3"/>
      <c r="AIY199" s="3"/>
      <c r="AIZ199" s="3"/>
      <c r="AJA199" s="3"/>
      <c r="AJB199" s="3"/>
      <c r="AJC199" s="3"/>
      <c r="AJD199" s="3"/>
      <c r="AJE199" s="3"/>
      <c r="AJF199" s="3"/>
      <c r="AJG199" s="3"/>
      <c r="AJH199" s="3"/>
      <c r="AJI199" s="3"/>
      <c r="AJJ199" s="3"/>
      <c r="AJK199" s="3"/>
      <c r="AJL199" s="3"/>
      <c r="AJM199" s="3"/>
      <c r="AJN199" s="3"/>
      <c r="AJO199" s="3"/>
      <c r="AJP199" s="3"/>
      <c r="AJQ199" s="3"/>
      <c r="AJR199" s="3"/>
      <c r="AJS199" s="3"/>
      <c r="AJT199" s="3"/>
      <c r="AJU199" s="3"/>
      <c r="AJV199" s="3"/>
      <c r="AJW199" s="3"/>
      <c r="AJX199" s="3"/>
      <c r="AJY199" s="3"/>
      <c r="AJZ199" s="3"/>
      <c r="AKA199" s="3"/>
      <c r="AKB199" s="3"/>
      <c r="AKC199" s="3"/>
      <c r="AKD199" s="3"/>
      <c r="AKE199" s="3"/>
      <c r="AKF199" s="3"/>
      <c r="AKG199" s="3"/>
      <c r="AKH199" s="3"/>
      <c r="AKI199" s="3"/>
      <c r="AKJ199" s="3"/>
      <c r="AKK199" s="3"/>
      <c r="AKL199" s="3"/>
      <c r="AKM199" s="3"/>
      <c r="AKN199" s="3"/>
      <c r="AKO199" s="3"/>
      <c r="AKP199" s="3"/>
      <c r="AKQ199" s="3"/>
      <c r="AKR199" s="3"/>
      <c r="AKS199" s="3"/>
      <c r="AKT199" s="3"/>
      <c r="AKU199" s="3"/>
      <c r="AKV199" s="3"/>
      <c r="AKW199" s="3"/>
      <c r="AKX199" s="3"/>
      <c r="AKY199" s="3"/>
      <c r="AKZ199" s="3"/>
      <c r="ALA199" s="3"/>
      <c r="ALB199" s="3"/>
      <c r="ALC199" s="3"/>
      <c r="ALD199" s="3"/>
      <c r="ALE199" s="3"/>
      <c r="ALF199" s="3"/>
      <c r="ALG199" s="3"/>
      <c r="ALH199" s="3"/>
      <c r="ALI199" s="3"/>
      <c r="ALJ199" s="3"/>
      <c r="ALK199" s="3"/>
      <c r="ALL199" s="3"/>
      <c r="ALM199" s="3"/>
      <c r="ALN199" s="3"/>
      <c r="ALO199" s="3"/>
      <c r="ALP199" s="3"/>
      <c r="ALQ199" s="3"/>
      <c r="ALR199" s="3"/>
      <c r="ALS199" s="3"/>
      <c r="ALT199" s="3"/>
      <c r="ALU199" s="3"/>
      <c r="ALV199" s="3"/>
      <c r="ALW199" s="3"/>
      <c r="ALX199" s="3"/>
      <c r="ALY199" s="3"/>
      <c r="ALZ199" s="3"/>
      <c r="AMA199" s="3"/>
      <c r="AMB199" s="3"/>
      <c r="AMC199" s="3"/>
      <c r="AMD199" s="3"/>
      <c r="AME199" s="3"/>
      <c r="AMF199" s="3"/>
      <c r="AMG199" s="3"/>
      <c r="AMH199" s="3"/>
      <c r="AMI199" s="3"/>
      <c r="AMJ199" s="3"/>
      <c r="AMK199" s="3"/>
      <c r="AML199" s="3"/>
      <c r="AMM199" s="3"/>
      <c r="AMN199" s="3"/>
      <c r="AMO199" s="3"/>
      <c r="AMP199" s="3"/>
      <c r="AMQ199" s="3"/>
      <c r="AMR199" s="3"/>
      <c r="AMS199" s="3"/>
      <c r="AMT199" s="3"/>
      <c r="AMU199" s="3"/>
    </row>
    <row r="200" spans="1:1036" ht="14.25" hidden="1" outlineLevel="1">
      <c r="A200" s="3"/>
      <c r="B200" s="3"/>
      <c r="C200" s="3" t="s">
        <v>266</v>
      </c>
      <c r="D200" s="3"/>
      <c r="E200" s="83">
        <f>+SUMPRODUCT(H196:AJ196,H200:AJ200)</f>
        <v>0</v>
      </c>
      <c r="F200" s="3"/>
      <c r="G200" s="65"/>
      <c r="H200" s="82">
        <f t="shared" ref="H200:S200" si="310">+(H202&gt;0.1)*(H205&lt;0.1)</f>
        <v>0</v>
      </c>
      <c r="I200" s="82">
        <f t="shared" si="310"/>
        <v>0</v>
      </c>
      <c r="J200" s="82">
        <f t="shared" si="310"/>
        <v>0</v>
      </c>
      <c r="K200" s="82">
        <f t="shared" si="310"/>
        <v>0</v>
      </c>
      <c r="L200" s="82">
        <f t="shared" si="310"/>
        <v>0</v>
      </c>
      <c r="M200" s="82">
        <f t="shared" si="310"/>
        <v>0</v>
      </c>
      <c r="N200" s="82">
        <f t="shared" si="310"/>
        <v>0</v>
      </c>
      <c r="O200" s="82">
        <f t="shared" si="310"/>
        <v>0</v>
      </c>
      <c r="P200" s="82">
        <f t="shared" si="310"/>
        <v>0</v>
      </c>
      <c r="Q200" s="82">
        <f t="shared" si="310"/>
        <v>0</v>
      </c>
      <c r="R200" s="82">
        <f t="shared" si="310"/>
        <v>0</v>
      </c>
      <c r="S200" s="82">
        <f t="shared" si="310"/>
        <v>0</v>
      </c>
      <c r="T200" s="82">
        <f t="shared" ref="T200:AA200" si="311">+(T202&gt;0.1)*(T205&lt;0.1)</f>
        <v>0</v>
      </c>
      <c r="U200" s="82">
        <f t="shared" si="311"/>
        <v>0</v>
      </c>
      <c r="V200" s="82">
        <f t="shared" si="311"/>
        <v>0</v>
      </c>
      <c r="W200" s="82">
        <f t="shared" si="311"/>
        <v>0</v>
      </c>
      <c r="X200" s="82">
        <f t="shared" si="311"/>
        <v>0</v>
      </c>
      <c r="Y200" s="82">
        <f t="shared" si="311"/>
        <v>0</v>
      </c>
      <c r="Z200" s="82">
        <f t="shared" si="311"/>
        <v>0</v>
      </c>
      <c r="AA200" s="82">
        <f t="shared" si="311"/>
        <v>0</v>
      </c>
      <c r="AB200" s="82">
        <f t="shared" ref="AB200:AH200" si="312">+(AB202&gt;0.1)*(AB205&lt;0.1)</f>
        <v>0</v>
      </c>
      <c r="AC200" s="82">
        <f t="shared" si="312"/>
        <v>0</v>
      </c>
      <c r="AD200" s="82">
        <f t="shared" si="312"/>
        <v>0</v>
      </c>
      <c r="AE200" s="82">
        <f t="shared" si="312"/>
        <v>0</v>
      </c>
      <c r="AF200" s="82">
        <f t="shared" si="312"/>
        <v>0</v>
      </c>
      <c r="AG200" s="82">
        <f t="shared" si="312"/>
        <v>0</v>
      </c>
      <c r="AH200" s="82">
        <f t="shared" si="312"/>
        <v>0</v>
      </c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3"/>
      <c r="JQ200" s="3"/>
      <c r="JR200" s="3"/>
      <c r="JS200" s="3"/>
      <c r="JT200" s="3"/>
      <c r="JU200" s="3"/>
      <c r="JV200" s="3"/>
      <c r="JW200" s="3"/>
      <c r="JX200" s="3"/>
      <c r="JY200" s="3"/>
      <c r="JZ200" s="3"/>
      <c r="KA200" s="3"/>
      <c r="KB200" s="3"/>
      <c r="KC200" s="3"/>
      <c r="KD200" s="3"/>
      <c r="KE200" s="3"/>
      <c r="KF200" s="3"/>
      <c r="KG200" s="3"/>
      <c r="KH200" s="3"/>
      <c r="KI200" s="3"/>
      <c r="KJ200" s="3"/>
      <c r="KK200" s="3"/>
      <c r="KL200" s="3"/>
      <c r="KM200" s="3"/>
      <c r="KN200" s="3"/>
      <c r="KO200" s="3"/>
      <c r="KP200" s="3"/>
      <c r="KQ200" s="3"/>
      <c r="KR200" s="3"/>
      <c r="KS200" s="3"/>
      <c r="KT200" s="3"/>
      <c r="KU200" s="3"/>
      <c r="KV200" s="3"/>
      <c r="KW200" s="3"/>
      <c r="KX200" s="3"/>
      <c r="KY200" s="3"/>
      <c r="KZ200" s="3"/>
      <c r="LA200" s="3"/>
      <c r="LB200" s="3"/>
      <c r="LC200" s="3"/>
      <c r="LD200" s="3"/>
      <c r="LE200" s="3"/>
      <c r="LF200" s="3"/>
      <c r="LG200" s="3"/>
      <c r="LH200" s="3"/>
      <c r="LI200" s="3"/>
      <c r="LJ200" s="3"/>
      <c r="LK200" s="3"/>
      <c r="LL200" s="3"/>
      <c r="LM200" s="3"/>
      <c r="LN200" s="3"/>
      <c r="LO200" s="3"/>
      <c r="LP200" s="3"/>
      <c r="LQ200" s="3"/>
      <c r="LR200" s="3"/>
      <c r="LS200" s="3"/>
      <c r="LT200" s="3"/>
      <c r="LU200" s="3"/>
      <c r="LV200" s="3"/>
      <c r="LW200" s="3"/>
      <c r="LX200" s="3"/>
      <c r="LY200" s="3"/>
      <c r="LZ200" s="3"/>
      <c r="MA200" s="3"/>
      <c r="MB200" s="3"/>
      <c r="MC200" s="3"/>
      <c r="MD200" s="3"/>
      <c r="ME200" s="3"/>
      <c r="MF200" s="3"/>
      <c r="MG200" s="3"/>
      <c r="MH200" s="3"/>
      <c r="MI200" s="3"/>
      <c r="MJ200" s="3"/>
      <c r="MK200" s="3"/>
      <c r="ML200" s="3"/>
      <c r="MM200" s="3"/>
      <c r="MN200" s="3"/>
      <c r="MO200" s="3"/>
      <c r="MP200" s="3"/>
      <c r="MQ200" s="3"/>
      <c r="MR200" s="3"/>
      <c r="MS200" s="3"/>
      <c r="MT200" s="3"/>
      <c r="MU200" s="3"/>
      <c r="MV200" s="3"/>
      <c r="MW200" s="3"/>
      <c r="MX200" s="3"/>
      <c r="MY200" s="3"/>
      <c r="MZ200" s="3"/>
      <c r="NA200" s="3"/>
      <c r="NB200" s="3"/>
      <c r="NC200" s="3"/>
      <c r="ND200" s="3"/>
      <c r="NE200" s="3"/>
      <c r="NF200" s="3"/>
      <c r="NG200" s="3"/>
      <c r="NH200" s="3"/>
      <c r="NI200" s="3"/>
      <c r="NJ200" s="3"/>
      <c r="NK200" s="3"/>
      <c r="NL200" s="3"/>
      <c r="NM200" s="3"/>
      <c r="NN200" s="3"/>
      <c r="NO200" s="3"/>
      <c r="NP200" s="3"/>
      <c r="NQ200" s="3"/>
      <c r="NR200" s="3"/>
      <c r="NS200" s="3"/>
      <c r="NT200" s="3"/>
      <c r="NU200" s="3"/>
      <c r="NV200" s="3"/>
      <c r="NW200" s="3"/>
      <c r="NX200" s="3"/>
      <c r="NY200" s="3"/>
      <c r="NZ200" s="3"/>
      <c r="OA200" s="3"/>
      <c r="OB200" s="3"/>
      <c r="OC200" s="3"/>
      <c r="OD200" s="3"/>
      <c r="OE200" s="3"/>
      <c r="OF200" s="3"/>
      <c r="OG200" s="3"/>
      <c r="OH200" s="3"/>
      <c r="OI200" s="3"/>
      <c r="OJ200" s="3"/>
      <c r="OK200" s="3"/>
      <c r="OL200" s="3"/>
      <c r="OM200" s="3"/>
      <c r="ON200" s="3"/>
      <c r="OO200" s="3"/>
      <c r="OP200" s="3"/>
      <c r="OQ200" s="3"/>
      <c r="OR200" s="3"/>
      <c r="OS200" s="3"/>
      <c r="OT200" s="3"/>
      <c r="OU200" s="3"/>
      <c r="OV200" s="3"/>
      <c r="OW200" s="3"/>
      <c r="OX200" s="3"/>
      <c r="OY200" s="3"/>
      <c r="OZ200" s="3"/>
      <c r="PA200" s="3"/>
      <c r="PB200" s="3"/>
      <c r="PC200" s="3"/>
      <c r="PD200" s="3"/>
      <c r="PE200" s="3"/>
      <c r="PF200" s="3"/>
      <c r="PG200" s="3"/>
      <c r="PH200" s="3"/>
      <c r="PI200" s="3"/>
      <c r="PJ200" s="3"/>
      <c r="PK200" s="3"/>
      <c r="PL200" s="3"/>
      <c r="PM200" s="3"/>
      <c r="PN200" s="3"/>
      <c r="PO200" s="3"/>
      <c r="PP200" s="3"/>
      <c r="PQ200" s="3"/>
      <c r="PR200" s="3"/>
      <c r="PS200" s="3"/>
      <c r="PT200" s="3"/>
      <c r="PU200" s="3"/>
      <c r="PV200" s="3"/>
      <c r="PW200" s="3"/>
      <c r="PX200" s="3"/>
      <c r="PY200" s="3"/>
      <c r="PZ200" s="3"/>
      <c r="QA200" s="3"/>
      <c r="QB200" s="3"/>
      <c r="QC200" s="3"/>
      <c r="QD200" s="3"/>
      <c r="QE200" s="3"/>
      <c r="QF200" s="3"/>
      <c r="QG200" s="3"/>
      <c r="QH200" s="3"/>
      <c r="QI200" s="3"/>
      <c r="QJ200" s="3"/>
      <c r="QK200" s="3"/>
      <c r="QL200" s="3"/>
      <c r="QM200" s="3"/>
      <c r="QN200" s="3"/>
      <c r="QO200" s="3"/>
      <c r="QP200" s="3"/>
      <c r="QQ200" s="3"/>
      <c r="QR200" s="3"/>
      <c r="QS200" s="3"/>
      <c r="QT200" s="3"/>
      <c r="QU200" s="3"/>
      <c r="QV200" s="3"/>
      <c r="QW200" s="3"/>
      <c r="QX200" s="3"/>
      <c r="QY200" s="3"/>
      <c r="QZ200" s="3"/>
      <c r="RA200" s="3"/>
      <c r="RB200" s="3"/>
      <c r="RC200" s="3"/>
      <c r="RD200" s="3"/>
      <c r="RE200" s="3"/>
      <c r="RF200" s="3"/>
      <c r="RG200" s="3"/>
      <c r="RH200" s="3"/>
      <c r="RI200" s="3"/>
      <c r="RJ200" s="3"/>
      <c r="RK200" s="3"/>
      <c r="RL200" s="3"/>
      <c r="RM200" s="3"/>
      <c r="RN200" s="3"/>
      <c r="RO200" s="3"/>
      <c r="RP200" s="3"/>
      <c r="RQ200" s="3"/>
      <c r="RR200" s="3"/>
      <c r="RS200" s="3"/>
      <c r="RT200" s="3"/>
      <c r="RU200" s="3"/>
      <c r="RV200" s="3"/>
      <c r="RW200" s="3"/>
      <c r="RX200" s="3"/>
      <c r="RY200" s="3"/>
      <c r="RZ200" s="3"/>
      <c r="SA200" s="3"/>
      <c r="SB200" s="3"/>
      <c r="SC200" s="3"/>
      <c r="SD200" s="3"/>
      <c r="SE200" s="3"/>
      <c r="SF200" s="3"/>
      <c r="SG200" s="3"/>
      <c r="SH200" s="3"/>
      <c r="SI200" s="3"/>
      <c r="SJ200" s="3"/>
      <c r="SK200" s="3"/>
      <c r="SL200" s="3"/>
      <c r="SM200" s="3"/>
      <c r="SN200" s="3"/>
      <c r="SO200" s="3"/>
      <c r="SP200" s="3"/>
      <c r="SQ200" s="3"/>
      <c r="SR200" s="3"/>
      <c r="SS200" s="3"/>
      <c r="ST200" s="3"/>
      <c r="SU200" s="3"/>
      <c r="SV200" s="3"/>
      <c r="SW200" s="3"/>
      <c r="SX200" s="3"/>
      <c r="SY200" s="3"/>
      <c r="SZ200" s="3"/>
      <c r="TA200" s="3"/>
      <c r="TB200" s="3"/>
      <c r="TC200" s="3"/>
      <c r="TD200" s="3"/>
      <c r="TE200" s="3"/>
      <c r="TF200" s="3"/>
      <c r="TG200" s="3"/>
      <c r="TH200" s="3"/>
      <c r="TI200" s="3"/>
      <c r="TJ200" s="3"/>
      <c r="TK200" s="3"/>
      <c r="TL200" s="3"/>
      <c r="TM200" s="3"/>
      <c r="TN200" s="3"/>
      <c r="TO200" s="3"/>
      <c r="TP200" s="3"/>
      <c r="TQ200" s="3"/>
      <c r="TR200" s="3"/>
      <c r="TS200" s="3"/>
      <c r="TT200" s="3"/>
      <c r="TU200" s="3"/>
      <c r="TV200" s="3"/>
      <c r="TW200" s="3"/>
      <c r="TX200" s="3"/>
      <c r="TY200" s="3"/>
      <c r="TZ200" s="3"/>
      <c r="UA200" s="3"/>
      <c r="UB200" s="3"/>
      <c r="UC200" s="3"/>
      <c r="UD200" s="3"/>
      <c r="UE200" s="3"/>
      <c r="UF200" s="3"/>
      <c r="UG200" s="3"/>
      <c r="UH200" s="3"/>
      <c r="UI200" s="3"/>
      <c r="UJ200" s="3"/>
      <c r="UK200" s="3"/>
      <c r="UL200" s="3"/>
      <c r="UM200" s="3"/>
      <c r="UN200" s="3"/>
      <c r="UO200" s="3"/>
      <c r="UP200" s="3"/>
      <c r="UQ200" s="3"/>
      <c r="UR200" s="3"/>
      <c r="US200" s="3"/>
      <c r="UT200" s="3"/>
      <c r="UU200" s="3"/>
      <c r="UV200" s="3"/>
      <c r="UW200" s="3"/>
      <c r="UX200" s="3"/>
      <c r="UY200" s="3"/>
      <c r="UZ200" s="3"/>
      <c r="VA200" s="3"/>
      <c r="VB200" s="3"/>
      <c r="VC200" s="3"/>
      <c r="VD200" s="3"/>
      <c r="VE200" s="3"/>
      <c r="VF200" s="3"/>
      <c r="VG200" s="3"/>
      <c r="VH200" s="3"/>
      <c r="VI200" s="3"/>
      <c r="VJ200" s="3"/>
      <c r="VK200" s="3"/>
      <c r="VL200" s="3"/>
      <c r="VM200" s="3"/>
      <c r="VN200" s="3"/>
      <c r="VO200" s="3"/>
      <c r="VP200" s="3"/>
      <c r="VQ200" s="3"/>
      <c r="VR200" s="3"/>
      <c r="VS200" s="3"/>
      <c r="VT200" s="3"/>
      <c r="VU200" s="3"/>
      <c r="VV200" s="3"/>
      <c r="VW200" s="3"/>
      <c r="VX200" s="3"/>
      <c r="VY200" s="3"/>
      <c r="VZ200" s="3"/>
      <c r="WA200" s="3"/>
      <c r="WB200" s="3"/>
      <c r="WC200" s="3"/>
      <c r="WD200" s="3"/>
      <c r="WE200" s="3"/>
      <c r="WF200" s="3"/>
      <c r="WG200" s="3"/>
      <c r="WH200" s="3"/>
      <c r="WI200" s="3"/>
      <c r="WJ200" s="3"/>
      <c r="WK200" s="3"/>
      <c r="WL200" s="3"/>
      <c r="WM200" s="3"/>
      <c r="WN200" s="3"/>
      <c r="WO200" s="3"/>
      <c r="WP200" s="3"/>
      <c r="WQ200" s="3"/>
      <c r="WR200" s="3"/>
      <c r="WS200" s="3"/>
      <c r="WT200" s="3"/>
      <c r="WU200" s="3"/>
      <c r="WV200" s="3"/>
      <c r="WW200" s="3"/>
      <c r="WX200" s="3"/>
      <c r="WY200" s="3"/>
      <c r="WZ200" s="3"/>
      <c r="XA200" s="3"/>
      <c r="XB200" s="3"/>
      <c r="XC200" s="3"/>
      <c r="XD200" s="3"/>
      <c r="XE200" s="3"/>
      <c r="XF200" s="3"/>
      <c r="XG200" s="3"/>
      <c r="XH200" s="3"/>
      <c r="XI200" s="3"/>
      <c r="XJ200" s="3"/>
      <c r="XK200" s="3"/>
      <c r="XL200" s="3"/>
      <c r="XM200" s="3"/>
      <c r="XN200" s="3"/>
      <c r="XO200" s="3"/>
      <c r="XP200" s="3"/>
      <c r="XQ200" s="3"/>
      <c r="XR200" s="3"/>
      <c r="XS200" s="3"/>
      <c r="XT200" s="3"/>
      <c r="XU200" s="3"/>
      <c r="XV200" s="3"/>
      <c r="XW200" s="3"/>
      <c r="XX200" s="3"/>
      <c r="XY200" s="3"/>
      <c r="XZ200" s="3"/>
      <c r="YA200" s="3"/>
      <c r="YB200" s="3"/>
      <c r="YC200" s="3"/>
      <c r="YD200" s="3"/>
      <c r="YE200" s="3"/>
      <c r="YF200" s="3"/>
      <c r="YG200" s="3"/>
      <c r="YH200" s="3"/>
      <c r="YI200" s="3"/>
      <c r="YJ200" s="3"/>
      <c r="YK200" s="3"/>
      <c r="YL200" s="3"/>
      <c r="YM200" s="3"/>
      <c r="YN200" s="3"/>
      <c r="YO200" s="3"/>
      <c r="YP200" s="3"/>
      <c r="YQ200" s="3"/>
      <c r="YR200" s="3"/>
      <c r="YS200" s="3"/>
      <c r="YT200" s="3"/>
      <c r="YU200" s="3"/>
      <c r="YV200" s="3"/>
      <c r="YW200" s="3"/>
      <c r="YX200" s="3"/>
      <c r="YY200" s="3"/>
      <c r="YZ200" s="3"/>
      <c r="ZA200" s="3"/>
      <c r="ZB200" s="3"/>
      <c r="ZC200" s="3"/>
      <c r="ZD200" s="3"/>
      <c r="ZE200" s="3"/>
      <c r="ZF200" s="3"/>
      <c r="ZG200" s="3"/>
      <c r="ZH200" s="3"/>
      <c r="ZI200" s="3"/>
      <c r="ZJ200" s="3"/>
      <c r="ZK200" s="3"/>
      <c r="ZL200" s="3"/>
      <c r="ZM200" s="3"/>
      <c r="ZN200" s="3"/>
      <c r="ZO200" s="3"/>
      <c r="ZP200" s="3"/>
      <c r="ZQ200" s="3"/>
      <c r="ZR200" s="3"/>
      <c r="ZS200" s="3"/>
      <c r="ZT200" s="3"/>
      <c r="ZU200" s="3"/>
      <c r="ZV200" s="3"/>
      <c r="ZW200" s="3"/>
      <c r="ZX200" s="3"/>
      <c r="ZY200" s="3"/>
      <c r="ZZ200" s="3"/>
      <c r="AAA200" s="3"/>
      <c r="AAB200" s="3"/>
      <c r="AAC200" s="3"/>
      <c r="AAD200" s="3"/>
      <c r="AAE200" s="3"/>
      <c r="AAF200" s="3"/>
      <c r="AAG200" s="3"/>
      <c r="AAH200" s="3"/>
      <c r="AAI200" s="3"/>
      <c r="AAJ200" s="3"/>
      <c r="AAK200" s="3"/>
      <c r="AAL200" s="3"/>
      <c r="AAM200" s="3"/>
      <c r="AAN200" s="3"/>
      <c r="AAO200" s="3"/>
      <c r="AAP200" s="3"/>
      <c r="AAQ200" s="3"/>
      <c r="AAR200" s="3"/>
      <c r="AAS200" s="3"/>
      <c r="AAT200" s="3"/>
      <c r="AAU200" s="3"/>
      <c r="AAV200" s="3"/>
      <c r="AAW200" s="3"/>
      <c r="AAX200" s="3"/>
      <c r="AAY200" s="3"/>
      <c r="AAZ200" s="3"/>
      <c r="ABA200" s="3"/>
      <c r="ABB200" s="3"/>
      <c r="ABC200" s="3"/>
      <c r="ABD200" s="3"/>
      <c r="ABE200" s="3"/>
      <c r="ABF200" s="3"/>
      <c r="ABG200" s="3"/>
      <c r="ABH200" s="3"/>
      <c r="ABI200" s="3"/>
      <c r="ABJ200" s="3"/>
      <c r="ABK200" s="3"/>
      <c r="ABL200" s="3"/>
      <c r="ABM200" s="3"/>
      <c r="ABN200" s="3"/>
      <c r="ABO200" s="3"/>
      <c r="ABP200" s="3"/>
      <c r="ABQ200" s="3"/>
      <c r="ABR200" s="3"/>
      <c r="ABS200" s="3"/>
      <c r="ABT200" s="3"/>
      <c r="ABU200" s="3"/>
      <c r="ABV200" s="3"/>
      <c r="ABW200" s="3"/>
      <c r="ABX200" s="3"/>
      <c r="ABY200" s="3"/>
      <c r="ABZ200" s="3"/>
      <c r="ACA200" s="3"/>
      <c r="ACB200" s="3"/>
      <c r="ACC200" s="3"/>
      <c r="ACD200" s="3"/>
      <c r="ACE200" s="3"/>
      <c r="ACF200" s="3"/>
      <c r="ACG200" s="3"/>
      <c r="ACH200" s="3"/>
      <c r="ACI200" s="3"/>
      <c r="ACJ200" s="3"/>
      <c r="ACK200" s="3"/>
      <c r="ACL200" s="3"/>
      <c r="ACM200" s="3"/>
      <c r="ACN200" s="3"/>
      <c r="ACO200" s="3"/>
      <c r="ACP200" s="3"/>
      <c r="ACQ200" s="3"/>
      <c r="ACR200" s="3"/>
      <c r="ACS200" s="3"/>
      <c r="ACT200" s="3"/>
      <c r="ACU200" s="3"/>
      <c r="ACV200" s="3"/>
      <c r="ACW200" s="3"/>
      <c r="ACX200" s="3"/>
      <c r="ACY200" s="3"/>
      <c r="ACZ200" s="3"/>
      <c r="ADA200" s="3"/>
      <c r="ADB200" s="3"/>
      <c r="ADC200" s="3"/>
      <c r="ADD200" s="3"/>
      <c r="ADE200" s="3"/>
      <c r="ADF200" s="3"/>
      <c r="ADG200" s="3"/>
      <c r="ADH200" s="3"/>
      <c r="ADI200" s="3"/>
      <c r="ADJ200" s="3"/>
      <c r="ADK200" s="3"/>
      <c r="ADL200" s="3"/>
      <c r="ADM200" s="3"/>
      <c r="ADN200" s="3"/>
      <c r="ADO200" s="3"/>
      <c r="ADP200" s="3"/>
      <c r="ADQ200" s="3"/>
      <c r="ADR200" s="3"/>
      <c r="ADS200" s="3"/>
      <c r="ADT200" s="3"/>
      <c r="ADU200" s="3"/>
      <c r="ADV200" s="3"/>
      <c r="ADW200" s="3"/>
      <c r="ADX200" s="3"/>
      <c r="ADY200" s="3"/>
      <c r="ADZ200" s="3"/>
      <c r="AEA200" s="3"/>
      <c r="AEB200" s="3"/>
      <c r="AEC200" s="3"/>
      <c r="AED200" s="3"/>
      <c r="AEE200" s="3"/>
      <c r="AEF200" s="3"/>
      <c r="AEG200" s="3"/>
      <c r="AEH200" s="3"/>
      <c r="AEI200" s="3"/>
      <c r="AEJ200" s="3"/>
      <c r="AEK200" s="3"/>
      <c r="AEL200" s="3"/>
      <c r="AEM200" s="3"/>
      <c r="AEN200" s="3"/>
      <c r="AEO200" s="3"/>
      <c r="AEP200" s="3"/>
      <c r="AEQ200" s="3"/>
      <c r="AER200" s="3"/>
      <c r="AES200" s="3"/>
      <c r="AET200" s="3"/>
      <c r="AEU200" s="3"/>
      <c r="AEV200" s="3"/>
      <c r="AEW200" s="3"/>
      <c r="AEX200" s="3"/>
      <c r="AEY200" s="3"/>
      <c r="AEZ200" s="3"/>
      <c r="AFA200" s="3"/>
      <c r="AFB200" s="3"/>
      <c r="AFC200" s="3"/>
      <c r="AFD200" s="3"/>
      <c r="AFE200" s="3"/>
      <c r="AFF200" s="3"/>
      <c r="AFG200" s="3"/>
      <c r="AFH200" s="3"/>
      <c r="AFI200" s="3"/>
      <c r="AFJ200" s="3"/>
      <c r="AFK200" s="3"/>
      <c r="AFL200" s="3"/>
      <c r="AFM200" s="3"/>
      <c r="AFN200" s="3"/>
      <c r="AFO200" s="3"/>
      <c r="AFP200" s="3"/>
      <c r="AFQ200" s="3"/>
      <c r="AFR200" s="3"/>
      <c r="AFS200" s="3"/>
      <c r="AFT200" s="3"/>
      <c r="AFU200" s="3"/>
      <c r="AFV200" s="3"/>
      <c r="AFW200" s="3"/>
      <c r="AFX200" s="3"/>
      <c r="AFY200" s="3"/>
      <c r="AFZ200" s="3"/>
      <c r="AGA200" s="3"/>
      <c r="AGB200" s="3"/>
      <c r="AGC200" s="3"/>
      <c r="AGD200" s="3"/>
      <c r="AGE200" s="3"/>
      <c r="AGF200" s="3"/>
      <c r="AGG200" s="3"/>
      <c r="AGH200" s="3"/>
      <c r="AGI200" s="3"/>
      <c r="AGJ200" s="3"/>
      <c r="AGK200" s="3"/>
      <c r="AGL200" s="3"/>
      <c r="AGM200" s="3"/>
      <c r="AGN200" s="3"/>
      <c r="AGO200" s="3"/>
      <c r="AGP200" s="3"/>
      <c r="AGQ200" s="3"/>
      <c r="AGR200" s="3"/>
      <c r="AGS200" s="3"/>
      <c r="AGT200" s="3"/>
      <c r="AGU200" s="3"/>
      <c r="AGV200" s="3"/>
      <c r="AGW200" s="3"/>
      <c r="AGX200" s="3"/>
      <c r="AGY200" s="3"/>
      <c r="AGZ200" s="3"/>
      <c r="AHA200" s="3"/>
      <c r="AHB200" s="3"/>
      <c r="AHC200" s="3"/>
      <c r="AHD200" s="3"/>
      <c r="AHE200" s="3"/>
      <c r="AHF200" s="3"/>
      <c r="AHG200" s="3"/>
      <c r="AHH200" s="3"/>
      <c r="AHI200" s="3"/>
      <c r="AHJ200" s="3"/>
      <c r="AHK200" s="3"/>
      <c r="AHL200" s="3"/>
      <c r="AHM200" s="3"/>
      <c r="AHN200" s="3"/>
      <c r="AHO200" s="3"/>
      <c r="AHP200" s="3"/>
      <c r="AHQ200" s="3"/>
      <c r="AHR200" s="3"/>
      <c r="AHS200" s="3"/>
      <c r="AHT200" s="3"/>
      <c r="AHU200" s="3"/>
      <c r="AHV200" s="3"/>
      <c r="AHW200" s="3"/>
      <c r="AHX200" s="3"/>
      <c r="AHY200" s="3"/>
      <c r="AHZ200" s="3"/>
      <c r="AIA200" s="3"/>
      <c r="AIB200" s="3"/>
      <c r="AIC200" s="3"/>
      <c r="AID200" s="3"/>
      <c r="AIE200" s="3"/>
      <c r="AIF200" s="3"/>
      <c r="AIG200" s="3"/>
      <c r="AIH200" s="3"/>
      <c r="AII200" s="3"/>
      <c r="AIJ200" s="3"/>
      <c r="AIK200" s="3"/>
      <c r="AIL200" s="3"/>
      <c r="AIM200" s="3"/>
      <c r="AIN200" s="3"/>
      <c r="AIO200" s="3"/>
      <c r="AIP200" s="3"/>
      <c r="AIQ200" s="3"/>
      <c r="AIR200" s="3"/>
      <c r="AIS200" s="3"/>
      <c r="AIT200" s="3"/>
      <c r="AIU200" s="3"/>
      <c r="AIV200" s="3"/>
      <c r="AIW200" s="3"/>
      <c r="AIX200" s="3"/>
      <c r="AIY200" s="3"/>
      <c r="AIZ200" s="3"/>
      <c r="AJA200" s="3"/>
      <c r="AJB200" s="3"/>
      <c r="AJC200" s="3"/>
      <c r="AJD200" s="3"/>
      <c r="AJE200" s="3"/>
      <c r="AJF200" s="3"/>
      <c r="AJG200" s="3"/>
      <c r="AJH200" s="3"/>
      <c r="AJI200" s="3"/>
      <c r="AJJ200" s="3"/>
      <c r="AJK200" s="3"/>
      <c r="AJL200" s="3"/>
      <c r="AJM200" s="3"/>
      <c r="AJN200" s="3"/>
      <c r="AJO200" s="3"/>
      <c r="AJP200" s="3"/>
      <c r="AJQ200" s="3"/>
      <c r="AJR200" s="3"/>
      <c r="AJS200" s="3"/>
      <c r="AJT200" s="3"/>
      <c r="AJU200" s="3"/>
      <c r="AJV200" s="3"/>
      <c r="AJW200" s="3"/>
      <c r="AJX200" s="3"/>
      <c r="AJY200" s="3"/>
      <c r="AJZ200" s="3"/>
      <c r="AKA200" s="3"/>
      <c r="AKB200" s="3"/>
      <c r="AKC200" s="3"/>
      <c r="AKD200" s="3"/>
      <c r="AKE200" s="3"/>
      <c r="AKF200" s="3"/>
      <c r="AKG200" s="3"/>
      <c r="AKH200" s="3"/>
      <c r="AKI200" s="3"/>
      <c r="AKJ200" s="3"/>
      <c r="AKK200" s="3"/>
      <c r="AKL200" s="3"/>
      <c r="AKM200" s="3"/>
      <c r="AKN200" s="3"/>
      <c r="AKO200" s="3"/>
      <c r="AKP200" s="3"/>
      <c r="AKQ200" s="3"/>
      <c r="AKR200" s="3"/>
      <c r="AKS200" s="3"/>
      <c r="AKT200" s="3"/>
      <c r="AKU200" s="3"/>
      <c r="AKV200" s="3"/>
      <c r="AKW200" s="3"/>
      <c r="AKX200" s="3"/>
      <c r="AKY200" s="3"/>
      <c r="AKZ200" s="3"/>
      <c r="ALA200" s="3"/>
      <c r="ALB200" s="3"/>
      <c r="ALC200" s="3"/>
      <c r="ALD200" s="3"/>
      <c r="ALE200" s="3"/>
      <c r="ALF200" s="3"/>
      <c r="ALG200" s="3"/>
      <c r="ALH200" s="3"/>
      <c r="ALI200" s="3"/>
      <c r="ALJ200" s="3"/>
      <c r="ALK200" s="3"/>
      <c r="ALL200" s="3"/>
      <c r="ALM200" s="3"/>
      <c r="ALN200" s="3"/>
      <c r="ALO200" s="3"/>
      <c r="ALP200" s="3"/>
      <c r="ALQ200" s="3"/>
      <c r="ALR200" s="3"/>
      <c r="ALS200" s="3"/>
      <c r="ALT200" s="3"/>
      <c r="ALU200" s="3"/>
      <c r="ALV200" s="3"/>
      <c r="ALW200" s="3"/>
      <c r="ALX200" s="3"/>
      <c r="ALY200" s="3"/>
      <c r="ALZ200" s="3"/>
      <c r="AMA200" s="3"/>
      <c r="AMB200" s="3"/>
      <c r="AMC200" s="3"/>
      <c r="AMD200" s="3"/>
      <c r="AME200" s="3"/>
      <c r="AMF200" s="3"/>
      <c r="AMG200" s="3"/>
      <c r="AMH200" s="3"/>
      <c r="AMI200" s="3"/>
      <c r="AMJ200" s="3"/>
      <c r="AMK200" s="3"/>
      <c r="AML200" s="3"/>
      <c r="AMM200" s="3"/>
      <c r="AMN200" s="3"/>
      <c r="AMO200" s="3"/>
      <c r="AMP200" s="3"/>
      <c r="AMQ200" s="3"/>
      <c r="AMR200" s="3"/>
      <c r="AMS200" s="3"/>
      <c r="AMT200" s="3"/>
      <c r="AMU200" s="3"/>
    </row>
    <row r="201" spans="1:1036" ht="14.25" hidden="1" outlineLevel="1">
      <c r="A201" s="3"/>
      <c r="B201" s="3"/>
      <c r="C201" s="3"/>
      <c r="D201" s="3"/>
      <c r="E201" s="3"/>
      <c r="F201" s="3"/>
      <c r="G201" s="6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  <c r="JU201" s="3"/>
      <c r="JV201" s="3"/>
      <c r="JW201" s="3"/>
      <c r="JX201" s="3"/>
      <c r="JY201" s="3"/>
      <c r="JZ201" s="3"/>
      <c r="KA201" s="3"/>
      <c r="KB201" s="3"/>
      <c r="KC201" s="3"/>
      <c r="KD201" s="3"/>
      <c r="KE201" s="3"/>
      <c r="KF201" s="3"/>
      <c r="KG201" s="3"/>
      <c r="KH201" s="3"/>
      <c r="KI201" s="3"/>
      <c r="KJ201" s="3"/>
      <c r="KK201" s="3"/>
      <c r="KL201" s="3"/>
      <c r="KM201" s="3"/>
      <c r="KN201" s="3"/>
      <c r="KO201" s="3"/>
      <c r="KP201" s="3"/>
      <c r="KQ201" s="3"/>
      <c r="KR201" s="3"/>
      <c r="KS201" s="3"/>
      <c r="KT201" s="3"/>
      <c r="KU201" s="3"/>
      <c r="KV201" s="3"/>
      <c r="KW201" s="3"/>
      <c r="KX201" s="3"/>
      <c r="KY201" s="3"/>
      <c r="KZ201" s="3"/>
      <c r="LA201" s="3"/>
      <c r="LB201" s="3"/>
      <c r="LC201" s="3"/>
      <c r="LD201" s="3"/>
      <c r="LE201" s="3"/>
      <c r="LF201" s="3"/>
      <c r="LG201" s="3"/>
      <c r="LH201" s="3"/>
      <c r="LI201" s="3"/>
      <c r="LJ201" s="3"/>
      <c r="LK201" s="3"/>
      <c r="LL201" s="3"/>
      <c r="LM201" s="3"/>
      <c r="LN201" s="3"/>
      <c r="LO201" s="3"/>
      <c r="LP201" s="3"/>
      <c r="LQ201" s="3"/>
      <c r="LR201" s="3"/>
      <c r="LS201" s="3"/>
      <c r="LT201" s="3"/>
      <c r="LU201" s="3"/>
      <c r="LV201" s="3"/>
      <c r="LW201" s="3"/>
      <c r="LX201" s="3"/>
      <c r="LY201" s="3"/>
      <c r="LZ201" s="3"/>
      <c r="MA201" s="3"/>
      <c r="MB201" s="3"/>
      <c r="MC201" s="3"/>
      <c r="MD201" s="3"/>
      <c r="ME201" s="3"/>
      <c r="MF201" s="3"/>
      <c r="MG201" s="3"/>
      <c r="MH201" s="3"/>
      <c r="MI201" s="3"/>
      <c r="MJ201" s="3"/>
      <c r="MK201" s="3"/>
      <c r="ML201" s="3"/>
      <c r="MM201" s="3"/>
      <c r="MN201" s="3"/>
      <c r="MO201" s="3"/>
      <c r="MP201" s="3"/>
      <c r="MQ201" s="3"/>
      <c r="MR201" s="3"/>
      <c r="MS201" s="3"/>
      <c r="MT201" s="3"/>
      <c r="MU201" s="3"/>
      <c r="MV201" s="3"/>
      <c r="MW201" s="3"/>
      <c r="MX201" s="3"/>
      <c r="MY201" s="3"/>
      <c r="MZ201" s="3"/>
      <c r="NA201" s="3"/>
      <c r="NB201" s="3"/>
      <c r="NC201" s="3"/>
      <c r="ND201" s="3"/>
      <c r="NE201" s="3"/>
      <c r="NF201" s="3"/>
      <c r="NG201" s="3"/>
      <c r="NH201" s="3"/>
      <c r="NI201" s="3"/>
      <c r="NJ201" s="3"/>
      <c r="NK201" s="3"/>
      <c r="NL201" s="3"/>
      <c r="NM201" s="3"/>
      <c r="NN201" s="3"/>
      <c r="NO201" s="3"/>
      <c r="NP201" s="3"/>
      <c r="NQ201" s="3"/>
      <c r="NR201" s="3"/>
      <c r="NS201" s="3"/>
      <c r="NT201" s="3"/>
      <c r="NU201" s="3"/>
      <c r="NV201" s="3"/>
      <c r="NW201" s="3"/>
      <c r="NX201" s="3"/>
      <c r="NY201" s="3"/>
      <c r="NZ201" s="3"/>
      <c r="OA201" s="3"/>
      <c r="OB201" s="3"/>
      <c r="OC201" s="3"/>
      <c r="OD201" s="3"/>
      <c r="OE201" s="3"/>
      <c r="OF201" s="3"/>
      <c r="OG201" s="3"/>
      <c r="OH201" s="3"/>
      <c r="OI201" s="3"/>
      <c r="OJ201" s="3"/>
      <c r="OK201" s="3"/>
      <c r="OL201" s="3"/>
      <c r="OM201" s="3"/>
      <c r="ON201" s="3"/>
      <c r="OO201" s="3"/>
      <c r="OP201" s="3"/>
      <c r="OQ201" s="3"/>
      <c r="OR201" s="3"/>
      <c r="OS201" s="3"/>
      <c r="OT201" s="3"/>
      <c r="OU201" s="3"/>
      <c r="OV201" s="3"/>
      <c r="OW201" s="3"/>
      <c r="OX201" s="3"/>
      <c r="OY201" s="3"/>
      <c r="OZ201" s="3"/>
      <c r="PA201" s="3"/>
      <c r="PB201" s="3"/>
      <c r="PC201" s="3"/>
      <c r="PD201" s="3"/>
      <c r="PE201" s="3"/>
      <c r="PF201" s="3"/>
      <c r="PG201" s="3"/>
      <c r="PH201" s="3"/>
      <c r="PI201" s="3"/>
      <c r="PJ201" s="3"/>
      <c r="PK201" s="3"/>
      <c r="PL201" s="3"/>
      <c r="PM201" s="3"/>
      <c r="PN201" s="3"/>
      <c r="PO201" s="3"/>
      <c r="PP201" s="3"/>
      <c r="PQ201" s="3"/>
      <c r="PR201" s="3"/>
      <c r="PS201" s="3"/>
      <c r="PT201" s="3"/>
      <c r="PU201" s="3"/>
      <c r="PV201" s="3"/>
      <c r="PW201" s="3"/>
      <c r="PX201" s="3"/>
      <c r="PY201" s="3"/>
      <c r="PZ201" s="3"/>
      <c r="QA201" s="3"/>
      <c r="QB201" s="3"/>
      <c r="QC201" s="3"/>
      <c r="QD201" s="3"/>
      <c r="QE201" s="3"/>
      <c r="QF201" s="3"/>
      <c r="QG201" s="3"/>
      <c r="QH201" s="3"/>
      <c r="QI201" s="3"/>
      <c r="QJ201" s="3"/>
      <c r="QK201" s="3"/>
      <c r="QL201" s="3"/>
      <c r="QM201" s="3"/>
      <c r="QN201" s="3"/>
      <c r="QO201" s="3"/>
      <c r="QP201" s="3"/>
      <c r="QQ201" s="3"/>
      <c r="QR201" s="3"/>
      <c r="QS201" s="3"/>
      <c r="QT201" s="3"/>
      <c r="QU201" s="3"/>
      <c r="QV201" s="3"/>
      <c r="QW201" s="3"/>
      <c r="QX201" s="3"/>
      <c r="QY201" s="3"/>
      <c r="QZ201" s="3"/>
      <c r="RA201" s="3"/>
      <c r="RB201" s="3"/>
      <c r="RC201" s="3"/>
      <c r="RD201" s="3"/>
      <c r="RE201" s="3"/>
      <c r="RF201" s="3"/>
      <c r="RG201" s="3"/>
      <c r="RH201" s="3"/>
      <c r="RI201" s="3"/>
      <c r="RJ201" s="3"/>
      <c r="RK201" s="3"/>
      <c r="RL201" s="3"/>
      <c r="RM201" s="3"/>
      <c r="RN201" s="3"/>
      <c r="RO201" s="3"/>
      <c r="RP201" s="3"/>
      <c r="RQ201" s="3"/>
      <c r="RR201" s="3"/>
      <c r="RS201" s="3"/>
      <c r="RT201" s="3"/>
      <c r="RU201" s="3"/>
      <c r="RV201" s="3"/>
      <c r="RW201" s="3"/>
      <c r="RX201" s="3"/>
      <c r="RY201" s="3"/>
      <c r="RZ201" s="3"/>
      <c r="SA201" s="3"/>
      <c r="SB201" s="3"/>
      <c r="SC201" s="3"/>
      <c r="SD201" s="3"/>
      <c r="SE201" s="3"/>
      <c r="SF201" s="3"/>
      <c r="SG201" s="3"/>
      <c r="SH201" s="3"/>
      <c r="SI201" s="3"/>
      <c r="SJ201" s="3"/>
      <c r="SK201" s="3"/>
      <c r="SL201" s="3"/>
      <c r="SM201" s="3"/>
      <c r="SN201" s="3"/>
      <c r="SO201" s="3"/>
      <c r="SP201" s="3"/>
      <c r="SQ201" s="3"/>
      <c r="SR201" s="3"/>
      <c r="SS201" s="3"/>
      <c r="ST201" s="3"/>
      <c r="SU201" s="3"/>
      <c r="SV201" s="3"/>
      <c r="SW201" s="3"/>
      <c r="SX201" s="3"/>
      <c r="SY201" s="3"/>
      <c r="SZ201" s="3"/>
      <c r="TA201" s="3"/>
      <c r="TB201" s="3"/>
      <c r="TC201" s="3"/>
      <c r="TD201" s="3"/>
      <c r="TE201" s="3"/>
      <c r="TF201" s="3"/>
      <c r="TG201" s="3"/>
      <c r="TH201" s="3"/>
      <c r="TI201" s="3"/>
      <c r="TJ201" s="3"/>
      <c r="TK201" s="3"/>
      <c r="TL201" s="3"/>
      <c r="TM201" s="3"/>
      <c r="TN201" s="3"/>
      <c r="TO201" s="3"/>
      <c r="TP201" s="3"/>
      <c r="TQ201" s="3"/>
      <c r="TR201" s="3"/>
      <c r="TS201" s="3"/>
      <c r="TT201" s="3"/>
      <c r="TU201" s="3"/>
      <c r="TV201" s="3"/>
      <c r="TW201" s="3"/>
      <c r="TX201" s="3"/>
      <c r="TY201" s="3"/>
      <c r="TZ201" s="3"/>
      <c r="UA201" s="3"/>
      <c r="UB201" s="3"/>
      <c r="UC201" s="3"/>
      <c r="UD201" s="3"/>
      <c r="UE201" s="3"/>
      <c r="UF201" s="3"/>
      <c r="UG201" s="3"/>
      <c r="UH201" s="3"/>
      <c r="UI201" s="3"/>
      <c r="UJ201" s="3"/>
      <c r="UK201" s="3"/>
      <c r="UL201" s="3"/>
      <c r="UM201" s="3"/>
      <c r="UN201" s="3"/>
      <c r="UO201" s="3"/>
      <c r="UP201" s="3"/>
      <c r="UQ201" s="3"/>
      <c r="UR201" s="3"/>
      <c r="US201" s="3"/>
      <c r="UT201" s="3"/>
      <c r="UU201" s="3"/>
      <c r="UV201" s="3"/>
      <c r="UW201" s="3"/>
      <c r="UX201" s="3"/>
      <c r="UY201" s="3"/>
      <c r="UZ201" s="3"/>
      <c r="VA201" s="3"/>
      <c r="VB201" s="3"/>
      <c r="VC201" s="3"/>
      <c r="VD201" s="3"/>
      <c r="VE201" s="3"/>
      <c r="VF201" s="3"/>
      <c r="VG201" s="3"/>
      <c r="VH201" s="3"/>
      <c r="VI201" s="3"/>
      <c r="VJ201" s="3"/>
      <c r="VK201" s="3"/>
      <c r="VL201" s="3"/>
      <c r="VM201" s="3"/>
      <c r="VN201" s="3"/>
      <c r="VO201" s="3"/>
      <c r="VP201" s="3"/>
      <c r="VQ201" s="3"/>
      <c r="VR201" s="3"/>
      <c r="VS201" s="3"/>
      <c r="VT201" s="3"/>
      <c r="VU201" s="3"/>
      <c r="VV201" s="3"/>
      <c r="VW201" s="3"/>
      <c r="VX201" s="3"/>
      <c r="VY201" s="3"/>
      <c r="VZ201" s="3"/>
      <c r="WA201" s="3"/>
      <c r="WB201" s="3"/>
      <c r="WC201" s="3"/>
      <c r="WD201" s="3"/>
      <c r="WE201" s="3"/>
      <c r="WF201" s="3"/>
      <c r="WG201" s="3"/>
      <c r="WH201" s="3"/>
      <c r="WI201" s="3"/>
      <c r="WJ201" s="3"/>
      <c r="WK201" s="3"/>
      <c r="WL201" s="3"/>
      <c r="WM201" s="3"/>
      <c r="WN201" s="3"/>
      <c r="WO201" s="3"/>
      <c r="WP201" s="3"/>
      <c r="WQ201" s="3"/>
      <c r="WR201" s="3"/>
      <c r="WS201" s="3"/>
      <c r="WT201" s="3"/>
      <c r="WU201" s="3"/>
      <c r="WV201" s="3"/>
      <c r="WW201" s="3"/>
      <c r="WX201" s="3"/>
      <c r="WY201" s="3"/>
      <c r="WZ201" s="3"/>
      <c r="XA201" s="3"/>
      <c r="XB201" s="3"/>
      <c r="XC201" s="3"/>
      <c r="XD201" s="3"/>
      <c r="XE201" s="3"/>
      <c r="XF201" s="3"/>
      <c r="XG201" s="3"/>
      <c r="XH201" s="3"/>
      <c r="XI201" s="3"/>
      <c r="XJ201" s="3"/>
      <c r="XK201" s="3"/>
      <c r="XL201" s="3"/>
      <c r="XM201" s="3"/>
      <c r="XN201" s="3"/>
      <c r="XO201" s="3"/>
      <c r="XP201" s="3"/>
      <c r="XQ201" s="3"/>
      <c r="XR201" s="3"/>
      <c r="XS201" s="3"/>
      <c r="XT201" s="3"/>
      <c r="XU201" s="3"/>
      <c r="XV201" s="3"/>
      <c r="XW201" s="3"/>
      <c r="XX201" s="3"/>
      <c r="XY201" s="3"/>
      <c r="XZ201" s="3"/>
      <c r="YA201" s="3"/>
      <c r="YB201" s="3"/>
      <c r="YC201" s="3"/>
      <c r="YD201" s="3"/>
      <c r="YE201" s="3"/>
      <c r="YF201" s="3"/>
      <c r="YG201" s="3"/>
      <c r="YH201" s="3"/>
      <c r="YI201" s="3"/>
      <c r="YJ201" s="3"/>
      <c r="YK201" s="3"/>
      <c r="YL201" s="3"/>
      <c r="YM201" s="3"/>
      <c r="YN201" s="3"/>
      <c r="YO201" s="3"/>
      <c r="YP201" s="3"/>
      <c r="YQ201" s="3"/>
      <c r="YR201" s="3"/>
      <c r="YS201" s="3"/>
      <c r="YT201" s="3"/>
      <c r="YU201" s="3"/>
      <c r="YV201" s="3"/>
      <c r="YW201" s="3"/>
      <c r="YX201" s="3"/>
      <c r="YY201" s="3"/>
      <c r="YZ201" s="3"/>
      <c r="ZA201" s="3"/>
      <c r="ZB201" s="3"/>
      <c r="ZC201" s="3"/>
      <c r="ZD201" s="3"/>
      <c r="ZE201" s="3"/>
      <c r="ZF201" s="3"/>
      <c r="ZG201" s="3"/>
      <c r="ZH201" s="3"/>
      <c r="ZI201" s="3"/>
      <c r="ZJ201" s="3"/>
      <c r="ZK201" s="3"/>
      <c r="ZL201" s="3"/>
      <c r="ZM201" s="3"/>
      <c r="ZN201" s="3"/>
      <c r="ZO201" s="3"/>
      <c r="ZP201" s="3"/>
      <c r="ZQ201" s="3"/>
      <c r="ZR201" s="3"/>
      <c r="ZS201" s="3"/>
      <c r="ZT201" s="3"/>
      <c r="ZU201" s="3"/>
      <c r="ZV201" s="3"/>
      <c r="ZW201" s="3"/>
      <c r="ZX201" s="3"/>
      <c r="ZY201" s="3"/>
      <c r="ZZ201" s="3"/>
      <c r="AAA201" s="3"/>
      <c r="AAB201" s="3"/>
      <c r="AAC201" s="3"/>
      <c r="AAD201" s="3"/>
      <c r="AAE201" s="3"/>
      <c r="AAF201" s="3"/>
      <c r="AAG201" s="3"/>
      <c r="AAH201" s="3"/>
      <c r="AAI201" s="3"/>
      <c r="AAJ201" s="3"/>
      <c r="AAK201" s="3"/>
      <c r="AAL201" s="3"/>
      <c r="AAM201" s="3"/>
      <c r="AAN201" s="3"/>
      <c r="AAO201" s="3"/>
      <c r="AAP201" s="3"/>
      <c r="AAQ201" s="3"/>
      <c r="AAR201" s="3"/>
      <c r="AAS201" s="3"/>
      <c r="AAT201" s="3"/>
      <c r="AAU201" s="3"/>
      <c r="AAV201" s="3"/>
      <c r="AAW201" s="3"/>
      <c r="AAX201" s="3"/>
      <c r="AAY201" s="3"/>
      <c r="AAZ201" s="3"/>
      <c r="ABA201" s="3"/>
      <c r="ABB201" s="3"/>
      <c r="ABC201" s="3"/>
      <c r="ABD201" s="3"/>
      <c r="ABE201" s="3"/>
      <c r="ABF201" s="3"/>
      <c r="ABG201" s="3"/>
      <c r="ABH201" s="3"/>
      <c r="ABI201" s="3"/>
      <c r="ABJ201" s="3"/>
      <c r="ABK201" s="3"/>
      <c r="ABL201" s="3"/>
      <c r="ABM201" s="3"/>
      <c r="ABN201" s="3"/>
      <c r="ABO201" s="3"/>
      <c r="ABP201" s="3"/>
      <c r="ABQ201" s="3"/>
      <c r="ABR201" s="3"/>
      <c r="ABS201" s="3"/>
      <c r="ABT201" s="3"/>
      <c r="ABU201" s="3"/>
      <c r="ABV201" s="3"/>
      <c r="ABW201" s="3"/>
      <c r="ABX201" s="3"/>
      <c r="ABY201" s="3"/>
      <c r="ABZ201" s="3"/>
      <c r="ACA201" s="3"/>
      <c r="ACB201" s="3"/>
      <c r="ACC201" s="3"/>
      <c r="ACD201" s="3"/>
      <c r="ACE201" s="3"/>
      <c r="ACF201" s="3"/>
      <c r="ACG201" s="3"/>
      <c r="ACH201" s="3"/>
      <c r="ACI201" s="3"/>
      <c r="ACJ201" s="3"/>
      <c r="ACK201" s="3"/>
      <c r="ACL201" s="3"/>
      <c r="ACM201" s="3"/>
      <c r="ACN201" s="3"/>
      <c r="ACO201" s="3"/>
      <c r="ACP201" s="3"/>
      <c r="ACQ201" s="3"/>
      <c r="ACR201" s="3"/>
      <c r="ACS201" s="3"/>
      <c r="ACT201" s="3"/>
      <c r="ACU201" s="3"/>
      <c r="ACV201" s="3"/>
      <c r="ACW201" s="3"/>
      <c r="ACX201" s="3"/>
      <c r="ACY201" s="3"/>
      <c r="ACZ201" s="3"/>
      <c r="ADA201" s="3"/>
      <c r="ADB201" s="3"/>
      <c r="ADC201" s="3"/>
      <c r="ADD201" s="3"/>
      <c r="ADE201" s="3"/>
      <c r="ADF201" s="3"/>
      <c r="ADG201" s="3"/>
      <c r="ADH201" s="3"/>
      <c r="ADI201" s="3"/>
      <c r="ADJ201" s="3"/>
      <c r="ADK201" s="3"/>
      <c r="ADL201" s="3"/>
      <c r="ADM201" s="3"/>
      <c r="ADN201" s="3"/>
      <c r="ADO201" s="3"/>
      <c r="ADP201" s="3"/>
      <c r="ADQ201" s="3"/>
      <c r="ADR201" s="3"/>
      <c r="ADS201" s="3"/>
      <c r="ADT201" s="3"/>
      <c r="ADU201" s="3"/>
      <c r="ADV201" s="3"/>
      <c r="ADW201" s="3"/>
      <c r="ADX201" s="3"/>
      <c r="ADY201" s="3"/>
      <c r="ADZ201" s="3"/>
      <c r="AEA201" s="3"/>
      <c r="AEB201" s="3"/>
      <c r="AEC201" s="3"/>
      <c r="AED201" s="3"/>
      <c r="AEE201" s="3"/>
      <c r="AEF201" s="3"/>
      <c r="AEG201" s="3"/>
      <c r="AEH201" s="3"/>
      <c r="AEI201" s="3"/>
      <c r="AEJ201" s="3"/>
      <c r="AEK201" s="3"/>
      <c r="AEL201" s="3"/>
      <c r="AEM201" s="3"/>
      <c r="AEN201" s="3"/>
      <c r="AEO201" s="3"/>
      <c r="AEP201" s="3"/>
      <c r="AEQ201" s="3"/>
      <c r="AER201" s="3"/>
      <c r="AES201" s="3"/>
      <c r="AET201" s="3"/>
      <c r="AEU201" s="3"/>
      <c r="AEV201" s="3"/>
      <c r="AEW201" s="3"/>
      <c r="AEX201" s="3"/>
      <c r="AEY201" s="3"/>
      <c r="AEZ201" s="3"/>
      <c r="AFA201" s="3"/>
      <c r="AFB201" s="3"/>
      <c r="AFC201" s="3"/>
      <c r="AFD201" s="3"/>
      <c r="AFE201" s="3"/>
      <c r="AFF201" s="3"/>
      <c r="AFG201" s="3"/>
      <c r="AFH201" s="3"/>
      <c r="AFI201" s="3"/>
      <c r="AFJ201" s="3"/>
      <c r="AFK201" s="3"/>
      <c r="AFL201" s="3"/>
      <c r="AFM201" s="3"/>
      <c r="AFN201" s="3"/>
      <c r="AFO201" s="3"/>
      <c r="AFP201" s="3"/>
      <c r="AFQ201" s="3"/>
      <c r="AFR201" s="3"/>
      <c r="AFS201" s="3"/>
      <c r="AFT201" s="3"/>
      <c r="AFU201" s="3"/>
      <c r="AFV201" s="3"/>
      <c r="AFW201" s="3"/>
      <c r="AFX201" s="3"/>
      <c r="AFY201" s="3"/>
      <c r="AFZ201" s="3"/>
      <c r="AGA201" s="3"/>
      <c r="AGB201" s="3"/>
      <c r="AGC201" s="3"/>
      <c r="AGD201" s="3"/>
      <c r="AGE201" s="3"/>
      <c r="AGF201" s="3"/>
      <c r="AGG201" s="3"/>
      <c r="AGH201" s="3"/>
      <c r="AGI201" s="3"/>
      <c r="AGJ201" s="3"/>
      <c r="AGK201" s="3"/>
      <c r="AGL201" s="3"/>
      <c r="AGM201" s="3"/>
      <c r="AGN201" s="3"/>
      <c r="AGO201" s="3"/>
      <c r="AGP201" s="3"/>
      <c r="AGQ201" s="3"/>
      <c r="AGR201" s="3"/>
      <c r="AGS201" s="3"/>
      <c r="AGT201" s="3"/>
      <c r="AGU201" s="3"/>
      <c r="AGV201" s="3"/>
      <c r="AGW201" s="3"/>
      <c r="AGX201" s="3"/>
      <c r="AGY201" s="3"/>
      <c r="AGZ201" s="3"/>
      <c r="AHA201" s="3"/>
      <c r="AHB201" s="3"/>
      <c r="AHC201" s="3"/>
      <c r="AHD201" s="3"/>
      <c r="AHE201" s="3"/>
      <c r="AHF201" s="3"/>
      <c r="AHG201" s="3"/>
      <c r="AHH201" s="3"/>
      <c r="AHI201" s="3"/>
      <c r="AHJ201" s="3"/>
      <c r="AHK201" s="3"/>
      <c r="AHL201" s="3"/>
      <c r="AHM201" s="3"/>
      <c r="AHN201" s="3"/>
      <c r="AHO201" s="3"/>
      <c r="AHP201" s="3"/>
      <c r="AHQ201" s="3"/>
      <c r="AHR201" s="3"/>
      <c r="AHS201" s="3"/>
      <c r="AHT201" s="3"/>
      <c r="AHU201" s="3"/>
      <c r="AHV201" s="3"/>
      <c r="AHW201" s="3"/>
      <c r="AHX201" s="3"/>
      <c r="AHY201" s="3"/>
      <c r="AHZ201" s="3"/>
      <c r="AIA201" s="3"/>
      <c r="AIB201" s="3"/>
      <c r="AIC201" s="3"/>
      <c r="AID201" s="3"/>
      <c r="AIE201" s="3"/>
      <c r="AIF201" s="3"/>
      <c r="AIG201" s="3"/>
      <c r="AIH201" s="3"/>
      <c r="AII201" s="3"/>
      <c r="AIJ201" s="3"/>
      <c r="AIK201" s="3"/>
      <c r="AIL201" s="3"/>
      <c r="AIM201" s="3"/>
      <c r="AIN201" s="3"/>
      <c r="AIO201" s="3"/>
      <c r="AIP201" s="3"/>
      <c r="AIQ201" s="3"/>
      <c r="AIR201" s="3"/>
      <c r="AIS201" s="3"/>
      <c r="AIT201" s="3"/>
      <c r="AIU201" s="3"/>
      <c r="AIV201" s="3"/>
      <c r="AIW201" s="3"/>
      <c r="AIX201" s="3"/>
      <c r="AIY201" s="3"/>
      <c r="AIZ201" s="3"/>
      <c r="AJA201" s="3"/>
      <c r="AJB201" s="3"/>
      <c r="AJC201" s="3"/>
      <c r="AJD201" s="3"/>
      <c r="AJE201" s="3"/>
      <c r="AJF201" s="3"/>
      <c r="AJG201" s="3"/>
      <c r="AJH201" s="3"/>
      <c r="AJI201" s="3"/>
      <c r="AJJ201" s="3"/>
      <c r="AJK201" s="3"/>
      <c r="AJL201" s="3"/>
      <c r="AJM201" s="3"/>
      <c r="AJN201" s="3"/>
      <c r="AJO201" s="3"/>
      <c r="AJP201" s="3"/>
      <c r="AJQ201" s="3"/>
      <c r="AJR201" s="3"/>
      <c r="AJS201" s="3"/>
      <c r="AJT201" s="3"/>
      <c r="AJU201" s="3"/>
      <c r="AJV201" s="3"/>
      <c r="AJW201" s="3"/>
      <c r="AJX201" s="3"/>
      <c r="AJY201" s="3"/>
      <c r="AJZ201" s="3"/>
      <c r="AKA201" s="3"/>
      <c r="AKB201" s="3"/>
      <c r="AKC201" s="3"/>
      <c r="AKD201" s="3"/>
      <c r="AKE201" s="3"/>
      <c r="AKF201" s="3"/>
      <c r="AKG201" s="3"/>
      <c r="AKH201" s="3"/>
      <c r="AKI201" s="3"/>
      <c r="AKJ201" s="3"/>
      <c r="AKK201" s="3"/>
      <c r="AKL201" s="3"/>
      <c r="AKM201" s="3"/>
      <c r="AKN201" s="3"/>
      <c r="AKO201" s="3"/>
      <c r="AKP201" s="3"/>
      <c r="AKQ201" s="3"/>
      <c r="AKR201" s="3"/>
      <c r="AKS201" s="3"/>
      <c r="AKT201" s="3"/>
      <c r="AKU201" s="3"/>
      <c r="AKV201" s="3"/>
      <c r="AKW201" s="3"/>
      <c r="AKX201" s="3"/>
      <c r="AKY201" s="3"/>
      <c r="AKZ201" s="3"/>
      <c r="ALA201" s="3"/>
      <c r="ALB201" s="3"/>
      <c r="ALC201" s="3"/>
      <c r="ALD201" s="3"/>
      <c r="ALE201" s="3"/>
      <c r="ALF201" s="3"/>
      <c r="ALG201" s="3"/>
      <c r="ALH201" s="3"/>
      <c r="ALI201" s="3"/>
      <c r="ALJ201" s="3"/>
      <c r="ALK201" s="3"/>
      <c r="ALL201" s="3"/>
      <c r="ALM201" s="3"/>
      <c r="ALN201" s="3"/>
      <c r="ALO201" s="3"/>
      <c r="ALP201" s="3"/>
      <c r="ALQ201" s="3"/>
      <c r="ALR201" s="3"/>
      <c r="ALS201" s="3"/>
      <c r="ALT201" s="3"/>
      <c r="ALU201" s="3"/>
      <c r="ALV201" s="3"/>
      <c r="ALW201" s="3"/>
      <c r="ALX201" s="3"/>
      <c r="ALY201" s="3"/>
      <c r="ALZ201" s="3"/>
      <c r="AMA201" s="3"/>
      <c r="AMB201" s="3"/>
      <c r="AMC201" s="3"/>
      <c r="AMD201" s="3"/>
      <c r="AME201" s="3"/>
      <c r="AMF201" s="3"/>
      <c r="AMG201" s="3"/>
      <c r="AMH201" s="3"/>
      <c r="AMI201" s="3"/>
      <c r="AMJ201" s="3"/>
      <c r="AMK201" s="3"/>
      <c r="AML201" s="3"/>
      <c r="AMM201" s="3"/>
      <c r="AMN201" s="3"/>
      <c r="AMO201" s="3"/>
      <c r="AMP201" s="3"/>
      <c r="AMQ201" s="3"/>
      <c r="AMR201" s="3"/>
      <c r="AMS201" s="3"/>
      <c r="AMT201" s="3"/>
      <c r="AMU201" s="3"/>
    </row>
    <row r="202" spans="1:1036" ht="14.25" hidden="1" outlineLevel="1">
      <c r="A202" s="3"/>
      <c r="B202" s="3"/>
      <c r="C202" s="84" t="s">
        <v>267</v>
      </c>
      <c r="D202" s="3"/>
      <c r="E202" s="3"/>
      <c r="F202" s="3"/>
      <c r="G202" s="65"/>
      <c r="H202" s="39">
        <f>+F205</f>
        <v>0</v>
      </c>
      <c r="I202" s="39">
        <f t="shared" ref="I202:S202" si="313">+G205</f>
        <v>0</v>
      </c>
      <c r="J202" s="39">
        <f t="shared" si="313"/>
        <v>0</v>
      </c>
      <c r="K202" s="39">
        <f t="shared" si="313"/>
        <v>0</v>
      </c>
      <c r="L202" s="39">
        <f t="shared" si="313"/>
        <v>0</v>
      </c>
      <c r="M202" s="39">
        <f t="shared" si="313"/>
        <v>0</v>
      </c>
      <c r="N202" s="39">
        <f t="shared" si="313"/>
        <v>0</v>
      </c>
      <c r="O202" s="39">
        <f t="shared" si="313"/>
        <v>0</v>
      </c>
      <c r="P202" s="39">
        <f t="shared" si="313"/>
        <v>0</v>
      </c>
      <c r="Q202" s="39">
        <f t="shared" si="313"/>
        <v>0</v>
      </c>
      <c r="R202" s="39">
        <f t="shared" si="313"/>
        <v>0</v>
      </c>
      <c r="S202" s="39">
        <f t="shared" si="313"/>
        <v>0</v>
      </c>
      <c r="T202" s="39">
        <f t="shared" ref="T202" si="314">+R205</f>
        <v>0</v>
      </c>
      <c r="U202" s="39">
        <f t="shared" ref="U202" si="315">+S205</f>
        <v>0</v>
      </c>
      <c r="V202" s="39">
        <f t="shared" ref="V202" si="316">+T205</f>
        <v>0</v>
      </c>
      <c r="W202" s="39">
        <f t="shared" ref="W202" si="317">+U205</f>
        <v>0</v>
      </c>
      <c r="X202" s="39">
        <f t="shared" ref="X202" si="318">+V205</f>
        <v>0</v>
      </c>
      <c r="Y202" s="39">
        <f t="shared" ref="Y202" si="319">+W205</f>
        <v>0</v>
      </c>
      <c r="Z202" s="39">
        <f t="shared" ref="Z202" si="320">+X205</f>
        <v>0</v>
      </c>
      <c r="AA202" s="39">
        <f t="shared" ref="AA202" si="321">+Y205</f>
        <v>0</v>
      </c>
      <c r="AB202" s="39">
        <f t="shared" ref="AB202" si="322">+Z205</f>
        <v>0</v>
      </c>
      <c r="AC202" s="39">
        <f t="shared" ref="AC202" si="323">+AA205</f>
        <v>0</v>
      </c>
      <c r="AD202" s="39">
        <f t="shared" ref="AD202" si="324">+AB205</f>
        <v>0</v>
      </c>
      <c r="AE202" s="39">
        <f t="shared" ref="AE202" si="325">+AC205</f>
        <v>0</v>
      </c>
      <c r="AF202" s="39">
        <f t="shared" ref="AF202" si="326">+AD205</f>
        <v>0</v>
      </c>
      <c r="AG202" s="39">
        <f t="shared" ref="AG202" si="327">+AE205</f>
        <v>0</v>
      </c>
      <c r="AH202" s="39">
        <f t="shared" ref="AH202" si="328">+AF205</f>
        <v>0</v>
      </c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  <c r="IW202" s="3"/>
      <c r="IX202" s="3"/>
      <c r="IY202" s="3"/>
      <c r="IZ202" s="3"/>
      <c r="JA202" s="3"/>
      <c r="JB202" s="3"/>
      <c r="JC202" s="3"/>
      <c r="JD202" s="3"/>
      <c r="JE202" s="3"/>
      <c r="JF202" s="3"/>
      <c r="JG202" s="3"/>
      <c r="JH202" s="3"/>
      <c r="JI202" s="3"/>
      <c r="JJ202" s="3"/>
      <c r="JK202" s="3"/>
      <c r="JL202" s="3"/>
      <c r="JM202" s="3"/>
      <c r="JN202" s="3"/>
      <c r="JO202" s="3"/>
      <c r="JP202" s="3"/>
      <c r="JQ202" s="3"/>
      <c r="JR202" s="3"/>
      <c r="JS202" s="3"/>
      <c r="JT202" s="3"/>
      <c r="JU202" s="3"/>
      <c r="JV202" s="3"/>
      <c r="JW202" s="3"/>
      <c r="JX202" s="3"/>
      <c r="JY202" s="3"/>
      <c r="JZ202" s="3"/>
      <c r="KA202" s="3"/>
      <c r="KB202" s="3"/>
      <c r="KC202" s="3"/>
      <c r="KD202" s="3"/>
      <c r="KE202" s="3"/>
      <c r="KF202" s="3"/>
      <c r="KG202" s="3"/>
      <c r="KH202" s="3"/>
      <c r="KI202" s="3"/>
      <c r="KJ202" s="3"/>
      <c r="KK202" s="3"/>
      <c r="KL202" s="3"/>
      <c r="KM202" s="3"/>
      <c r="KN202" s="3"/>
      <c r="KO202" s="3"/>
      <c r="KP202" s="3"/>
      <c r="KQ202" s="3"/>
      <c r="KR202" s="3"/>
      <c r="KS202" s="3"/>
      <c r="KT202" s="3"/>
      <c r="KU202" s="3"/>
      <c r="KV202" s="3"/>
      <c r="KW202" s="3"/>
      <c r="KX202" s="3"/>
      <c r="KY202" s="3"/>
      <c r="KZ202" s="3"/>
      <c r="LA202" s="3"/>
      <c r="LB202" s="3"/>
      <c r="LC202" s="3"/>
      <c r="LD202" s="3"/>
      <c r="LE202" s="3"/>
      <c r="LF202" s="3"/>
      <c r="LG202" s="3"/>
      <c r="LH202" s="3"/>
      <c r="LI202" s="3"/>
      <c r="LJ202" s="3"/>
      <c r="LK202" s="3"/>
      <c r="LL202" s="3"/>
      <c r="LM202" s="3"/>
      <c r="LN202" s="3"/>
      <c r="LO202" s="3"/>
      <c r="LP202" s="3"/>
      <c r="LQ202" s="3"/>
      <c r="LR202" s="3"/>
      <c r="LS202" s="3"/>
      <c r="LT202" s="3"/>
      <c r="LU202" s="3"/>
      <c r="LV202" s="3"/>
      <c r="LW202" s="3"/>
      <c r="LX202" s="3"/>
      <c r="LY202" s="3"/>
      <c r="LZ202" s="3"/>
      <c r="MA202" s="3"/>
      <c r="MB202" s="3"/>
      <c r="MC202" s="3"/>
      <c r="MD202" s="3"/>
      <c r="ME202" s="3"/>
      <c r="MF202" s="3"/>
      <c r="MG202" s="3"/>
      <c r="MH202" s="3"/>
      <c r="MI202" s="3"/>
      <c r="MJ202" s="3"/>
      <c r="MK202" s="3"/>
      <c r="ML202" s="3"/>
      <c r="MM202" s="3"/>
      <c r="MN202" s="3"/>
      <c r="MO202" s="3"/>
      <c r="MP202" s="3"/>
      <c r="MQ202" s="3"/>
      <c r="MR202" s="3"/>
      <c r="MS202" s="3"/>
      <c r="MT202" s="3"/>
      <c r="MU202" s="3"/>
      <c r="MV202" s="3"/>
      <c r="MW202" s="3"/>
      <c r="MX202" s="3"/>
      <c r="MY202" s="3"/>
      <c r="MZ202" s="3"/>
      <c r="NA202" s="3"/>
      <c r="NB202" s="3"/>
      <c r="NC202" s="3"/>
      <c r="ND202" s="3"/>
      <c r="NE202" s="3"/>
      <c r="NF202" s="3"/>
      <c r="NG202" s="3"/>
      <c r="NH202" s="3"/>
      <c r="NI202" s="3"/>
      <c r="NJ202" s="3"/>
      <c r="NK202" s="3"/>
      <c r="NL202" s="3"/>
      <c r="NM202" s="3"/>
      <c r="NN202" s="3"/>
      <c r="NO202" s="3"/>
      <c r="NP202" s="3"/>
      <c r="NQ202" s="3"/>
      <c r="NR202" s="3"/>
      <c r="NS202" s="3"/>
      <c r="NT202" s="3"/>
      <c r="NU202" s="3"/>
      <c r="NV202" s="3"/>
      <c r="NW202" s="3"/>
      <c r="NX202" s="3"/>
      <c r="NY202" s="3"/>
      <c r="NZ202" s="3"/>
      <c r="OA202" s="3"/>
      <c r="OB202" s="3"/>
      <c r="OC202" s="3"/>
      <c r="OD202" s="3"/>
      <c r="OE202" s="3"/>
      <c r="OF202" s="3"/>
      <c r="OG202" s="3"/>
      <c r="OH202" s="3"/>
      <c r="OI202" s="3"/>
      <c r="OJ202" s="3"/>
      <c r="OK202" s="3"/>
      <c r="OL202" s="3"/>
      <c r="OM202" s="3"/>
      <c r="ON202" s="3"/>
      <c r="OO202" s="3"/>
      <c r="OP202" s="3"/>
      <c r="OQ202" s="3"/>
      <c r="OR202" s="3"/>
      <c r="OS202" s="3"/>
      <c r="OT202" s="3"/>
      <c r="OU202" s="3"/>
      <c r="OV202" s="3"/>
      <c r="OW202" s="3"/>
      <c r="OX202" s="3"/>
      <c r="OY202" s="3"/>
      <c r="OZ202" s="3"/>
      <c r="PA202" s="3"/>
      <c r="PB202" s="3"/>
      <c r="PC202" s="3"/>
      <c r="PD202" s="3"/>
      <c r="PE202" s="3"/>
      <c r="PF202" s="3"/>
      <c r="PG202" s="3"/>
      <c r="PH202" s="3"/>
      <c r="PI202" s="3"/>
      <c r="PJ202" s="3"/>
      <c r="PK202" s="3"/>
      <c r="PL202" s="3"/>
      <c r="PM202" s="3"/>
      <c r="PN202" s="3"/>
      <c r="PO202" s="3"/>
      <c r="PP202" s="3"/>
      <c r="PQ202" s="3"/>
      <c r="PR202" s="3"/>
      <c r="PS202" s="3"/>
      <c r="PT202" s="3"/>
      <c r="PU202" s="3"/>
      <c r="PV202" s="3"/>
      <c r="PW202" s="3"/>
      <c r="PX202" s="3"/>
      <c r="PY202" s="3"/>
      <c r="PZ202" s="3"/>
      <c r="QA202" s="3"/>
      <c r="QB202" s="3"/>
      <c r="QC202" s="3"/>
      <c r="QD202" s="3"/>
      <c r="QE202" s="3"/>
      <c r="QF202" s="3"/>
      <c r="QG202" s="3"/>
      <c r="QH202" s="3"/>
      <c r="QI202" s="3"/>
      <c r="QJ202" s="3"/>
      <c r="QK202" s="3"/>
      <c r="QL202" s="3"/>
      <c r="QM202" s="3"/>
      <c r="QN202" s="3"/>
      <c r="QO202" s="3"/>
      <c r="QP202" s="3"/>
      <c r="QQ202" s="3"/>
      <c r="QR202" s="3"/>
      <c r="QS202" s="3"/>
      <c r="QT202" s="3"/>
      <c r="QU202" s="3"/>
      <c r="QV202" s="3"/>
      <c r="QW202" s="3"/>
      <c r="QX202" s="3"/>
      <c r="QY202" s="3"/>
      <c r="QZ202" s="3"/>
      <c r="RA202" s="3"/>
      <c r="RB202" s="3"/>
      <c r="RC202" s="3"/>
      <c r="RD202" s="3"/>
      <c r="RE202" s="3"/>
      <c r="RF202" s="3"/>
      <c r="RG202" s="3"/>
      <c r="RH202" s="3"/>
      <c r="RI202" s="3"/>
      <c r="RJ202" s="3"/>
      <c r="RK202" s="3"/>
      <c r="RL202" s="3"/>
      <c r="RM202" s="3"/>
      <c r="RN202" s="3"/>
      <c r="RO202" s="3"/>
      <c r="RP202" s="3"/>
      <c r="RQ202" s="3"/>
      <c r="RR202" s="3"/>
      <c r="RS202" s="3"/>
      <c r="RT202" s="3"/>
      <c r="RU202" s="3"/>
      <c r="RV202" s="3"/>
      <c r="RW202" s="3"/>
      <c r="RX202" s="3"/>
      <c r="RY202" s="3"/>
      <c r="RZ202" s="3"/>
      <c r="SA202" s="3"/>
      <c r="SB202" s="3"/>
      <c r="SC202" s="3"/>
      <c r="SD202" s="3"/>
      <c r="SE202" s="3"/>
      <c r="SF202" s="3"/>
      <c r="SG202" s="3"/>
      <c r="SH202" s="3"/>
      <c r="SI202" s="3"/>
      <c r="SJ202" s="3"/>
      <c r="SK202" s="3"/>
      <c r="SL202" s="3"/>
      <c r="SM202" s="3"/>
      <c r="SN202" s="3"/>
      <c r="SO202" s="3"/>
      <c r="SP202" s="3"/>
      <c r="SQ202" s="3"/>
      <c r="SR202" s="3"/>
      <c r="SS202" s="3"/>
      <c r="ST202" s="3"/>
      <c r="SU202" s="3"/>
      <c r="SV202" s="3"/>
      <c r="SW202" s="3"/>
      <c r="SX202" s="3"/>
      <c r="SY202" s="3"/>
      <c r="SZ202" s="3"/>
      <c r="TA202" s="3"/>
      <c r="TB202" s="3"/>
      <c r="TC202" s="3"/>
      <c r="TD202" s="3"/>
      <c r="TE202" s="3"/>
      <c r="TF202" s="3"/>
      <c r="TG202" s="3"/>
      <c r="TH202" s="3"/>
      <c r="TI202" s="3"/>
      <c r="TJ202" s="3"/>
      <c r="TK202" s="3"/>
      <c r="TL202" s="3"/>
      <c r="TM202" s="3"/>
      <c r="TN202" s="3"/>
      <c r="TO202" s="3"/>
      <c r="TP202" s="3"/>
      <c r="TQ202" s="3"/>
      <c r="TR202" s="3"/>
      <c r="TS202" s="3"/>
      <c r="TT202" s="3"/>
      <c r="TU202" s="3"/>
      <c r="TV202" s="3"/>
      <c r="TW202" s="3"/>
      <c r="TX202" s="3"/>
      <c r="TY202" s="3"/>
      <c r="TZ202" s="3"/>
      <c r="UA202" s="3"/>
      <c r="UB202" s="3"/>
      <c r="UC202" s="3"/>
      <c r="UD202" s="3"/>
      <c r="UE202" s="3"/>
      <c r="UF202" s="3"/>
      <c r="UG202" s="3"/>
      <c r="UH202" s="3"/>
      <c r="UI202" s="3"/>
      <c r="UJ202" s="3"/>
      <c r="UK202" s="3"/>
      <c r="UL202" s="3"/>
      <c r="UM202" s="3"/>
      <c r="UN202" s="3"/>
      <c r="UO202" s="3"/>
      <c r="UP202" s="3"/>
      <c r="UQ202" s="3"/>
      <c r="UR202" s="3"/>
      <c r="US202" s="3"/>
      <c r="UT202" s="3"/>
      <c r="UU202" s="3"/>
      <c r="UV202" s="3"/>
      <c r="UW202" s="3"/>
      <c r="UX202" s="3"/>
      <c r="UY202" s="3"/>
      <c r="UZ202" s="3"/>
      <c r="VA202" s="3"/>
      <c r="VB202" s="3"/>
      <c r="VC202" s="3"/>
      <c r="VD202" s="3"/>
      <c r="VE202" s="3"/>
      <c r="VF202" s="3"/>
      <c r="VG202" s="3"/>
      <c r="VH202" s="3"/>
      <c r="VI202" s="3"/>
      <c r="VJ202" s="3"/>
      <c r="VK202" s="3"/>
      <c r="VL202" s="3"/>
      <c r="VM202" s="3"/>
      <c r="VN202" s="3"/>
      <c r="VO202" s="3"/>
      <c r="VP202" s="3"/>
      <c r="VQ202" s="3"/>
      <c r="VR202" s="3"/>
      <c r="VS202" s="3"/>
      <c r="VT202" s="3"/>
      <c r="VU202" s="3"/>
      <c r="VV202" s="3"/>
      <c r="VW202" s="3"/>
      <c r="VX202" s="3"/>
      <c r="VY202" s="3"/>
      <c r="VZ202" s="3"/>
      <c r="WA202" s="3"/>
      <c r="WB202" s="3"/>
      <c r="WC202" s="3"/>
      <c r="WD202" s="3"/>
      <c r="WE202" s="3"/>
      <c r="WF202" s="3"/>
      <c r="WG202" s="3"/>
      <c r="WH202" s="3"/>
      <c r="WI202" s="3"/>
      <c r="WJ202" s="3"/>
      <c r="WK202" s="3"/>
      <c r="WL202" s="3"/>
      <c r="WM202" s="3"/>
      <c r="WN202" s="3"/>
      <c r="WO202" s="3"/>
      <c r="WP202" s="3"/>
      <c r="WQ202" s="3"/>
      <c r="WR202" s="3"/>
      <c r="WS202" s="3"/>
      <c r="WT202" s="3"/>
      <c r="WU202" s="3"/>
      <c r="WV202" s="3"/>
      <c r="WW202" s="3"/>
      <c r="WX202" s="3"/>
      <c r="WY202" s="3"/>
      <c r="WZ202" s="3"/>
      <c r="XA202" s="3"/>
      <c r="XB202" s="3"/>
      <c r="XC202" s="3"/>
      <c r="XD202" s="3"/>
      <c r="XE202" s="3"/>
      <c r="XF202" s="3"/>
      <c r="XG202" s="3"/>
      <c r="XH202" s="3"/>
      <c r="XI202" s="3"/>
      <c r="XJ202" s="3"/>
      <c r="XK202" s="3"/>
      <c r="XL202" s="3"/>
      <c r="XM202" s="3"/>
      <c r="XN202" s="3"/>
      <c r="XO202" s="3"/>
      <c r="XP202" s="3"/>
      <c r="XQ202" s="3"/>
      <c r="XR202" s="3"/>
      <c r="XS202" s="3"/>
      <c r="XT202" s="3"/>
      <c r="XU202" s="3"/>
      <c r="XV202" s="3"/>
      <c r="XW202" s="3"/>
      <c r="XX202" s="3"/>
      <c r="XY202" s="3"/>
      <c r="XZ202" s="3"/>
      <c r="YA202" s="3"/>
      <c r="YB202" s="3"/>
      <c r="YC202" s="3"/>
      <c r="YD202" s="3"/>
      <c r="YE202" s="3"/>
      <c r="YF202" s="3"/>
      <c r="YG202" s="3"/>
      <c r="YH202" s="3"/>
      <c r="YI202" s="3"/>
      <c r="YJ202" s="3"/>
      <c r="YK202" s="3"/>
      <c r="YL202" s="3"/>
      <c r="YM202" s="3"/>
      <c r="YN202" s="3"/>
      <c r="YO202" s="3"/>
      <c r="YP202" s="3"/>
      <c r="YQ202" s="3"/>
      <c r="YR202" s="3"/>
      <c r="YS202" s="3"/>
      <c r="YT202" s="3"/>
      <c r="YU202" s="3"/>
      <c r="YV202" s="3"/>
      <c r="YW202" s="3"/>
      <c r="YX202" s="3"/>
      <c r="YY202" s="3"/>
      <c r="YZ202" s="3"/>
      <c r="ZA202" s="3"/>
      <c r="ZB202" s="3"/>
      <c r="ZC202" s="3"/>
      <c r="ZD202" s="3"/>
      <c r="ZE202" s="3"/>
      <c r="ZF202" s="3"/>
      <c r="ZG202" s="3"/>
      <c r="ZH202" s="3"/>
      <c r="ZI202" s="3"/>
      <c r="ZJ202" s="3"/>
      <c r="ZK202" s="3"/>
      <c r="ZL202" s="3"/>
      <c r="ZM202" s="3"/>
      <c r="ZN202" s="3"/>
      <c r="ZO202" s="3"/>
      <c r="ZP202" s="3"/>
      <c r="ZQ202" s="3"/>
      <c r="ZR202" s="3"/>
      <c r="ZS202" s="3"/>
      <c r="ZT202" s="3"/>
      <c r="ZU202" s="3"/>
      <c r="ZV202" s="3"/>
      <c r="ZW202" s="3"/>
      <c r="ZX202" s="3"/>
      <c r="ZY202" s="3"/>
      <c r="ZZ202" s="3"/>
      <c r="AAA202" s="3"/>
      <c r="AAB202" s="3"/>
      <c r="AAC202" s="3"/>
      <c r="AAD202" s="3"/>
      <c r="AAE202" s="3"/>
      <c r="AAF202" s="3"/>
      <c r="AAG202" s="3"/>
      <c r="AAH202" s="3"/>
      <c r="AAI202" s="3"/>
      <c r="AAJ202" s="3"/>
      <c r="AAK202" s="3"/>
      <c r="AAL202" s="3"/>
      <c r="AAM202" s="3"/>
      <c r="AAN202" s="3"/>
      <c r="AAO202" s="3"/>
      <c r="AAP202" s="3"/>
      <c r="AAQ202" s="3"/>
      <c r="AAR202" s="3"/>
      <c r="AAS202" s="3"/>
      <c r="AAT202" s="3"/>
      <c r="AAU202" s="3"/>
      <c r="AAV202" s="3"/>
      <c r="AAW202" s="3"/>
      <c r="AAX202" s="3"/>
      <c r="AAY202" s="3"/>
      <c r="AAZ202" s="3"/>
      <c r="ABA202" s="3"/>
      <c r="ABB202" s="3"/>
      <c r="ABC202" s="3"/>
      <c r="ABD202" s="3"/>
      <c r="ABE202" s="3"/>
      <c r="ABF202" s="3"/>
      <c r="ABG202" s="3"/>
      <c r="ABH202" s="3"/>
      <c r="ABI202" s="3"/>
      <c r="ABJ202" s="3"/>
      <c r="ABK202" s="3"/>
      <c r="ABL202" s="3"/>
      <c r="ABM202" s="3"/>
      <c r="ABN202" s="3"/>
      <c r="ABO202" s="3"/>
      <c r="ABP202" s="3"/>
      <c r="ABQ202" s="3"/>
      <c r="ABR202" s="3"/>
      <c r="ABS202" s="3"/>
      <c r="ABT202" s="3"/>
      <c r="ABU202" s="3"/>
      <c r="ABV202" s="3"/>
      <c r="ABW202" s="3"/>
      <c r="ABX202" s="3"/>
      <c r="ABY202" s="3"/>
      <c r="ABZ202" s="3"/>
      <c r="ACA202" s="3"/>
      <c r="ACB202" s="3"/>
      <c r="ACC202" s="3"/>
      <c r="ACD202" s="3"/>
      <c r="ACE202" s="3"/>
      <c r="ACF202" s="3"/>
      <c r="ACG202" s="3"/>
      <c r="ACH202" s="3"/>
      <c r="ACI202" s="3"/>
      <c r="ACJ202" s="3"/>
      <c r="ACK202" s="3"/>
      <c r="ACL202" s="3"/>
      <c r="ACM202" s="3"/>
      <c r="ACN202" s="3"/>
      <c r="ACO202" s="3"/>
      <c r="ACP202" s="3"/>
      <c r="ACQ202" s="3"/>
      <c r="ACR202" s="3"/>
      <c r="ACS202" s="3"/>
      <c r="ACT202" s="3"/>
      <c r="ACU202" s="3"/>
      <c r="ACV202" s="3"/>
      <c r="ACW202" s="3"/>
      <c r="ACX202" s="3"/>
      <c r="ACY202" s="3"/>
      <c r="ACZ202" s="3"/>
      <c r="ADA202" s="3"/>
      <c r="ADB202" s="3"/>
      <c r="ADC202" s="3"/>
      <c r="ADD202" s="3"/>
      <c r="ADE202" s="3"/>
      <c r="ADF202" s="3"/>
      <c r="ADG202" s="3"/>
      <c r="ADH202" s="3"/>
      <c r="ADI202" s="3"/>
      <c r="ADJ202" s="3"/>
      <c r="ADK202" s="3"/>
      <c r="ADL202" s="3"/>
      <c r="ADM202" s="3"/>
      <c r="ADN202" s="3"/>
      <c r="ADO202" s="3"/>
      <c r="ADP202" s="3"/>
      <c r="ADQ202" s="3"/>
      <c r="ADR202" s="3"/>
      <c r="ADS202" s="3"/>
      <c r="ADT202" s="3"/>
      <c r="ADU202" s="3"/>
      <c r="ADV202" s="3"/>
      <c r="ADW202" s="3"/>
      <c r="ADX202" s="3"/>
      <c r="ADY202" s="3"/>
      <c r="ADZ202" s="3"/>
      <c r="AEA202" s="3"/>
      <c r="AEB202" s="3"/>
      <c r="AEC202" s="3"/>
      <c r="AED202" s="3"/>
      <c r="AEE202" s="3"/>
      <c r="AEF202" s="3"/>
      <c r="AEG202" s="3"/>
      <c r="AEH202" s="3"/>
      <c r="AEI202" s="3"/>
      <c r="AEJ202" s="3"/>
      <c r="AEK202" s="3"/>
      <c r="AEL202" s="3"/>
      <c r="AEM202" s="3"/>
      <c r="AEN202" s="3"/>
      <c r="AEO202" s="3"/>
      <c r="AEP202" s="3"/>
      <c r="AEQ202" s="3"/>
      <c r="AER202" s="3"/>
      <c r="AES202" s="3"/>
      <c r="AET202" s="3"/>
      <c r="AEU202" s="3"/>
      <c r="AEV202" s="3"/>
      <c r="AEW202" s="3"/>
      <c r="AEX202" s="3"/>
      <c r="AEY202" s="3"/>
      <c r="AEZ202" s="3"/>
      <c r="AFA202" s="3"/>
      <c r="AFB202" s="3"/>
      <c r="AFC202" s="3"/>
      <c r="AFD202" s="3"/>
      <c r="AFE202" s="3"/>
      <c r="AFF202" s="3"/>
      <c r="AFG202" s="3"/>
      <c r="AFH202" s="3"/>
      <c r="AFI202" s="3"/>
      <c r="AFJ202" s="3"/>
      <c r="AFK202" s="3"/>
      <c r="AFL202" s="3"/>
      <c r="AFM202" s="3"/>
      <c r="AFN202" s="3"/>
      <c r="AFO202" s="3"/>
      <c r="AFP202" s="3"/>
      <c r="AFQ202" s="3"/>
      <c r="AFR202" s="3"/>
      <c r="AFS202" s="3"/>
      <c r="AFT202" s="3"/>
      <c r="AFU202" s="3"/>
      <c r="AFV202" s="3"/>
      <c r="AFW202" s="3"/>
      <c r="AFX202" s="3"/>
      <c r="AFY202" s="3"/>
      <c r="AFZ202" s="3"/>
      <c r="AGA202" s="3"/>
      <c r="AGB202" s="3"/>
      <c r="AGC202" s="3"/>
      <c r="AGD202" s="3"/>
      <c r="AGE202" s="3"/>
      <c r="AGF202" s="3"/>
      <c r="AGG202" s="3"/>
      <c r="AGH202" s="3"/>
      <c r="AGI202" s="3"/>
      <c r="AGJ202" s="3"/>
      <c r="AGK202" s="3"/>
      <c r="AGL202" s="3"/>
      <c r="AGM202" s="3"/>
      <c r="AGN202" s="3"/>
      <c r="AGO202" s="3"/>
      <c r="AGP202" s="3"/>
      <c r="AGQ202" s="3"/>
      <c r="AGR202" s="3"/>
      <c r="AGS202" s="3"/>
      <c r="AGT202" s="3"/>
      <c r="AGU202" s="3"/>
      <c r="AGV202" s="3"/>
      <c r="AGW202" s="3"/>
      <c r="AGX202" s="3"/>
      <c r="AGY202" s="3"/>
      <c r="AGZ202" s="3"/>
      <c r="AHA202" s="3"/>
      <c r="AHB202" s="3"/>
      <c r="AHC202" s="3"/>
      <c r="AHD202" s="3"/>
      <c r="AHE202" s="3"/>
      <c r="AHF202" s="3"/>
      <c r="AHG202" s="3"/>
      <c r="AHH202" s="3"/>
      <c r="AHI202" s="3"/>
      <c r="AHJ202" s="3"/>
      <c r="AHK202" s="3"/>
      <c r="AHL202" s="3"/>
      <c r="AHM202" s="3"/>
      <c r="AHN202" s="3"/>
      <c r="AHO202" s="3"/>
      <c r="AHP202" s="3"/>
      <c r="AHQ202" s="3"/>
      <c r="AHR202" s="3"/>
      <c r="AHS202" s="3"/>
      <c r="AHT202" s="3"/>
      <c r="AHU202" s="3"/>
      <c r="AHV202" s="3"/>
      <c r="AHW202" s="3"/>
      <c r="AHX202" s="3"/>
      <c r="AHY202" s="3"/>
      <c r="AHZ202" s="3"/>
      <c r="AIA202" s="3"/>
      <c r="AIB202" s="3"/>
      <c r="AIC202" s="3"/>
      <c r="AID202" s="3"/>
      <c r="AIE202" s="3"/>
      <c r="AIF202" s="3"/>
      <c r="AIG202" s="3"/>
      <c r="AIH202" s="3"/>
      <c r="AII202" s="3"/>
      <c r="AIJ202" s="3"/>
      <c r="AIK202" s="3"/>
      <c r="AIL202" s="3"/>
      <c r="AIM202" s="3"/>
      <c r="AIN202" s="3"/>
      <c r="AIO202" s="3"/>
      <c r="AIP202" s="3"/>
      <c r="AIQ202" s="3"/>
      <c r="AIR202" s="3"/>
      <c r="AIS202" s="3"/>
      <c r="AIT202" s="3"/>
      <c r="AIU202" s="3"/>
      <c r="AIV202" s="3"/>
      <c r="AIW202" s="3"/>
      <c r="AIX202" s="3"/>
      <c r="AIY202" s="3"/>
      <c r="AIZ202" s="3"/>
      <c r="AJA202" s="3"/>
      <c r="AJB202" s="3"/>
      <c r="AJC202" s="3"/>
      <c r="AJD202" s="3"/>
      <c r="AJE202" s="3"/>
      <c r="AJF202" s="3"/>
      <c r="AJG202" s="3"/>
      <c r="AJH202" s="3"/>
      <c r="AJI202" s="3"/>
      <c r="AJJ202" s="3"/>
      <c r="AJK202" s="3"/>
      <c r="AJL202" s="3"/>
      <c r="AJM202" s="3"/>
      <c r="AJN202" s="3"/>
      <c r="AJO202" s="3"/>
      <c r="AJP202" s="3"/>
      <c r="AJQ202" s="3"/>
      <c r="AJR202" s="3"/>
      <c r="AJS202" s="3"/>
      <c r="AJT202" s="3"/>
      <c r="AJU202" s="3"/>
      <c r="AJV202" s="3"/>
      <c r="AJW202" s="3"/>
      <c r="AJX202" s="3"/>
      <c r="AJY202" s="3"/>
      <c r="AJZ202" s="3"/>
      <c r="AKA202" s="3"/>
      <c r="AKB202" s="3"/>
      <c r="AKC202" s="3"/>
      <c r="AKD202" s="3"/>
      <c r="AKE202" s="3"/>
      <c r="AKF202" s="3"/>
      <c r="AKG202" s="3"/>
      <c r="AKH202" s="3"/>
      <c r="AKI202" s="3"/>
      <c r="AKJ202" s="3"/>
      <c r="AKK202" s="3"/>
      <c r="AKL202" s="3"/>
      <c r="AKM202" s="3"/>
      <c r="AKN202" s="3"/>
      <c r="AKO202" s="3"/>
      <c r="AKP202" s="3"/>
      <c r="AKQ202" s="3"/>
      <c r="AKR202" s="3"/>
      <c r="AKS202" s="3"/>
      <c r="AKT202" s="3"/>
      <c r="AKU202" s="3"/>
      <c r="AKV202" s="3"/>
      <c r="AKW202" s="3"/>
      <c r="AKX202" s="3"/>
      <c r="AKY202" s="3"/>
      <c r="AKZ202" s="3"/>
      <c r="ALA202" s="3"/>
      <c r="ALB202" s="3"/>
      <c r="ALC202" s="3"/>
      <c r="ALD202" s="3"/>
      <c r="ALE202" s="3"/>
      <c r="ALF202" s="3"/>
      <c r="ALG202" s="3"/>
      <c r="ALH202" s="3"/>
      <c r="ALI202" s="3"/>
      <c r="ALJ202" s="3"/>
      <c r="ALK202" s="3"/>
      <c r="ALL202" s="3"/>
      <c r="ALM202" s="3"/>
      <c r="ALN202" s="3"/>
      <c r="ALO202" s="3"/>
      <c r="ALP202" s="3"/>
      <c r="ALQ202" s="3"/>
      <c r="ALR202" s="3"/>
      <c r="ALS202" s="3"/>
      <c r="ALT202" s="3"/>
      <c r="ALU202" s="3"/>
      <c r="ALV202" s="3"/>
      <c r="ALW202" s="3"/>
      <c r="ALX202" s="3"/>
      <c r="ALY202" s="3"/>
      <c r="ALZ202" s="3"/>
      <c r="AMA202" s="3"/>
      <c r="AMB202" s="3"/>
      <c r="AMC202" s="3"/>
      <c r="AMD202" s="3"/>
      <c r="AME202" s="3"/>
      <c r="AMF202" s="3"/>
      <c r="AMG202" s="3"/>
      <c r="AMH202" s="3"/>
      <c r="AMI202" s="3"/>
      <c r="AMJ202" s="3"/>
      <c r="AMK202" s="3"/>
      <c r="AML202" s="3"/>
      <c r="AMM202" s="3"/>
      <c r="AMN202" s="3"/>
      <c r="AMO202" s="3"/>
      <c r="AMP202" s="3"/>
      <c r="AMQ202" s="3"/>
      <c r="AMR202" s="3"/>
      <c r="AMS202" s="3"/>
      <c r="AMT202" s="3"/>
      <c r="AMU202" s="3"/>
    </row>
    <row r="203" spans="1:1036" ht="14.25" hidden="1" outlineLevel="1">
      <c r="A203" s="3"/>
      <c r="B203" s="3"/>
      <c r="C203" s="85" t="s">
        <v>242</v>
      </c>
      <c r="D203" s="3"/>
      <c r="E203" s="102">
        <f>+SUM(H203:AJ203)</f>
        <v>0</v>
      </c>
      <c r="F203" s="3"/>
      <c r="G203" s="65"/>
      <c r="H203" s="39">
        <f>+costi!$N$28*(costi!$N$30=PEF!H196)</f>
        <v>0</v>
      </c>
      <c r="I203" s="39">
        <f>+costi!$N$28*(costi!$N$30=PEF!I196)</f>
        <v>0</v>
      </c>
      <c r="J203" s="39">
        <f>+costi!$N$28*(costi!$N$30=PEF!J196)</f>
        <v>0</v>
      </c>
      <c r="K203" s="39">
        <f>+costi!$N$28*(costi!$N$30=PEF!K196)</f>
        <v>0</v>
      </c>
      <c r="L203" s="39">
        <f>+costi!$N$28*(costi!$N$30=PEF!L196)</f>
        <v>0</v>
      </c>
      <c r="M203" s="39">
        <f>+costi!$N$28*(costi!$N$30=PEF!M196)</f>
        <v>0</v>
      </c>
      <c r="N203" s="39">
        <f>+costi!$N$28*(costi!$N$30=PEF!N196)</f>
        <v>0</v>
      </c>
      <c r="O203" s="39">
        <f>+costi!$N$28*(costi!$N$30=PEF!O196)</f>
        <v>0</v>
      </c>
      <c r="P203" s="39">
        <f>+costi!$N$28*(costi!$N$30=PEF!P196)</f>
        <v>0</v>
      </c>
      <c r="Q203" s="39">
        <f>+costi!$N$28*(costi!$N$30=PEF!Q196)</f>
        <v>0</v>
      </c>
      <c r="R203" s="39">
        <f>+costi!$N$28*(costi!$N$30=PEF!R196)</f>
        <v>0</v>
      </c>
      <c r="S203" s="39">
        <f>+costi!$N$28*(costi!$N$30=PEF!S196)</f>
        <v>0</v>
      </c>
      <c r="T203" s="39">
        <f>+costi!$N$28*(costi!$N$30=PEF!T196)</f>
        <v>0</v>
      </c>
      <c r="U203" s="39">
        <f>+costi!$N$28*(costi!$N$30=PEF!U196)</f>
        <v>0</v>
      </c>
      <c r="V203" s="39">
        <f>+costi!$N$28*(costi!$N$30=PEF!V196)</f>
        <v>0</v>
      </c>
      <c r="W203" s="39">
        <f>+costi!$N$28*(costi!$N$30=PEF!W196)</f>
        <v>0</v>
      </c>
      <c r="X203" s="39">
        <f>+costi!$N$28*(costi!$N$30=PEF!X196)</f>
        <v>0</v>
      </c>
      <c r="Y203" s="39">
        <f>+costi!$N$28*(costi!$N$30=PEF!Y196)</f>
        <v>0</v>
      </c>
      <c r="Z203" s="39">
        <f>+costi!$N$28*(costi!$N$30=PEF!Z196)</f>
        <v>0</v>
      </c>
      <c r="AA203" s="39">
        <f>+costi!$N$28*(costi!$N$30=PEF!AA196)</f>
        <v>0</v>
      </c>
      <c r="AB203" s="39">
        <f>+costi!$N$28*(costi!$N$30=PEF!AB196)</f>
        <v>0</v>
      </c>
      <c r="AC203" s="39">
        <f>+costi!$N$28*(costi!$N$30=PEF!AC196)</f>
        <v>0</v>
      </c>
      <c r="AD203" s="39">
        <f>+costi!$N$28*(costi!$N$30=PEF!AD196)</f>
        <v>0</v>
      </c>
      <c r="AE203" s="39">
        <f>+costi!$N$28*(costi!$N$30=PEF!AE196)</f>
        <v>0</v>
      </c>
      <c r="AF203" s="39">
        <f>+costi!$N$28*(costi!$N$30=PEF!AF196)</f>
        <v>0</v>
      </c>
      <c r="AG203" s="39">
        <f>+costi!$N$28*(costi!$N$30=PEF!AG196)</f>
        <v>0</v>
      </c>
      <c r="AH203" s="39">
        <f>+costi!$N$28*(costi!$N$30=PEF!AH196)</f>
        <v>0</v>
      </c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  <c r="IY203" s="3"/>
      <c r="IZ203" s="3"/>
      <c r="JA203" s="3"/>
      <c r="JB203" s="3"/>
      <c r="JC203" s="3"/>
      <c r="JD203" s="3"/>
      <c r="JE203" s="3"/>
      <c r="JF203" s="3"/>
      <c r="JG203" s="3"/>
      <c r="JH203" s="3"/>
      <c r="JI203" s="3"/>
      <c r="JJ203" s="3"/>
      <c r="JK203" s="3"/>
      <c r="JL203" s="3"/>
      <c r="JM203" s="3"/>
      <c r="JN203" s="3"/>
      <c r="JO203" s="3"/>
      <c r="JP203" s="3"/>
      <c r="JQ203" s="3"/>
      <c r="JR203" s="3"/>
      <c r="JS203" s="3"/>
      <c r="JT203" s="3"/>
      <c r="JU203" s="3"/>
      <c r="JV203" s="3"/>
      <c r="JW203" s="3"/>
      <c r="JX203" s="3"/>
      <c r="JY203" s="3"/>
      <c r="JZ203" s="3"/>
      <c r="KA203" s="3"/>
      <c r="KB203" s="3"/>
      <c r="KC203" s="3"/>
      <c r="KD203" s="3"/>
      <c r="KE203" s="3"/>
      <c r="KF203" s="3"/>
      <c r="KG203" s="3"/>
      <c r="KH203" s="3"/>
      <c r="KI203" s="3"/>
      <c r="KJ203" s="3"/>
      <c r="KK203" s="3"/>
      <c r="KL203" s="3"/>
      <c r="KM203" s="3"/>
      <c r="KN203" s="3"/>
      <c r="KO203" s="3"/>
      <c r="KP203" s="3"/>
      <c r="KQ203" s="3"/>
      <c r="KR203" s="3"/>
      <c r="KS203" s="3"/>
      <c r="KT203" s="3"/>
      <c r="KU203" s="3"/>
      <c r="KV203" s="3"/>
      <c r="KW203" s="3"/>
      <c r="KX203" s="3"/>
      <c r="KY203" s="3"/>
      <c r="KZ203" s="3"/>
      <c r="LA203" s="3"/>
      <c r="LB203" s="3"/>
      <c r="LC203" s="3"/>
      <c r="LD203" s="3"/>
      <c r="LE203" s="3"/>
      <c r="LF203" s="3"/>
      <c r="LG203" s="3"/>
      <c r="LH203" s="3"/>
      <c r="LI203" s="3"/>
      <c r="LJ203" s="3"/>
      <c r="LK203" s="3"/>
      <c r="LL203" s="3"/>
      <c r="LM203" s="3"/>
      <c r="LN203" s="3"/>
      <c r="LO203" s="3"/>
      <c r="LP203" s="3"/>
      <c r="LQ203" s="3"/>
      <c r="LR203" s="3"/>
      <c r="LS203" s="3"/>
      <c r="LT203" s="3"/>
      <c r="LU203" s="3"/>
      <c r="LV203" s="3"/>
      <c r="LW203" s="3"/>
      <c r="LX203" s="3"/>
      <c r="LY203" s="3"/>
      <c r="LZ203" s="3"/>
      <c r="MA203" s="3"/>
      <c r="MB203" s="3"/>
      <c r="MC203" s="3"/>
      <c r="MD203" s="3"/>
      <c r="ME203" s="3"/>
      <c r="MF203" s="3"/>
      <c r="MG203" s="3"/>
      <c r="MH203" s="3"/>
      <c r="MI203" s="3"/>
      <c r="MJ203" s="3"/>
      <c r="MK203" s="3"/>
      <c r="ML203" s="3"/>
      <c r="MM203" s="3"/>
      <c r="MN203" s="3"/>
      <c r="MO203" s="3"/>
      <c r="MP203" s="3"/>
      <c r="MQ203" s="3"/>
      <c r="MR203" s="3"/>
      <c r="MS203" s="3"/>
      <c r="MT203" s="3"/>
      <c r="MU203" s="3"/>
      <c r="MV203" s="3"/>
      <c r="MW203" s="3"/>
      <c r="MX203" s="3"/>
      <c r="MY203" s="3"/>
      <c r="MZ203" s="3"/>
      <c r="NA203" s="3"/>
      <c r="NB203" s="3"/>
      <c r="NC203" s="3"/>
      <c r="ND203" s="3"/>
      <c r="NE203" s="3"/>
      <c r="NF203" s="3"/>
      <c r="NG203" s="3"/>
      <c r="NH203" s="3"/>
      <c r="NI203" s="3"/>
      <c r="NJ203" s="3"/>
      <c r="NK203" s="3"/>
      <c r="NL203" s="3"/>
      <c r="NM203" s="3"/>
      <c r="NN203" s="3"/>
      <c r="NO203" s="3"/>
      <c r="NP203" s="3"/>
      <c r="NQ203" s="3"/>
      <c r="NR203" s="3"/>
      <c r="NS203" s="3"/>
      <c r="NT203" s="3"/>
      <c r="NU203" s="3"/>
      <c r="NV203" s="3"/>
      <c r="NW203" s="3"/>
      <c r="NX203" s="3"/>
      <c r="NY203" s="3"/>
      <c r="NZ203" s="3"/>
      <c r="OA203" s="3"/>
      <c r="OB203" s="3"/>
      <c r="OC203" s="3"/>
      <c r="OD203" s="3"/>
      <c r="OE203" s="3"/>
      <c r="OF203" s="3"/>
      <c r="OG203" s="3"/>
      <c r="OH203" s="3"/>
      <c r="OI203" s="3"/>
      <c r="OJ203" s="3"/>
      <c r="OK203" s="3"/>
      <c r="OL203" s="3"/>
      <c r="OM203" s="3"/>
      <c r="ON203" s="3"/>
      <c r="OO203" s="3"/>
      <c r="OP203" s="3"/>
      <c r="OQ203" s="3"/>
      <c r="OR203" s="3"/>
      <c r="OS203" s="3"/>
      <c r="OT203" s="3"/>
      <c r="OU203" s="3"/>
      <c r="OV203" s="3"/>
      <c r="OW203" s="3"/>
      <c r="OX203" s="3"/>
      <c r="OY203" s="3"/>
      <c r="OZ203" s="3"/>
      <c r="PA203" s="3"/>
      <c r="PB203" s="3"/>
      <c r="PC203" s="3"/>
      <c r="PD203" s="3"/>
      <c r="PE203" s="3"/>
      <c r="PF203" s="3"/>
      <c r="PG203" s="3"/>
      <c r="PH203" s="3"/>
      <c r="PI203" s="3"/>
      <c r="PJ203" s="3"/>
      <c r="PK203" s="3"/>
      <c r="PL203" s="3"/>
      <c r="PM203" s="3"/>
      <c r="PN203" s="3"/>
      <c r="PO203" s="3"/>
      <c r="PP203" s="3"/>
      <c r="PQ203" s="3"/>
      <c r="PR203" s="3"/>
      <c r="PS203" s="3"/>
      <c r="PT203" s="3"/>
      <c r="PU203" s="3"/>
      <c r="PV203" s="3"/>
      <c r="PW203" s="3"/>
      <c r="PX203" s="3"/>
      <c r="PY203" s="3"/>
      <c r="PZ203" s="3"/>
      <c r="QA203" s="3"/>
      <c r="QB203" s="3"/>
      <c r="QC203" s="3"/>
      <c r="QD203" s="3"/>
      <c r="QE203" s="3"/>
      <c r="QF203" s="3"/>
      <c r="QG203" s="3"/>
      <c r="QH203" s="3"/>
      <c r="QI203" s="3"/>
      <c r="QJ203" s="3"/>
      <c r="QK203" s="3"/>
      <c r="QL203" s="3"/>
      <c r="QM203" s="3"/>
      <c r="QN203" s="3"/>
      <c r="QO203" s="3"/>
      <c r="QP203" s="3"/>
      <c r="QQ203" s="3"/>
      <c r="QR203" s="3"/>
      <c r="QS203" s="3"/>
      <c r="QT203" s="3"/>
      <c r="QU203" s="3"/>
      <c r="QV203" s="3"/>
      <c r="QW203" s="3"/>
      <c r="QX203" s="3"/>
      <c r="QY203" s="3"/>
      <c r="QZ203" s="3"/>
      <c r="RA203" s="3"/>
      <c r="RB203" s="3"/>
      <c r="RC203" s="3"/>
      <c r="RD203" s="3"/>
      <c r="RE203" s="3"/>
      <c r="RF203" s="3"/>
      <c r="RG203" s="3"/>
      <c r="RH203" s="3"/>
      <c r="RI203" s="3"/>
      <c r="RJ203" s="3"/>
      <c r="RK203" s="3"/>
      <c r="RL203" s="3"/>
      <c r="RM203" s="3"/>
      <c r="RN203" s="3"/>
      <c r="RO203" s="3"/>
      <c r="RP203" s="3"/>
      <c r="RQ203" s="3"/>
      <c r="RR203" s="3"/>
      <c r="RS203" s="3"/>
      <c r="RT203" s="3"/>
      <c r="RU203" s="3"/>
      <c r="RV203" s="3"/>
      <c r="RW203" s="3"/>
      <c r="RX203" s="3"/>
      <c r="RY203" s="3"/>
      <c r="RZ203" s="3"/>
      <c r="SA203" s="3"/>
      <c r="SB203" s="3"/>
      <c r="SC203" s="3"/>
      <c r="SD203" s="3"/>
      <c r="SE203" s="3"/>
      <c r="SF203" s="3"/>
      <c r="SG203" s="3"/>
      <c r="SH203" s="3"/>
      <c r="SI203" s="3"/>
      <c r="SJ203" s="3"/>
      <c r="SK203" s="3"/>
      <c r="SL203" s="3"/>
      <c r="SM203" s="3"/>
      <c r="SN203" s="3"/>
      <c r="SO203" s="3"/>
      <c r="SP203" s="3"/>
      <c r="SQ203" s="3"/>
      <c r="SR203" s="3"/>
      <c r="SS203" s="3"/>
      <c r="ST203" s="3"/>
      <c r="SU203" s="3"/>
      <c r="SV203" s="3"/>
      <c r="SW203" s="3"/>
      <c r="SX203" s="3"/>
      <c r="SY203" s="3"/>
      <c r="SZ203" s="3"/>
      <c r="TA203" s="3"/>
      <c r="TB203" s="3"/>
      <c r="TC203" s="3"/>
      <c r="TD203" s="3"/>
      <c r="TE203" s="3"/>
      <c r="TF203" s="3"/>
      <c r="TG203" s="3"/>
      <c r="TH203" s="3"/>
      <c r="TI203" s="3"/>
      <c r="TJ203" s="3"/>
      <c r="TK203" s="3"/>
      <c r="TL203" s="3"/>
      <c r="TM203" s="3"/>
      <c r="TN203" s="3"/>
      <c r="TO203" s="3"/>
      <c r="TP203" s="3"/>
      <c r="TQ203" s="3"/>
      <c r="TR203" s="3"/>
      <c r="TS203" s="3"/>
      <c r="TT203" s="3"/>
      <c r="TU203" s="3"/>
      <c r="TV203" s="3"/>
      <c r="TW203" s="3"/>
      <c r="TX203" s="3"/>
      <c r="TY203" s="3"/>
      <c r="TZ203" s="3"/>
      <c r="UA203" s="3"/>
      <c r="UB203" s="3"/>
      <c r="UC203" s="3"/>
      <c r="UD203" s="3"/>
      <c r="UE203" s="3"/>
      <c r="UF203" s="3"/>
      <c r="UG203" s="3"/>
      <c r="UH203" s="3"/>
      <c r="UI203" s="3"/>
      <c r="UJ203" s="3"/>
      <c r="UK203" s="3"/>
      <c r="UL203" s="3"/>
      <c r="UM203" s="3"/>
      <c r="UN203" s="3"/>
      <c r="UO203" s="3"/>
      <c r="UP203" s="3"/>
      <c r="UQ203" s="3"/>
      <c r="UR203" s="3"/>
      <c r="US203" s="3"/>
      <c r="UT203" s="3"/>
      <c r="UU203" s="3"/>
      <c r="UV203" s="3"/>
      <c r="UW203" s="3"/>
      <c r="UX203" s="3"/>
      <c r="UY203" s="3"/>
      <c r="UZ203" s="3"/>
      <c r="VA203" s="3"/>
      <c r="VB203" s="3"/>
      <c r="VC203" s="3"/>
      <c r="VD203" s="3"/>
      <c r="VE203" s="3"/>
      <c r="VF203" s="3"/>
      <c r="VG203" s="3"/>
      <c r="VH203" s="3"/>
      <c r="VI203" s="3"/>
      <c r="VJ203" s="3"/>
      <c r="VK203" s="3"/>
      <c r="VL203" s="3"/>
      <c r="VM203" s="3"/>
      <c r="VN203" s="3"/>
      <c r="VO203" s="3"/>
      <c r="VP203" s="3"/>
      <c r="VQ203" s="3"/>
      <c r="VR203" s="3"/>
      <c r="VS203" s="3"/>
      <c r="VT203" s="3"/>
      <c r="VU203" s="3"/>
      <c r="VV203" s="3"/>
      <c r="VW203" s="3"/>
      <c r="VX203" s="3"/>
      <c r="VY203" s="3"/>
      <c r="VZ203" s="3"/>
      <c r="WA203" s="3"/>
      <c r="WB203" s="3"/>
      <c r="WC203" s="3"/>
      <c r="WD203" s="3"/>
      <c r="WE203" s="3"/>
      <c r="WF203" s="3"/>
      <c r="WG203" s="3"/>
      <c r="WH203" s="3"/>
      <c r="WI203" s="3"/>
      <c r="WJ203" s="3"/>
      <c r="WK203" s="3"/>
      <c r="WL203" s="3"/>
      <c r="WM203" s="3"/>
      <c r="WN203" s="3"/>
      <c r="WO203" s="3"/>
      <c r="WP203" s="3"/>
      <c r="WQ203" s="3"/>
      <c r="WR203" s="3"/>
      <c r="WS203" s="3"/>
      <c r="WT203" s="3"/>
      <c r="WU203" s="3"/>
      <c r="WV203" s="3"/>
      <c r="WW203" s="3"/>
      <c r="WX203" s="3"/>
      <c r="WY203" s="3"/>
      <c r="WZ203" s="3"/>
      <c r="XA203" s="3"/>
      <c r="XB203" s="3"/>
      <c r="XC203" s="3"/>
      <c r="XD203" s="3"/>
      <c r="XE203" s="3"/>
      <c r="XF203" s="3"/>
      <c r="XG203" s="3"/>
      <c r="XH203" s="3"/>
      <c r="XI203" s="3"/>
      <c r="XJ203" s="3"/>
      <c r="XK203" s="3"/>
      <c r="XL203" s="3"/>
      <c r="XM203" s="3"/>
      <c r="XN203" s="3"/>
      <c r="XO203" s="3"/>
      <c r="XP203" s="3"/>
      <c r="XQ203" s="3"/>
      <c r="XR203" s="3"/>
      <c r="XS203" s="3"/>
      <c r="XT203" s="3"/>
      <c r="XU203" s="3"/>
      <c r="XV203" s="3"/>
      <c r="XW203" s="3"/>
      <c r="XX203" s="3"/>
      <c r="XY203" s="3"/>
      <c r="XZ203" s="3"/>
      <c r="YA203" s="3"/>
      <c r="YB203" s="3"/>
      <c r="YC203" s="3"/>
      <c r="YD203" s="3"/>
      <c r="YE203" s="3"/>
      <c r="YF203" s="3"/>
      <c r="YG203" s="3"/>
      <c r="YH203" s="3"/>
      <c r="YI203" s="3"/>
      <c r="YJ203" s="3"/>
      <c r="YK203" s="3"/>
      <c r="YL203" s="3"/>
      <c r="YM203" s="3"/>
      <c r="YN203" s="3"/>
      <c r="YO203" s="3"/>
      <c r="YP203" s="3"/>
      <c r="YQ203" s="3"/>
      <c r="YR203" s="3"/>
      <c r="YS203" s="3"/>
      <c r="YT203" s="3"/>
      <c r="YU203" s="3"/>
      <c r="YV203" s="3"/>
      <c r="YW203" s="3"/>
      <c r="YX203" s="3"/>
      <c r="YY203" s="3"/>
      <c r="YZ203" s="3"/>
      <c r="ZA203" s="3"/>
      <c r="ZB203" s="3"/>
      <c r="ZC203" s="3"/>
      <c r="ZD203" s="3"/>
      <c r="ZE203" s="3"/>
      <c r="ZF203" s="3"/>
      <c r="ZG203" s="3"/>
      <c r="ZH203" s="3"/>
      <c r="ZI203" s="3"/>
      <c r="ZJ203" s="3"/>
      <c r="ZK203" s="3"/>
      <c r="ZL203" s="3"/>
      <c r="ZM203" s="3"/>
      <c r="ZN203" s="3"/>
      <c r="ZO203" s="3"/>
      <c r="ZP203" s="3"/>
      <c r="ZQ203" s="3"/>
      <c r="ZR203" s="3"/>
      <c r="ZS203" s="3"/>
      <c r="ZT203" s="3"/>
      <c r="ZU203" s="3"/>
      <c r="ZV203" s="3"/>
      <c r="ZW203" s="3"/>
      <c r="ZX203" s="3"/>
      <c r="ZY203" s="3"/>
      <c r="ZZ203" s="3"/>
      <c r="AAA203" s="3"/>
      <c r="AAB203" s="3"/>
      <c r="AAC203" s="3"/>
      <c r="AAD203" s="3"/>
      <c r="AAE203" s="3"/>
      <c r="AAF203" s="3"/>
      <c r="AAG203" s="3"/>
      <c r="AAH203" s="3"/>
      <c r="AAI203" s="3"/>
      <c r="AAJ203" s="3"/>
      <c r="AAK203" s="3"/>
      <c r="AAL203" s="3"/>
      <c r="AAM203" s="3"/>
      <c r="AAN203" s="3"/>
      <c r="AAO203" s="3"/>
      <c r="AAP203" s="3"/>
      <c r="AAQ203" s="3"/>
      <c r="AAR203" s="3"/>
      <c r="AAS203" s="3"/>
      <c r="AAT203" s="3"/>
      <c r="AAU203" s="3"/>
      <c r="AAV203" s="3"/>
      <c r="AAW203" s="3"/>
      <c r="AAX203" s="3"/>
      <c r="AAY203" s="3"/>
      <c r="AAZ203" s="3"/>
      <c r="ABA203" s="3"/>
      <c r="ABB203" s="3"/>
      <c r="ABC203" s="3"/>
      <c r="ABD203" s="3"/>
      <c r="ABE203" s="3"/>
      <c r="ABF203" s="3"/>
      <c r="ABG203" s="3"/>
      <c r="ABH203" s="3"/>
      <c r="ABI203" s="3"/>
      <c r="ABJ203" s="3"/>
      <c r="ABK203" s="3"/>
      <c r="ABL203" s="3"/>
      <c r="ABM203" s="3"/>
      <c r="ABN203" s="3"/>
      <c r="ABO203" s="3"/>
      <c r="ABP203" s="3"/>
      <c r="ABQ203" s="3"/>
      <c r="ABR203" s="3"/>
      <c r="ABS203" s="3"/>
      <c r="ABT203" s="3"/>
      <c r="ABU203" s="3"/>
      <c r="ABV203" s="3"/>
      <c r="ABW203" s="3"/>
      <c r="ABX203" s="3"/>
      <c r="ABY203" s="3"/>
      <c r="ABZ203" s="3"/>
      <c r="ACA203" s="3"/>
      <c r="ACB203" s="3"/>
      <c r="ACC203" s="3"/>
      <c r="ACD203" s="3"/>
      <c r="ACE203" s="3"/>
      <c r="ACF203" s="3"/>
      <c r="ACG203" s="3"/>
      <c r="ACH203" s="3"/>
      <c r="ACI203" s="3"/>
      <c r="ACJ203" s="3"/>
      <c r="ACK203" s="3"/>
      <c r="ACL203" s="3"/>
      <c r="ACM203" s="3"/>
      <c r="ACN203" s="3"/>
      <c r="ACO203" s="3"/>
      <c r="ACP203" s="3"/>
      <c r="ACQ203" s="3"/>
      <c r="ACR203" s="3"/>
      <c r="ACS203" s="3"/>
      <c r="ACT203" s="3"/>
      <c r="ACU203" s="3"/>
      <c r="ACV203" s="3"/>
      <c r="ACW203" s="3"/>
      <c r="ACX203" s="3"/>
      <c r="ACY203" s="3"/>
      <c r="ACZ203" s="3"/>
      <c r="ADA203" s="3"/>
      <c r="ADB203" s="3"/>
      <c r="ADC203" s="3"/>
      <c r="ADD203" s="3"/>
      <c r="ADE203" s="3"/>
      <c r="ADF203" s="3"/>
      <c r="ADG203" s="3"/>
      <c r="ADH203" s="3"/>
      <c r="ADI203" s="3"/>
      <c r="ADJ203" s="3"/>
      <c r="ADK203" s="3"/>
      <c r="ADL203" s="3"/>
      <c r="ADM203" s="3"/>
      <c r="ADN203" s="3"/>
      <c r="ADO203" s="3"/>
      <c r="ADP203" s="3"/>
      <c r="ADQ203" s="3"/>
      <c r="ADR203" s="3"/>
      <c r="ADS203" s="3"/>
      <c r="ADT203" s="3"/>
      <c r="ADU203" s="3"/>
      <c r="ADV203" s="3"/>
      <c r="ADW203" s="3"/>
      <c r="ADX203" s="3"/>
      <c r="ADY203" s="3"/>
      <c r="ADZ203" s="3"/>
      <c r="AEA203" s="3"/>
      <c r="AEB203" s="3"/>
      <c r="AEC203" s="3"/>
      <c r="AED203" s="3"/>
      <c r="AEE203" s="3"/>
      <c r="AEF203" s="3"/>
      <c r="AEG203" s="3"/>
      <c r="AEH203" s="3"/>
      <c r="AEI203" s="3"/>
      <c r="AEJ203" s="3"/>
      <c r="AEK203" s="3"/>
      <c r="AEL203" s="3"/>
      <c r="AEM203" s="3"/>
      <c r="AEN203" s="3"/>
      <c r="AEO203" s="3"/>
      <c r="AEP203" s="3"/>
      <c r="AEQ203" s="3"/>
      <c r="AER203" s="3"/>
      <c r="AES203" s="3"/>
      <c r="AET203" s="3"/>
      <c r="AEU203" s="3"/>
      <c r="AEV203" s="3"/>
      <c r="AEW203" s="3"/>
      <c r="AEX203" s="3"/>
      <c r="AEY203" s="3"/>
      <c r="AEZ203" s="3"/>
      <c r="AFA203" s="3"/>
      <c r="AFB203" s="3"/>
      <c r="AFC203" s="3"/>
      <c r="AFD203" s="3"/>
      <c r="AFE203" s="3"/>
      <c r="AFF203" s="3"/>
      <c r="AFG203" s="3"/>
      <c r="AFH203" s="3"/>
      <c r="AFI203" s="3"/>
      <c r="AFJ203" s="3"/>
      <c r="AFK203" s="3"/>
      <c r="AFL203" s="3"/>
      <c r="AFM203" s="3"/>
      <c r="AFN203" s="3"/>
      <c r="AFO203" s="3"/>
      <c r="AFP203" s="3"/>
      <c r="AFQ203" s="3"/>
      <c r="AFR203" s="3"/>
      <c r="AFS203" s="3"/>
      <c r="AFT203" s="3"/>
      <c r="AFU203" s="3"/>
      <c r="AFV203" s="3"/>
      <c r="AFW203" s="3"/>
      <c r="AFX203" s="3"/>
      <c r="AFY203" s="3"/>
      <c r="AFZ203" s="3"/>
      <c r="AGA203" s="3"/>
      <c r="AGB203" s="3"/>
      <c r="AGC203" s="3"/>
      <c r="AGD203" s="3"/>
      <c r="AGE203" s="3"/>
      <c r="AGF203" s="3"/>
      <c r="AGG203" s="3"/>
      <c r="AGH203" s="3"/>
      <c r="AGI203" s="3"/>
      <c r="AGJ203" s="3"/>
      <c r="AGK203" s="3"/>
      <c r="AGL203" s="3"/>
      <c r="AGM203" s="3"/>
      <c r="AGN203" s="3"/>
      <c r="AGO203" s="3"/>
      <c r="AGP203" s="3"/>
      <c r="AGQ203" s="3"/>
      <c r="AGR203" s="3"/>
      <c r="AGS203" s="3"/>
      <c r="AGT203" s="3"/>
      <c r="AGU203" s="3"/>
      <c r="AGV203" s="3"/>
      <c r="AGW203" s="3"/>
      <c r="AGX203" s="3"/>
      <c r="AGY203" s="3"/>
      <c r="AGZ203" s="3"/>
      <c r="AHA203" s="3"/>
      <c r="AHB203" s="3"/>
      <c r="AHC203" s="3"/>
      <c r="AHD203" s="3"/>
      <c r="AHE203" s="3"/>
      <c r="AHF203" s="3"/>
      <c r="AHG203" s="3"/>
      <c r="AHH203" s="3"/>
      <c r="AHI203" s="3"/>
      <c r="AHJ203" s="3"/>
      <c r="AHK203" s="3"/>
      <c r="AHL203" s="3"/>
      <c r="AHM203" s="3"/>
      <c r="AHN203" s="3"/>
      <c r="AHO203" s="3"/>
      <c r="AHP203" s="3"/>
      <c r="AHQ203" s="3"/>
      <c r="AHR203" s="3"/>
      <c r="AHS203" s="3"/>
      <c r="AHT203" s="3"/>
      <c r="AHU203" s="3"/>
      <c r="AHV203" s="3"/>
      <c r="AHW203" s="3"/>
      <c r="AHX203" s="3"/>
      <c r="AHY203" s="3"/>
      <c r="AHZ203" s="3"/>
      <c r="AIA203" s="3"/>
      <c r="AIB203" s="3"/>
      <c r="AIC203" s="3"/>
      <c r="AID203" s="3"/>
      <c r="AIE203" s="3"/>
      <c r="AIF203" s="3"/>
      <c r="AIG203" s="3"/>
      <c r="AIH203" s="3"/>
      <c r="AII203" s="3"/>
      <c r="AIJ203" s="3"/>
      <c r="AIK203" s="3"/>
      <c r="AIL203" s="3"/>
      <c r="AIM203" s="3"/>
      <c r="AIN203" s="3"/>
      <c r="AIO203" s="3"/>
      <c r="AIP203" s="3"/>
      <c r="AIQ203" s="3"/>
      <c r="AIR203" s="3"/>
      <c r="AIS203" s="3"/>
      <c r="AIT203" s="3"/>
      <c r="AIU203" s="3"/>
      <c r="AIV203" s="3"/>
      <c r="AIW203" s="3"/>
      <c r="AIX203" s="3"/>
      <c r="AIY203" s="3"/>
      <c r="AIZ203" s="3"/>
      <c r="AJA203" s="3"/>
      <c r="AJB203" s="3"/>
      <c r="AJC203" s="3"/>
      <c r="AJD203" s="3"/>
      <c r="AJE203" s="3"/>
      <c r="AJF203" s="3"/>
      <c r="AJG203" s="3"/>
      <c r="AJH203" s="3"/>
      <c r="AJI203" s="3"/>
      <c r="AJJ203" s="3"/>
      <c r="AJK203" s="3"/>
      <c r="AJL203" s="3"/>
      <c r="AJM203" s="3"/>
      <c r="AJN203" s="3"/>
      <c r="AJO203" s="3"/>
      <c r="AJP203" s="3"/>
      <c r="AJQ203" s="3"/>
      <c r="AJR203" s="3"/>
      <c r="AJS203" s="3"/>
      <c r="AJT203" s="3"/>
      <c r="AJU203" s="3"/>
      <c r="AJV203" s="3"/>
      <c r="AJW203" s="3"/>
      <c r="AJX203" s="3"/>
      <c r="AJY203" s="3"/>
      <c r="AJZ203" s="3"/>
      <c r="AKA203" s="3"/>
      <c r="AKB203" s="3"/>
      <c r="AKC203" s="3"/>
      <c r="AKD203" s="3"/>
      <c r="AKE203" s="3"/>
      <c r="AKF203" s="3"/>
      <c r="AKG203" s="3"/>
      <c r="AKH203" s="3"/>
      <c r="AKI203" s="3"/>
      <c r="AKJ203" s="3"/>
      <c r="AKK203" s="3"/>
      <c r="AKL203" s="3"/>
      <c r="AKM203" s="3"/>
      <c r="AKN203" s="3"/>
      <c r="AKO203" s="3"/>
      <c r="AKP203" s="3"/>
      <c r="AKQ203" s="3"/>
      <c r="AKR203" s="3"/>
      <c r="AKS203" s="3"/>
      <c r="AKT203" s="3"/>
      <c r="AKU203" s="3"/>
      <c r="AKV203" s="3"/>
      <c r="AKW203" s="3"/>
      <c r="AKX203" s="3"/>
      <c r="AKY203" s="3"/>
      <c r="AKZ203" s="3"/>
      <c r="ALA203" s="3"/>
      <c r="ALB203" s="3"/>
      <c r="ALC203" s="3"/>
      <c r="ALD203" s="3"/>
      <c r="ALE203" s="3"/>
      <c r="ALF203" s="3"/>
      <c r="ALG203" s="3"/>
      <c r="ALH203" s="3"/>
      <c r="ALI203" s="3"/>
      <c r="ALJ203" s="3"/>
      <c r="ALK203" s="3"/>
      <c r="ALL203" s="3"/>
      <c r="ALM203" s="3"/>
      <c r="ALN203" s="3"/>
      <c r="ALO203" s="3"/>
      <c r="ALP203" s="3"/>
      <c r="ALQ203" s="3"/>
      <c r="ALR203" s="3"/>
      <c r="ALS203" s="3"/>
      <c r="ALT203" s="3"/>
      <c r="ALU203" s="3"/>
      <c r="ALV203" s="3"/>
      <c r="ALW203" s="3"/>
      <c r="ALX203" s="3"/>
      <c r="ALY203" s="3"/>
      <c r="ALZ203" s="3"/>
      <c r="AMA203" s="3"/>
      <c r="AMB203" s="3"/>
      <c r="AMC203" s="3"/>
      <c r="AMD203" s="3"/>
      <c r="AME203" s="3"/>
      <c r="AMF203" s="3"/>
      <c r="AMG203" s="3"/>
      <c r="AMH203" s="3"/>
      <c r="AMI203" s="3"/>
      <c r="AMJ203" s="3"/>
      <c r="AMK203" s="3"/>
      <c r="AML203" s="3"/>
      <c r="AMM203" s="3"/>
      <c r="AMN203" s="3"/>
      <c r="AMO203" s="3"/>
      <c r="AMP203" s="3"/>
      <c r="AMQ203" s="3"/>
      <c r="AMR203" s="3"/>
      <c r="AMS203" s="3"/>
      <c r="AMT203" s="3"/>
      <c r="AMU203" s="3"/>
    </row>
    <row r="204" spans="1:1036" ht="14.25" hidden="1" outlineLevel="1">
      <c r="A204" s="3"/>
      <c r="B204" s="3"/>
      <c r="C204" s="85" t="s">
        <v>268</v>
      </c>
      <c r="D204" s="3"/>
      <c r="E204" s="102">
        <f>+SUM(H204:AJ204)</f>
        <v>0</v>
      </c>
      <c r="F204" s="86"/>
      <c r="G204" s="128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  <c r="IW204" s="3"/>
      <c r="IX204" s="3"/>
      <c r="IY204" s="3"/>
      <c r="IZ204" s="3"/>
      <c r="JA204" s="3"/>
      <c r="JB204" s="3"/>
      <c r="JC204" s="3"/>
      <c r="JD204" s="3"/>
      <c r="JE204" s="3"/>
      <c r="JF204" s="3"/>
      <c r="JG204" s="3"/>
      <c r="JH204" s="3"/>
      <c r="JI204" s="3"/>
      <c r="JJ204" s="3"/>
      <c r="JK204" s="3"/>
      <c r="JL204" s="3"/>
      <c r="JM204" s="3"/>
      <c r="JN204" s="3"/>
      <c r="JO204" s="3"/>
      <c r="JP204" s="3"/>
      <c r="JQ204" s="3"/>
      <c r="JR204" s="3"/>
      <c r="JS204" s="3"/>
      <c r="JT204" s="3"/>
      <c r="JU204" s="3"/>
      <c r="JV204" s="3"/>
      <c r="JW204" s="3"/>
      <c r="JX204" s="3"/>
      <c r="JY204" s="3"/>
      <c r="JZ204" s="3"/>
      <c r="KA204" s="3"/>
      <c r="KB204" s="3"/>
      <c r="KC204" s="3"/>
      <c r="KD204" s="3"/>
      <c r="KE204" s="3"/>
      <c r="KF204" s="3"/>
      <c r="KG204" s="3"/>
      <c r="KH204" s="3"/>
      <c r="KI204" s="3"/>
      <c r="KJ204" s="3"/>
      <c r="KK204" s="3"/>
      <c r="KL204" s="3"/>
      <c r="KM204" s="3"/>
      <c r="KN204" s="3"/>
      <c r="KO204" s="3"/>
      <c r="KP204" s="3"/>
      <c r="KQ204" s="3"/>
      <c r="KR204" s="3"/>
      <c r="KS204" s="3"/>
      <c r="KT204" s="3"/>
      <c r="KU204" s="3"/>
      <c r="KV204" s="3"/>
      <c r="KW204" s="3"/>
      <c r="KX204" s="3"/>
      <c r="KY204" s="3"/>
      <c r="KZ204" s="3"/>
      <c r="LA204" s="3"/>
      <c r="LB204" s="3"/>
      <c r="LC204" s="3"/>
      <c r="LD204" s="3"/>
      <c r="LE204" s="3"/>
      <c r="LF204" s="3"/>
      <c r="LG204" s="3"/>
      <c r="LH204" s="3"/>
      <c r="LI204" s="3"/>
      <c r="LJ204" s="3"/>
      <c r="LK204" s="3"/>
      <c r="LL204" s="3"/>
      <c r="LM204" s="3"/>
      <c r="LN204" s="3"/>
      <c r="LO204" s="3"/>
      <c r="LP204" s="3"/>
      <c r="LQ204" s="3"/>
      <c r="LR204" s="3"/>
      <c r="LS204" s="3"/>
      <c r="LT204" s="3"/>
      <c r="LU204" s="3"/>
      <c r="LV204" s="3"/>
      <c r="LW204" s="3"/>
      <c r="LX204" s="3"/>
      <c r="LY204" s="3"/>
      <c r="LZ204" s="3"/>
      <c r="MA204" s="3"/>
      <c r="MB204" s="3"/>
      <c r="MC204" s="3"/>
      <c r="MD204" s="3"/>
      <c r="ME204" s="3"/>
      <c r="MF204" s="3"/>
      <c r="MG204" s="3"/>
      <c r="MH204" s="3"/>
      <c r="MI204" s="3"/>
      <c r="MJ204" s="3"/>
      <c r="MK204" s="3"/>
      <c r="ML204" s="3"/>
      <c r="MM204" s="3"/>
      <c r="MN204" s="3"/>
      <c r="MO204" s="3"/>
      <c r="MP204" s="3"/>
      <c r="MQ204" s="3"/>
      <c r="MR204" s="3"/>
      <c r="MS204" s="3"/>
      <c r="MT204" s="3"/>
      <c r="MU204" s="3"/>
      <c r="MV204" s="3"/>
      <c r="MW204" s="3"/>
      <c r="MX204" s="3"/>
      <c r="MY204" s="3"/>
      <c r="MZ204" s="3"/>
      <c r="NA204" s="3"/>
      <c r="NB204" s="3"/>
      <c r="NC204" s="3"/>
      <c r="ND204" s="3"/>
      <c r="NE204" s="3"/>
      <c r="NF204" s="3"/>
      <c r="NG204" s="3"/>
      <c r="NH204" s="3"/>
      <c r="NI204" s="3"/>
      <c r="NJ204" s="3"/>
      <c r="NK204" s="3"/>
      <c r="NL204" s="3"/>
      <c r="NM204" s="3"/>
      <c r="NN204" s="3"/>
      <c r="NO204" s="3"/>
      <c r="NP204" s="3"/>
      <c r="NQ204" s="3"/>
      <c r="NR204" s="3"/>
      <c r="NS204" s="3"/>
      <c r="NT204" s="3"/>
      <c r="NU204" s="3"/>
      <c r="NV204" s="3"/>
      <c r="NW204" s="3"/>
      <c r="NX204" s="3"/>
      <c r="NY204" s="3"/>
      <c r="NZ204" s="3"/>
      <c r="OA204" s="3"/>
      <c r="OB204" s="3"/>
      <c r="OC204" s="3"/>
      <c r="OD204" s="3"/>
      <c r="OE204" s="3"/>
      <c r="OF204" s="3"/>
      <c r="OG204" s="3"/>
      <c r="OH204" s="3"/>
      <c r="OI204" s="3"/>
      <c r="OJ204" s="3"/>
      <c r="OK204" s="3"/>
      <c r="OL204" s="3"/>
      <c r="OM204" s="3"/>
      <c r="ON204" s="3"/>
      <c r="OO204" s="3"/>
      <c r="OP204" s="3"/>
      <c r="OQ204" s="3"/>
      <c r="OR204" s="3"/>
      <c r="OS204" s="3"/>
      <c r="OT204" s="3"/>
      <c r="OU204" s="3"/>
      <c r="OV204" s="3"/>
      <c r="OW204" s="3"/>
      <c r="OX204" s="3"/>
      <c r="OY204" s="3"/>
      <c r="OZ204" s="3"/>
      <c r="PA204" s="3"/>
      <c r="PB204" s="3"/>
      <c r="PC204" s="3"/>
      <c r="PD204" s="3"/>
      <c r="PE204" s="3"/>
      <c r="PF204" s="3"/>
      <c r="PG204" s="3"/>
      <c r="PH204" s="3"/>
      <c r="PI204" s="3"/>
      <c r="PJ204" s="3"/>
      <c r="PK204" s="3"/>
      <c r="PL204" s="3"/>
      <c r="PM204" s="3"/>
      <c r="PN204" s="3"/>
      <c r="PO204" s="3"/>
      <c r="PP204" s="3"/>
      <c r="PQ204" s="3"/>
      <c r="PR204" s="3"/>
      <c r="PS204" s="3"/>
      <c r="PT204" s="3"/>
      <c r="PU204" s="3"/>
      <c r="PV204" s="3"/>
      <c r="PW204" s="3"/>
      <c r="PX204" s="3"/>
      <c r="PY204" s="3"/>
      <c r="PZ204" s="3"/>
      <c r="QA204" s="3"/>
      <c r="QB204" s="3"/>
      <c r="QC204" s="3"/>
      <c r="QD204" s="3"/>
      <c r="QE204" s="3"/>
      <c r="QF204" s="3"/>
      <c r="QG204" s="3"/>
      <c r="QH204" s="3"/>
      <c r="QI204" s="3"/>
      <c r="QJ204" s="3"/>
      <c r="QK204" s="3"/>
      <c r="QL204" s="3"/>
      <c r="QM204" s="3"/>
      <c r="QN204" s="3"/>
      <c r="QO204" s="3"/>
      <c r="QP204" s="3"/>
      <c r="QQ204" s="3"/>
      <c r="QR204" s="3"/>
      <c r="QS204" s="3"/>
      <c r="QT204" s="3"/>
      <c r="QU204" s="3"/>
      <c r="QV204" s="3"/>
      <c r="QW204" s="3"/>
      <c r="QX204" s="3"/>
      <c r="QY204" s="3"/>
      <c r="QZ204" s="3"/>
      <c r="RA204" s="3"/>
      <c r="RB204" s="3"/>
      <c r="RC204" s="3"/>
      <c r="RD204" s="3"/>
      <c r="RE204" s="3"/>
      <c r="RF204" s="3"/>
      <c r="RG204" s="3"/>
      <c r="RH204" s="3"/>
      <c r="RI204" s="3"/>
      <c r="RJ204" s="3"/>
      <c r="RK204" s="3"/>
      <c r="RL204" s="3"/>
      <c r="RM204" s="3"/>
      <c r="RN204" s="3"/>
      <c r="RO204" s="3"/>
      <c r="RP204" s="3"/>
      <c r="RQ204" s="3"/>
      <c r="RR204" s="3"/>
      <c r="RS204" s="3"/>
      <c r="RT204" s="3"/>
      <c r="RU204" s="3"/>
      <c r="RV204" s="3"/>
      <c r="RW204" s="3"/>
      <c r="RX204" s="3"/>
      <c r="RY204" s="3"/>
      <c r="RZ204" s="3"/>
      <c r="SA204" s="3"/>
      <c r="SB204" s="3"/>
      <c r="SC204" s="3"/>
      <c r="SD204" s="3"/>
      <c r="SE204" s="3"/>
      <c r="SF204" s="3"/>
      <c r="SG204" s="3"/>
      <c r="SH204" s="3"/>
      <c r="SI204" s="3"/>
      <c r="SJ204" s="3"/>
      <c r="SK204" s="3"/>
      <c r="SL204" s="3"/>
      <c r="SM204" s="3"/>
      <c r="SN204" s="3"/>
      <c r="SO204" s="3"/>
      <c r="SP204" s="3"/>
      <c r="SQ204" s="3"/>
      <c r="SR204" s="3"/>
      <c r="SS204" s="3"/>
      <c r="ST204" s="3"/>
      <c r="SU204" s="3"/>
      <c r="SV204" s="3"/>
      <c r="SW204" s="3"/>
      <c r="SX204" s="3"/>
      <c r="SY204" s="3"/>
      <c r="SZ204" s="3"/>
      <c r="TA204" s="3"/>
      <c r="TB204" s="3"/>
      <c r="TC204" s="3"/>
      <c r="TD204" s="3"/>
      <c r="TE204" s="3"/>
      <c r="TF204" s="3"/>
      <c r="TG204" s="3"/>
      <c r="TH204" s="3"/>
      <c r="TI204" s="3"/>
      <c r="TJ204" s="3"/>
      <c r="TK204" s="3"/>
      <c r="TL204" s="3"/>
      <c r="TM204" s="3"/>
      <c r="TN204" s="3"/>
      <c r="TO204" s="3"/>
      <c r="TP204" s="3"/>
      <c r="TQ204" s="3"/>
      <c r="TR204" s="3"/>
      <c r="TS204" s="3"/>
      <c r="TT204" s="3"/>
      <c r="TU204" s="3"/>
      <c r="TV204" s="3"/>
      <c r="TW204" s="3"/>
      <c r="TX204" s="3"/>
      <c r="TY204" s="3"/>
      <c r="TZ204" s="3"/>
      <c r="UA204" s="3"/>
      <c r="UB204" s="3"/>
      <c r="UC204" s="3"/>
      <c r="UD204" s="3"/>
      <c r="UE204" s="3"/>
      <c r="UF204" s="3"/>
      <c r="UG204" s="3"/>
      <c r="UH204" s="3"/>
      <c r="UI204" s="3"/>
      <c r="UJ204" s="3"/>
      <c r="UK204" s="3"/>
      <c r="UL204" s="3"/>
      <c r="UM204" s="3"/>
      <c r="UN204" s="3"/>
      <c r="UO204" s="3"/>
      <c r="UP204" s="3"/>
      <c r="UQ204" s="3"/>
      <c r="UR204" s="3"/>
      <c r="US204" s="3"/>
      <c r="UT204" s="3"/>
      <c r="UU204" s="3"/>
      <c r="UV204" s="3"/>
      <c r="UW204" s="3"/>
      <c r="UX204" s="3"/>
      <c r="UY204" s="3"/>
      <c r="UZ204" s="3"/>
      <c r="VA204" s="3"/>
      <c r="VB204" s="3"/>
      <c r="VC204" s="3"/>
      <c r="VD204" s="3"/>
      <c r="VE204" s="3"/>
      <c r="VF204" s="3"/>
      <c r="VG204" s="3"/>
      <c r="VH204" s="3"/>
      <c r="VI204" s="3"/>
      <c r="VJ204" s="3"/>
      <c r="VK204" s="3"/>
      <c r="VL204" s="3"/>
      <c r="VM204" s="3"/>
      <c r="VN204" s="3"/>
      <c r="VO204" s="3"/>
      <c r="VP204" s="3"/>
      <c r="VQ204" s="3"/>
      <c r="VR204" s="3"/>
      <c r="VS204" s="3"/>
      <c r="VT204" s="3"/>
      <c r="VU204" s="3"/>
      <c r="VV204" s="3"/>
      <c r="VW204" s="3"/>
      <c r="VX204" s="3"/>
      <c r="VY204" s="3"/>
      <c r="VZ204" s="3"/>
      <c r="WA204" s="3"/>
      <c r="WB204" s="3"/>
      <c r="WC204" s="3"/>
      <c r="WD204" s="3"/>
      <c r="WE204" s="3"/>
      <c r="WF204" s="3"/>
      <c r="WG204" s="3"/>
      <c r="WH204" s="3"/>
      <c r="WI204" s="3"/>
      <c r="WJ204" s="3"/>
      <c r="WK204" s="3"/>
      <c r="WL204" s="3"/>
      <c r="WM204" s="3"/>
      <c r="WN204" s="3"/>
      <c r="WO204" s="3"/>
      <c r="WP204" s="3"/>
      <c r="WQ204" s="3"/>
      <c r="WR204" s="3"/>
      <c r="WS204" s="3"/>
      <c r="WT204" s="3"/>
      <c r="WU204" s="3"/>
      <c r="WV204" s="3"/>
      <c r="WW204" s="3"/>
      <c r="WX204" s="3"/>
      <c r="WY204" s="3"/>
      <c r="WZ204" s="3"/>
      <c r="XA204" s="3"/>
      <c r="XB204" s="3"/>
      <c r="XC204" s="3"/>
      <c r="XD204" s="3"/>
      <c r="XE204" s="3"/>
      <c r="XF204" s="3"/>
      <c r="XG204" s="3"/>
      <c r="XH204" s="3"/>
      <c r="XI204" s="3"/>
      <c r="XJ204" s="3"/>
      <c r="XK204" s="3"/>
      <c r="XL204" s="3"/>
      <c r="XM204" s="3"/>
      <c r="XN204" s="3"/>
      <c r="XO204" s="3"/>
      <c r="XP204" s="3"/>
      <c r="XQ204" s="3"/>
      <c r="XR204" s="3"/>
      <c r="XS204" s="3"/>
      <c r="XT204" s="3"/>
      <c r="XU204" s="3"/>
      <c r="XV204" s="3"/>
      <c r="XW204" s="3"/>
      <c r="XX204" s="3"/>
      <c r="XY204" s="3"/>
      <c r="XZ204" s="3"/>
      <c r="YA204" s="3"/>
      <c r="YB204" s="3"/>
      <c r="YC204" s="3"/>
      <c r="YD204" s="3"/>
      <c r="YE204" s="3"/>
      <c r="YF204" s="3"/>
      <c r="YG204" s="3"/>
      <c r="YH204" s="3"/>
      <c r="YI204" s="3"/>
      <c r="YJ204" s="3"/>
      <c r="YK204" s="3"/>
      <c r="YL204" s="3"/>
      <c r="YM204" s="3"/>
      <c r="YN204" s="3"/>
      <c r="YO204" s="3"/>
      <c r="YP204" s="3"/>
      <c r="YQ204" s="3"/>
      <c r="YR204" s="3"/>
      <c r="YS204" s="3"/>
      <c r="YT204" s="3"/>
      <c r="YU204" s="3"/>
      <c r="YV204" s="3"/>
      <c r="YW204" s="3"/>
      <c r="YX204" s="3"/>
      <c r="YY204" s="3"/>
      <c r="YZ204" s="3"/>
      <c r="ZA204" s="3"/>
      <c r="ZB204" s="3"/>
      <c r="ZC204" s="3"/>
      <c r="ZD204" s="3"/>
      <c r="ZE204" s="3"/>
      <c r="ZF204" s="3"/>
      <c r="ZG204" s="3"/>
      <c r="ZH204" s="3"/>
      <c r="ZI204" s="3"/>
      <c r="ZJ204" s="3"/>
      <c r="ZK204" s="3"/>
      <c r="ZL204" s="3"/>
      <c r="ZM204" s="3"/>
      <c r="ZN204" s="3"/>
      <c r="ZO204" s="3"/>
      <c r="ZP204" s="3"/>
      <c r="ZQ204" s="3"/>
      <c r="ZR204" s="3"/>
      <c r="ZS204" s="3"/>
      <c r="ZT204" s="3"/>
      <c r="ZU204" s="3"/>
      <c r="ZV204" s="3"/>
      <c r="ZW204" s="3"/>
      <c r="ZX204" s="3"/>
      <c r="ZY204" s="3"/>
      <c r="ZZ204" s="3"/>
      <c r="AAA204" s="3"/>
      <c r="AAB204" s="3"/>
      <c r="AAC204" s="3"/>
      <c r="AAD204" s="3"/>
      <c r="AAE204" s="3"/>
      <c r="AAF204" s="3"/>
      <c r="AAG204" s="3"/>
      <c r="AAH204" s="3"/>
      <c r="AAI204" s="3"/>
      <c r="AAJ204" s="3"/>
      <c r="AAK204" s="3"/>
      <c r="AAL204" s="3"/>
      <c r="AAM204" s="3"/>
      <c r="AAN204" s="3"/>
      <c r="AAO204" s="3"/>
      <c r="AAP204" s="3"/>
      <c r="AAQ204" s="3"/>
      <c r="AAR204" s="3"/>
      <c r="AAS204" s="3"/>
      <c r="AAT204" s="3"/>
      <c r="AAU204" s="3"/>
      <c r="AAV204" s="3"/>
      <c r="AAW204" s="3"/>
      <c r="AAX204" s="3"/>
      <c r="AAY204" s="3"/>
      <c r="AAZ204" s="3"/>
      <c r="ABA204" s="3"/>
      <c r="ABB204" s="3"/>
      <c r="ABC204" s="3"/>
      <c r="ABD204" s="3"/>
      <c r="ABE204" s="3"/>
      <c r="ABF204" s="3"/>
      <c r="ABG204" s="3"/>
      <c r="ABH204" s="3"/>
      <c r="ABI204" s="3"/>
      <c r="ABJ204" s="3"/>
      <c r="ABK204" s="3"/>
      <c r="ABL204" s="3"/>
      <c r="ABM204" s="3"/>
      <c r="ABN204" s="3"/>
      <c r="ABO204" s="3"/>
      <c r="ABP204" s="3"/>
      <c r="ABQ204" s="3"/>
      <c r="ABR204" s="3"/>
      <c r="ABS204" s="3"/>
      <c r="ABT204" s="3"/>
      <c r="ABU204" s="3"/>
      <c r="ABV204" s="3"/>
      <c r="ABW204" s="3"/>
      <c r="ABX204" s="3"/>
      <c r="ABY204" s="3"/>
      <c r="ABZ204" s="3"/>
      <c r="ACA204" s="3"/>
      <c r="ACB204" s="3"/>
      <c r="ACC204" s="3"/>
      <c r="ACD204" s="3"/>
      <c r="ACE204" s="3"/>
      <c r="ACF204" s="3"/>
      <c r="ACG204" s="3"/>
      <c r="ACH204" s="3"/>
      <c r="ACI204" s="3"/>
      <c r="ACJ204" s="3"/>
      <c r="ACK204" s="3"/>
      <c r="ACL204" s="3"/>
      <c r="ACM204" s="3"/>
      <c r="ACN204" s="3"/>
      <c r="ACO204" s="3"/>
      <c r="ACP204" s="3"/>
      <c r="ACQ204" s="3"/>
      <c r="ACR204" s="3"/>
      <c r="ACS204" s="3"/>
      <c r="ACT204" s="3"/>
      <c r="ACU204" s="3"/>
      <c r="ACV204" s="3"/>
      <c r="ACW204" s="3"/>
      <c r="ACX204" s="3"/>
      <c r="ACY204" s="3"/>
      <c r="ACZ204" s="3"/>
      <c r="ADA204" s="3"/>
      <c r="ADB204" s="3"/>
      <c r="ADC204" s="3"/>
      <c r="ADD204" s="3"/>
      <c r="ADE204" s="3"/>
      <c r="ADF204" s="3"/>
      <c r="ADG204" s="3"/>
      <c r="ADH204" s="3"/>
      <c r="ADI204" s="3"/>
      <c r="ADJ204" s="3"/>
      <c r="ADK204" s="3"/>
      <c r="ADL204" s="3"/>
      <c r="ADM204" s="3"/>
      <c r="ADN204" s="3"/>
      <c r="ADO204" s="3"/>
      <c r="ADP204" s="3"/>
      <c r="ADQ204" s="3"/>
      <c r="ADR204" s="3"/>
      <c r="ADS204" s="3"/>
      <c r="ADT204" s="3"/>
      <c r="ADU204" s="3"/>
      <c r="ADV204" s="3"/>
      <c r="ADW204" s="3"/>
      <c r="ADX204" s="3"/>
      <c r="ADY204" s="3"/>
      <c r="ADZ204" s="3"/>
      <c r="AEA204" s="3"/>
      <c r="AEB204" s="3"/>
      <c r="AEC204" s="3"/>
      <c r="AED204" s="3"/>
      <c r="AEE204" s="3"/>
      <c r="AEF204" s="3"/>
      <c r="AEG204" s="3"/>
      <c r="AEH204" s="3"/>
      <c r="AEI204" s="3"/>
      <c r="AEJ204" s="3"/>
      <c r="AEK204" s="3"/>
      <c r="AEL204" s="3"/>
      <c r="AEM204" s="3"/>
      <c r="AEN204" s="3"/>
      <c r="AEO204" s="3"/>
      <c r="AEP204" s="3"/>
      <c r="AEQ204" s="3"/>
      <c r="AER204" s="3"/>
      <c r="AES204" s="3"/>
      <c r="AET204" s="3"/>
      <c r="AEU204" s="3"/>
      <c r="AEV204" s="3"/>
      <c r="AEW204" s="3"/>
      <c r="AEX204" s="3"/>
      <c r="AEY204" s="3"/>
      <c r="AEZ204" s="3"/>
      <c r="AFA204" s="3"/>
      <c r="AFB204" s="3"/>
      <c r="AFC204" s="3"/>
      <c r="AFD204" s="3"/>
      <c r="AFE204" s="3"/>
      <c r="AFF204" s="3"/>
      <c r="AFG204" s="3"/>
      <c r="AFH204" s="3"/>
      <c r="AFI204" s="3"/>
      <c r="AFJ204" s="3"/>
      <c r="AFK204" s="3"/>
      <c r="AFL204" s="3"/>
      <c r="AFM204" s="3"/>
      <c r="AFN204" s="3"/>
      <c r="AFO204" s="3"/>
      <c r="AFP204" s="3"/>
      <c r="AFQ204" s="3"/>
      <c r="AFR204" s="3"/>
      <c r="AFS204" s="3"/>
      <c r="AFT204" s="3"/>
      <c r="AFU204" s="3"/>
      <c r="AFV204" s="3"/>
      <c r="AFW204" s="3"/>
      <c r="AFX204" s="3"/>
      <c r="AFY204" s="3"/>
      <c r="AFZ204" s="3"/>
      <c r="AGA204" s="3"/>
      <c r="AGB204" s="3"/>
      <c r="AGC204" s="3"/>
      <c r="AGD204" s="3"/>
      <c r="AGE204" s="3"/>
      <c r="AGF204" s="3"/>
      <c r="AGG204" s="3"/>
      <c r="AGH204" s="3"/>
      <c r="AGI204" s="3"/>
      <c r="AGJ204" s="3"/>
      <c r="AGK204" s="3"/>
      <c r="AGL204" s="3"/>
      <c r="AGM204" s="3"/>
      <c r="AGN204" s="3"/>
      <c r="AGO204" s="3"/>
      <c r="AGP204" s="3"/>
      <c r="AGQ204" s="3"/>
      <c r="AGR204" s="3"/>
      <c r="AGS204" s="3"/>
      <c r="AGT204" s="3"/>
      <c r="AGU204" s="3"/>
      <c r="AGV204" s="3"/>
      <c r="AGW204" s="3"/>
      <c r="AGX204" s="3"/>
      <c r="AGY204" s="3"/>
      <c r="AGZ204" s="3"/>
      <c r="AHA204" s="3"/>
      <c r="AHB204" s="3"/>
      <c r="AHC204" s="3"/>
      <c r="AHD204" s="3"/>
      <c r="AHE204" s="3"/>
      <c r="AHF204" s="3"/>
      <c r="AHG204" s="3"/>
      <c r="AHH204" s="3"/>
      <c r="AHI204" s="3"/>
      <c r="AHJ204" s="3"/>
      <c r="AHK204" s="3"/>
      <c r="AHL204" s="3"/>
      <c r="AHM204" s="3"/>
      <c r="AHN204" s="3"/>
      <c r="AHO204" s="3"/>
      <c r="AHP204" s="3"/>
      <c r="AHQ204" s="3"/>
      <c r="AHR204" s="3"/>
      <c r="AHS204" s="3"/>
      <c r="AHT204" s="3"/>
      <c r="AHU204" s="3"/>
      <c r="AHV204" s="3"/>
      <c r="AHW204" s="3"/>
      <c r="AHX204" s="3"/>
      <c r="AHY204" s="3"/>
      <c r="AHZ204" s="3"/>
      <c r="AIA204" s="3"/>
      <c r="AIB204" s="3"/>
      <c r="AIC204" s="3"/>
      <c r="AID204" s="3"/>
      <c r="AIE204" s="3"/>
      <c r="AIF204" s="3"/>
      <c r="AIG204" s="3"/>
      <c r="AIH204" s="3"/>
      <c r="AII204" s="3"/>
      <c r="AIJ204" s="3"/>
      <c r="AIK204" s="3"/>
      <c r="AIL204" s="3"/>
      <c r="AIM204" s="3"/>
      <c r="AIN204" s="3"/>
      <c r="AIO204" s="3"/>
      <c r="AIP204" s="3"/>
      <c r="AIQ204" s="3"/>
      <c r="AIR204" s="3"/>
      <c r="AIS204" s="3"/>
      <c r="AIT204" s="3"/>
      <c r="AIU204" s="3"/>
      <c r="AIV204" s="3"/>
      <c r="AIW204" s="3"/>
      <c r="AIX204" s="3"/>
      <c r="AIY204" s="3"/>
      <c r="AIZ204" s="3"/>
      <c r="AJA204" s="3"/>
      <c r="AJB204" s="3"/>
      <c r="AJC204" s="3"/>
      <c r="AJD204" s="3"/>
      <c r="AJE204" s="3"/>
      <c r="AJF204" s="3"/>
      <c r="AJG204" s="3"/>
      <c r="AJH204" s="3"/>
      <c r="AJI204" s="3"/>
      <c r="AJJ204" s="3"/>
      <c r="AJK204" s="3"/>
      <c r="AJL204" s="3"/>
      <c r="AJM204" s="3"/>
      <c r="AJN204" s="3"/>
      <c r="AJO204" s="3"/>
      <c r="AJP204" s="3"/>
      <c r="AJQ204" s="3"/>
      <c r="AJR204" s="3"/>
      <c r="AJS204" s="3"/>
      <c r="AJT204" s="3"/>
      <c r="AJU204" s="3"/>
      <c r="AJV204" s="3"/>
      <c r="AJW204" s="3"/>
      <c r="AJX204" s="3"/>
      <c r="AJY204" s="3"/>
      <c r="AJZ204" s="3"/>
      <c r="AKA204" s="3"/>
      <c r="AKB204" s="3"/>
      <c r="AKC204" s="3"/>
      <c r="AKD204" s="3"/>
      <c r="AKE204" s="3"/>
      <c r="AKF204" s="3"/>
      <c r="AKG204" s="3"/>
      <c r="AKH204" s="3"/>
      <c r="AKI204" s="3"/>
      <c r="AKJ204" s="3"/>
      <c r="AKK204" s="3"/>
      <c r="AKL204" s="3"/>
      <c r="AKM204" s="3"/>
      <c r="AKN204" s="3"/>
      <c r="AKO204" s="3"/>
      <c r="AKP204" s="3"/>
      <c r="AKQ204" s="3"/>
      <c r="AKR204" s="3"/>
      <c r="AKS204" s="3"/>
      <c r="AKT204" s="3"/>
      <c r="AKU204" s="3"/>
      <c r="AKV204" s="3"/>
      <c r="AKW204" s="3"/>
      <c r="AKX204" s="3"/>
      <c r="AKY204" s="3"/>
      <c r="AKZ204" s="3"/>
      <c r="ALA204" s="3"/>
      <c r="ALB204" s="3"/>
      <c r="ALC204" s="3"/>
      <c r="ALD204" s="3"/>
      <c r="ALE204" s="3"/>
      <c r="ALF204" s="3"/>
      <c r="ALG204" s="3"/>
      <c r="ALH204" s="3"/>
      <c r="ALI204" s="3"/>
      <c r="ALJ204" s="3"/>
      <c r="ALK204" s="3"/>
      <c r="ALL204" s="3"/>
      <c r="ALM204" s="3"/>
      <c r="ALN204" s="3"/>
      <c r="ALO204" s="3"/>
      <c r="ALP204" s="3"/>
      <c r="ALQ204" s="3"/>
      <c r="ALR204" s="3"/>
      <c r="ALS204" s="3"/>
      <c r="ALT204" s="3"/>
      <c r="ALU204" s="3"/>
      <c r="ALV204" s="3"/>
      <c r="ALW204" s="3"/>
      <c r="ALX204" s="3"/>
      <c r="ALY204" s="3"/>
      <c r="ALZ204" s="3"/>
      <c r="AMA204" s="3"/>
      <c r="AMB204" s="3"/>
      <c r="AMC204" s="3"/>
      <c r="AMD204" s="3"/>
      <c r="AME204" s="3"/>
      <c r="AMF204" s="3"/>
      <c r="AMG204" s="3"/>
      <c r="AMH204" s="3"/>
      <c r="AMI204" s="3"/>
      <c r="AMJ204" s="3"/>
      <c r="AMK204" s="3"/>
      <c r="AML204" s="3"/>
      <c r="AMM204" s="3"/>
      <c r="AMN204" s="3"/>
      <c r="AMO204" s="3"/>
      <c r="AMP204" s="3"/>
      <c r="AMQ204" s="3"/>
      <c r="AMR204" s="3"/>
      <c r="AMS204" s="3"/>
      <c r="AMT204" s="3"/>
      <c r="AMU204" s="3"/>
    </row>
    <row r="205" spans="1:1036" ht="14.25" hidden="1" outlineLevel="1">
      <c r="A205" s="3"/>
      <c r="B205" s="3"/>
      <c r="C205" s="140" t="s">
        <v>269</v>
      </c>
      <c r="D205" s="60"/>
      <c r="E205" s="61"/>
      <c r="F205" s="60"/>
      <c r="G205" s="67"/>
      <c r="H205" s="78">
        <f t="shared" ref="H205:S205" si="329">SUM(H202:H204)</f>
        <v>0</v>
      </c>
      <c r="I205" s="78">
        <f t="shared" si="329"/>
        <v>0</v>
      </c>
      <c r="J205" s="78">
        <f t="shared" si="329"/>
        <v>0</v>
      </c>
      <c r="K205" s="78">
        <f t="shared" si="329"/>
        <v>0</v>
      </c>
      <c r="L205" s="78">
        <f t="shared" si="329"/>
        <v>0</v>
      </c>
      <c r="M205" s="78">
        <f t="shared" si="329"/>
        <v>0</v>
      </c>
      <c r="N205" s="78">
        <f t="shared" si="329"/>
        <v>0</v>
      </c>
      <c r="O205" s="78">
        <f t="shared" si="329"/>
        <v>0</v>
      </c>
      <c r="P205" s="78">
        <f t="shared" si="329"/>
        <v>0</v>
      </c>
      <c r="Q205" s="78">
        <f t="shared" si="329"/>
        <v>0</v>
      </c>
      <c r="R205" s="78">
        <f t="shared" si="329"/>
        <v>0</v>
      </c>
      <c r="S205" s="78">
        <f t="shared" si="329"/>
        <v>0</v>
      </c>
      <c r="T205" s="78">
        <f t="shared" ref="T205:AA205" si="330">SUM(T202:T204)</f>
        <v>0</v>
      </c>
      <c r="U205" s="78">
        <f t="shared" si="330"/>
        <v>0</v>
      </c>
      <c r="V205" s="78">
        <f t="shared" si="330"/>
        <v>0</v>
      </c>
      <c r="W205" s="78">
        <f t="shared" si="330"/>
        <v>0</v>
      </c>
      <c r="X205" s="78">
        <f t="shared" si="330"/>
        <v>0</v>
      </c>
      <c r="Y205" s="78">
        <f t="shared" si="330"/>
        <v>0</v>
      </c>
      <c r="Z205" s="78">
        <f t="shared" si="330"/>
        <v>0</v>
      </c>
      <c r="AA205" s="78">
        <f t="shared" si="330"/>
        <v>0</v>
      </c>
      <c r="AB205" s="78">
        <f t="shared" ref="AB205:AH205" si="331">SUM(AB202:AB204)</f>
        <v>0</v>
      </c>
      <c r="AC205" s="78">
        <f t="shared" si="331"/>
        <v>0</v>
      </c>
      <c r="AD205" s="78">
        <f t="shared" si="331"/>
        <v>0</v>
      </c>
      <c r="AE205" s="78">
        <f t="shared" si="331"/>
        <v>0</v>
      </c>
      <c r="AF205" s="78">
        <f t="shared" si="331"/>
        <v>0</v>
      </c>
      <c r="AG205" s="78">
        <f t="shared" si="331"/>
        <v>0</v>
      </c>
      <c r="AH205" s="78">
        <f t="shared" si="331"/>
        <v>0</v>
      </c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3"/>
      <c r="JQ205" s="3"/>
      <c r="JR205" s="3"/>
      <c r="JS205" s="3"/>
      <c r="JT205" s="3"/>
      <c r="JU205" s="3"/>
      <c r="JV205" s="3"/>
      <c r="JW205" s="3"/>
      <c r="JX205" s="3"/>
      <c r="JY205" s="3"/>
      <c r="JZ205" s="3"/>
      <c r="KA205" s="3"/>
      <c r="KB205" s="3"/>
      <c r="KC205" s="3"/>
      <c r="KD205" s="3"/>
      <c r="KE205" s="3"/>
      <c r="KF205" s="3"/>
      <c r="KG205" s="3"/>
      <c r="KH205" s="3"/>
      <c r="KI205" s="3"/>
      <c r="KJ205" s="3"/>
      <c r="KK205" s="3"/>
      <c r="KL205" s="3"/>
      <c r="KM205" s="3"/>
      <c r="KN205" s="3"/>
      <c r="KO205" s="3"/>
      <c r="KP205" s="3"/>
      <c r="KQ205" s="3"/>
      <c r="KR205" s="3"/>
      <c r="KS205" s="3"/>
      <c r="KT205" s="3"/>
      <c r="KU205" s="3"/>
      <c r="KV205" s="3"/>
      <c r="KW205" s="3"/>
      <c r="KX205" s="3"/>
      <c r="KY205" s="3"/>
      <c r="KZ205" s="3"/>
      <c r="LA205" s="3"/>
      <c r="LB205" s="3"/>
      <c r="LC205" s="3"/>
      <c r="LD205" s="3"/>
      <c r="LE205" s="3"/>
      <c r="LF205" s="3"/>
      <c r="LG205" s="3"/>
      <c r="LH205" s="3"/>
      <c r="LI205" s="3"/>
      <c r="LJ205" s="3"/>
      <c r="LK205" s="3"/>
      <c r="LL205" s="3"/>
      <c r="LM205" s="3"/>
      <c r="LN205" s="3"/>
      <c r="LO205" s="3"/>
      <c r="LP205" s="3"/>
      <c r="LQ205" s="3"/>
      <c r="LR205" s="3"/>
      <c r="LS205" s="3"/>
      <c r="LT205" s="3"/>
      <c r="LU205" s="3"/>
      <c r="LV205" s="3"/>
      <c r="LW205" s="3"/>
      <c r="LX205" s="3"/>
      <c r="LY205" s="3"/>
      <c r="LZ205" s="3"/>
      <c r="MA205" s="3"/>
      <c r="MB205" s="3"/>
      <c r="MC205" s="3"/>
      <c r="MD205" s="3"/>
      <c r="ME205" s="3"/>
      <c r="MF205" s="3"/>
      <c r="MG205" s="3"/>
      <c r="MH205" s="3"/>
      <c r="MI205" s="3"/>
      <c r="MJ205" s="3"/>
      <c r="MK205" s="3"/>
      <c r="ML205" s="3"/>
      <c r="MM205" s="3"/>
      <c r="MN205" s="3"/>
      <c r="MO205" s="3"/>
      <c r="MP205" s="3"/>
      <c r="MQ205" s="3"/>
      <c r="MR205" s="3"/>
      <c r="MS205" s="3"/>
      <c r="MT205" s="3"/>
      <c r="MU205" s="3"/>
      <c r="MV205" s="3"/>
      <c r="MW205" s="3"/>
      <c r="MX205" s="3"/>
      <c r="MY205" s="3"/>
      <c r="MZ205" s="3"/>
      <c r="NA205" s="3"/>
      <c r="NB205" s="3"/>
      <c r="NC205" s="3"/>
      <c r="ND205" s="3"/>
      <c r="NE205" s="3"/>
      <c r="NF205" s="3"/>
      <c r="NG205" s="3"/>
      <c r="NH205" s="3"/>
      <c r="NI205" s="3"/>
      <c r="NJ205" s="3"/>
      <c r="NK205" s="3"/>
      <c r="NL205" s="3"/>
      <c r="NM205" s="3"/>
      <c r="NN205" s="3"/>
      <c r="NO205" s="3"/>
      <c r="NP205" s="3"/>
      <c r="NQ205" s="3"/>
      <c r="NR205" s="3"/>
      <c r="NS205" s="3"/>
      <c r="NT205" s="3"/>
      <c r="NU205" s="3"/>
      <c r="NV205" s="3"/>
      <c r="NW205" s="3"/>
      <c r="NX205" s="3"/>
      <c r="NY205" s="3"/>
      <c r="NZ205" s="3"/>
      <c r="OA205" s="3"/>
      <c r="OB205" s="3"/>
      <c r="OC205" s="3"/>
      <c r="OD205" s="3"/>
      <c r="OE205" s="3"/>
      <c r="OF205" s="3"/>
      <c r="OG205" s="3"/>
      <c r="OH205" s="3"/>
      <c r="OI205" s="3"/>
      <c r="OJ205" s="3"/>
      <c r="OK205" s="3"/>
      <c r="OL205" s="3"/>
      <c r="OM205" s="3"/>
      <c r="ON205" s="3"/>
      <c r="OO205" s="3"/>
      <c r="OP205" s="3"/>
      <c r="OQ205" s="3"/>
      <c r="OR205" s="3"/>
      <c r="OS205" s="3"/>
      <c r="OT205" s="3"/>
      <c r="OU205" s="3"/>
      <c r="OV205" s="3"/>
      <c r="OW205" s="3"/>
      <c r="OX205" s="3"/>
      <c r="OY205" s="3"/>
      <c r="OZ205" s="3"/>
      <c r="PA205" s="3"/>
      <c r="PB205" s="3"/>
      <c r="PC205" s="3"/>
      <c r="PD205" s="3"/>
      <c r="PE205" s="3"/>
      <c r="PF205" s="3"/>
      <c r="PG205" s="3"/>
      <c r="PH205" s="3"/>
      <c r="PI205" s="3"/>
      <c r="PJ205" s="3"/>
      <c r="PK205" s="3"/>
      <c r="PL205" s="3"/>
      <c r="PM205" s="3"/>
      <c r="PN205" s="3"/>
      <c r="PO205" s="3"/>
      <c r="PP205" s="3"/>
      <c r="PQ205" s="3"/>
      <c r="PR205" s="3"/>
      <c r="PS205" s="3"/>
      <c r="PT205" s="3"/>
      <c r="PU205" s="3"/>
      <c r="PV205" s="3"/>
      <c r="PW205" s="3"/>
      <c r="PX205" s="3"/>
      <c r="PY205" s="3"/>
      <c r="PZ205" s="3"/>
      <c r="QA205" s="3"/>
      <c r="QB205" s="3"/>
      <c r="QC205" s="3"/>
      <c r="QD205" s="3"/>
      <c r="QE205" s="3"/>
      <c r="QF205" s="3"/>
      <c r="QG205" s="3"/>
      <c r="QH205" s="3"/>
      <c r="QI205" s="3"/>
      <c r="QJ205" s="3"/>
      <c r="QK205" s="3"/>
      <c r="QL205" s="3"/>
      <c r="QM205" s="3"/>
      <c r="QN205" s="3"/>
      <c r="QO205" s="3"/>
      <c r="QP205" s="3"/>
      <c r="QQ205" s="3"/>
      <c r="QR205" s="3"/>
      <c r="QS205" s="3"/>
      <c r="QT205" s="3"/>
      <c r="QU205" s="3"/>
      <c r="QV205" s="3"/>
      <c r="QW205" s="3"/>
      <c r="QX205" s="3"/>
      <c r="QY205" s="3"/>
      <c r="QZ205" s="3"/>
      <c r="RA205" s="3"/>
      <c r="RB205" s="3"/>
      <c r="RC205" s="3"/>
      <c r="RD205" s="3"/>
      <c r="RE205" s="3"/>
      <c r="RF205" s="3"/>
      <c r="RG205" s="3"/>
      <c r="RH205" s="3"/>
      <c r="RI205" s="3"/>
      <c r="RJ205" s="3"/>
      <c r="RK205" s="3"/>
      <c r="RL205" s="3"/>
      <c r="RM205" s="3"/>
      <c r="RN205" s="3"/>
      <c r="RO205" s="3"/>
      <c r="RP205" s="3"/>
      <c r="RQ205" s="3"/>
      <c r="RR205" s="3"/>
      <c r="RS205" s="3"/>
      <c r="RT205" s="3"/>
      <c r="RU205" s="3"/>
      <c r="RV205" s="3"/>
      <c r="RW205" s="3"/>
      <c r="RX205" s="3"/>
      <c r="RY205" s="3"/>
      <c r="RZ205" s="3"/>
      <c r="SA205" s="3"/>
      <c r="SB205" s="3"/>
      <c r="SC205" s="3"/>
      <c r="SD205" s="3"/>
      <c r="SE205" s="3"/>
      <c r="SF205" s="3"/>
      <c r="SG205" s="3"/>
      <c r="SH205" s="3"/>
      <c r="SI205" s="3"/>
      <c r="SJ205" s="3"/>
      <c r="SK205" s="3"/>
      <c r="SL205" s="3"/>
      <c r="SM205" s="3"/>
      <c r="SN205" s="3"/>
      <c r="SO205" s="3"/>
      <c r="SP205" s="3"/>
      <c r="SQ205" s="3"/>
      <c r="SR205" s="3"/>
      <c r="SS205" s="3"/>
      <c r="ST205" s="3"/>
      <c r="SU205" s="3"/>
      <c r="SV205" s="3"/>
      <c r="SW205" s="3"/>
      <c r="SX205" s="3"/>
      <c r="SY205" s="3"/>
      <c r="SZ205" s="3"/>
      <c r="TA205" s="3"/>
      <c r="TB205" s="3"/>
      <c r="TC205" s="3"/>
      <c r="TD205" s="3"/>
      <c r="TE205" s="3"/>
      <c r="TF205" s="3"/>
      <c r="TG205" s="3"/>
      <c r="TH205" s="3"/>
      <c r="TI205" s="3"/>
      <c r="TJ205" s="3"/>
      <c r="TK205" s="3"/>
      <c r="TL205" s="3"/>
      <c r="TM205" s="3"/>
      <c r="TN205" s="3"/>
      <c r="TO205" s="3"/>
      <c r="TP205" s="3"/>
      <c r="TQ205" s="3"/>
      <c r="TR205" s="3"/>
      <c r="TS205" s="3"/>
      <c r="TT205" s="3"/>
      <c r="TU205" s="3"/>
      <c r="TV205" s="3"/>
      <c r="TW205" s="3"/>
      <c r="TX205" s="3"/>
      <c r="TY205" s="3"/>
      <c r="TZ205" s="3"/>
      <c r="UA205" s="3"/>
      <c r="UB205" s="3"/>
      <c r="UC205" s="3"/>
      <c r="UD205" s="3"/>
      <c r="UE205" s="3"/>
      <c r="UF205" s="3"/>
      <c r="UG205" s="3"/>
      <c r="UH205" s="3"/>
      <c r="UI205" s="3"/>
      <c r="UJ205" s="3"/>
      <c r="UK205" s="3"/>
      <c r="UL205" s="3"/>
      <c r="UM205" s="3"/>
      <c r="UN205" s="3"/>
      <c r="UO205" s="3"/>
      <c r="UP205" s="3"/>
      <c r="UQ205" s="3"/>
      <c r="UR205" s="3"/>
      <c r="US205" s="3"/>
      <c r="UT205" s="3"/>
      <c r="UU205" s="3"/>
      <c r="UV205" s="3"/>
      <c r="UW205" s="3"/>
      <c r="UX205" s="3"/>
      <c r="UY205" s="3"/>
      <c r="UZ205" s="3"/>
      <c r="VA205" s="3"/>
      <c r="VB205" s="3"/>
      <c r="VC205" s="3"/>
      <c r="VD205" s="3"/>
      <c r="VE205" s="3"/>
      <c r="VF205" s="3"/>
      <c r="VG205" s="3"/>
      <c r="VH205" s="3"/>
      <c r="VI205" s="3"/>
      <c r="VJ205" s="3"/>
      <c r="VK205" s="3"/>
      <c r="VL205" s="3"/>
      <c r="VM205" s="3"/>
      <c r="VN205" s="3"/>
      <c r="VO205" s="3"/>
      <c r="VP205" s="3"/>
      <c r="VQ205" s="3"/>
      <c r="VR205" s="3"/>
      <c r="VS205" s="3"/>
      <c r="VT205" s="3"/>
      <c r="VU205" s="3"/>
      <c r="VV205" s="3"/>
      <c r="VW205" s="3"/>
      <c r="VX205" s="3"/>
      <c r="VY205" s="3"/>
      <c r="VZ205" s="3"/>
      <c r="WA205" s="3"/>
      <c r="WB205" s="3"/>
      <c r="WC205" s="3"/>
      <c r="WD205" s="3"/>
      <c r="WE205" s="3"/>
      <c r="WF205" s="3"/>
      <c r="WG205" s="3"/>
      <c r="WH205" s="3"/>
      <c r="WI205" s="3"/>
      <c r="WJ205" s="3"/>
      <c r="WK205" s="3"/>
      <c r="WL205" s="3"/>
      <c r="WM205" s="3"/>
      <c r="WN205" s="3"/>
      <c r="WO205" s="3"/>
      <c r="WP205" s="3"/>
      <c r="WQ205" s="3"/>
      <c r="WR205" s="3"/>
      <c r="WS205" s="3"/>
      <c r="WT205" s="3"/>
      <c r="WU205" s="3"/>
      <c r="WV205" s="3"/>
      <c r="WW205" s="3"/>
      <c r="WX205" s="3"/>
      <c r="WY205" s="3"/>
      <c r="WZ205" s="3"/>
      <c r="XA205" s="3"/>
      <c r="XB205" s="3"/>
      <c r="XC205" s="3"/>
      <c r="XD205" s="3"/>
      <c r="XE205" s="3"/>
      <c r="XF205" s="3"/>
      <c r="XG205" s="3"/>
      <c r="XH205" s="3"/>
      <c r="XI205" s="3"/>
      <c r="XJ205" s="3"/>
      <c r="XK205" s="3"/>
      <c r="XL205" s="3"/>
      <c r="XM205" s="3"/>
      <c r="XN205" s="3"/>
      <c r="XO205" s="3"/>
      <c r="XP205" s="3"/>
      <c r="XQ205" s="3"/>
      <c r="XR205" s="3"/>
      <c r="XS205" s="3"/>
      <c r="XT205" s="3"/>
      <c r="XU205" s="3"/>
      <c r="XV205" s="3"/>
      <c r="XW205" s="3"/>
      <c r="XX205" s="3"/>
      <c r="XY205" s="3"/>
      <c r="XZ205" s="3"/>
      <c r="YA205" s="3"/>
      <c r="YB205" s="3"/>
      <c r="YC205" s="3"/>
      <c r="YD205" s="3"/>
      <c r="YE205" s="3"/>
      <c r="YF205" s="3"/>
      <c r="YG205" s="3"/>
      <c r="YH205" s="3"/>
      <c r="YI205" s="3"/>
      <c r="YJ205" s="3"/>
      <c r="YK205" s="3"/>
      <c r="YL205" s="3"/>
      <c r="YM205" s="3"/>
      <c r="YN205" s="3"/>
      <c r="YO205" s="3"/>
      <c r="YP205" s="3"/>
      <c r="YQ205" s="3"/>
      <c r="YR205" s="3"/>
      <c r="YS205" s="3"/>
      <c r="YT205" s="3"/>
      <c r="YU205" s="3"/>
      <c r="YV205" s="3"/>
      <c r="YW205" s="3"/>
      <c r="YX205" s="3"/>
      <c r="YY205" s="3"/>
      <c r="YZ205" s="3"/>
      <c r="ZA205" s="3"/>
      <c r="ZB205" s="3"/>
      <c r="ZC205" s="3"/>
      <c r="ZD205" s="3"/>
      <c r="ZE205" s="3"/>
      <c r="ZF205" s="3"/>
      <c r="ZG205" s="3"/>
      <c r="ZH205" s="3"/>
      <c r="ZI205" s="3"/>
      <c r="ZJ205" s="3"/>
      <c r="ZK205" s="3"/>
      <c r="ZL205" s="3"/>
      <c r="ZM205" s="3"/>
      <c r="ZN205" s="3"/>
      <c r="ZO205" s="3"/>
      <c r="ZP205" s="3"/>
      <c r="ZQ205" s="3"/>
      <c r="ZR205" s="3"/>
      <c r="ZS205" s="3"/>
      <c r="ZT205" s="3"/>
      <c r="ZU205" s="3"/>
      <c r="ZV205" s="3"/>
      <c r="ZW205" s="3"/>
      <c r="ZX205" s="3"/>
      <c r="ZY205" s="3"/>
      <c r="ZZ205" s="3"/>
      <c r="AAA205" s="3"/>
      <c r="AAB205" s="3"/>
      <c r="AAC205" s="3"/>
      <c r="AAD205" s="3"/>
      <c r="AAE205" s="3"/>
      <c r="AAF205" s="3"/>
      <c r="AAG205" s="3"/>
      <c r="AAH205" s="3"/>
      <c r="AAI205" s="3"/>
      <c r="AAJ205" s="3"/>
      <c r="AAK205" s="3"/>
      <c r="AAL205" s="3"/>
      <c r="AAM205" s="3"/>
      <c r="AAN205" s="3"/>
      <c r="AAO205" s="3"/>
      <c r="AAP205" s="3"/>
      <c r="AAQ205" s="3"/>
      <c r="AAR205" s="3"/>
      <c r="AAS205" s="3"/>
      <c r="AAT205" s="3"/>
      <c r="AAU205" s="3"/>
      <c r="AAV205" s="3"/>
      <c r="AAW205" s="3"/>
      <c r="AAX205" s="3"/>
      <c r="AAY205" s="3"/>
      <c r="AAZ205" s="3"/>
      <c r="ABA205" s="3"/>
      <c r="ABB205" s="3"/>
      <c r="ABC205" s="3"/>
      <c r="ABD205" s="3"/>
      <c r="ABE205" s="3"/>
      <c r="ABF205" s="3"/>
      <c r="ABG205" s="3"/>
      <c r="ABH205" s="3"/>
      <c r="ABI205" s="3"/>
      <c r="ABJ205" s="3"/>
      <c r="ABK205" s="3"/>
      <c r="ABL205" s="3"/>
      <c r="ABM205" s="3"/>
      <c r="ABN205" s="3"/>
      <c r="ABO205" s="3"/>
      <c r="ABP205" s="3"/>
      <c r="ABQ205" s="3"/>
      <c r="ABR205" s="3"/>
      <c r="ABS205" s="3"/>
      <c r="ABT205" s="3"/>
      <c r="ABU205" s="3"/>
      <c r="ABV205" s="3"/>
      <c r="ABW205" s="3"/>
      <c r="ABX205" s="3"/>
      <c r="ABY205" s="3"/>
      <c r="ABZ205" s="3"/>
      <c r="ACA205" s="3"/>
      <c r="ACB205" s="3"/>
      <c r="ACC205" s="3"/>
      <c r="ACD205" s="3"/>
      <c r="ACE205" s="3"/>
      <c r="ACF205" s="3"/>
      <c r="ACG205" s="3"/>
      <c r="ACH205" s="3"/>
      <c r="ACI205" s="3"/>
      <c r="ACJ205" s="3"/>
      <c r="ACK205" s="3"/>
      <c r="ACL205" s="3"/>
      <c r="ACM205" s="3"/>
      <c r="ACN205" s="3"/>
      <c r="ACO205" s="3"/>
      <c r="ACP205" s="3"/>
      <c r="ACQ205" s="3"/>
      <c r="ACR205" s="3"/>
      <c r="ACS205" s="3"/>
      <c r="ACT205" s="3"/>
      <c r="ACU205" s="3"/>
      <c r="ACV205" s="3"/>
      <c r="ACW205" s="3"/>
      <c r="ACX205" s="3"/>
      <c r="ACY205" s="3"/>
      <c r="ACZ205" s="3"/>
      <c r="ADA205" s="3"/>
      <c r="ADB205" s="3"/>
      <c r="ADC205" s="3"/>
      <c r="ADD205" s="3"/>
      <c r="ADE205" s="3"/>
      <c r="ADF205" s="3"/>
      <c r="ADG205" s="3"/>
      <c r="ADH205" s="3"/>
      <c r="ADI205" s="3"/>
      <c r="ADJ205" s="3"/>
      <c r="ADK205" s="3"/>
      <c r="ADL205" s="3"/>
      <c r="ADM205" s="3"/>
      <c r="ADN205" s="3"/>
      <c r="ADO205" s="3"/>
      <c r="ADP205" s="3"/>
      <c r="ADQ205" s="3"/>
      <c r="ADR205" s="3"/>
      <c r="ADS205" s="3"/>
      <c r="ADT205" s="3"/>
      <c r="ADU205" s="3"/>
      <c r="ADV205" s="3"/>
      <c r="ADW205" s="3"/>
      <c r="ADX205" s="3"/>
      <c r="ADY205" s="3"/>
      <c r="ADZ205" s="3"/>
      <c r="AEA205" s="3"/>
      <c r="AEB205" s="3"/>
      <c r="AEC205" s="3"/>
      <c r="AED205" s="3"/>
      <c r="AEE205" s="3"/>
      <c r="AEF205" s="3"/>
      <c r="AEG205" s="3"/>
      <c r="AEH205" s="3"/>
      <c r="AEI205" s="3"/>
      <c r="AEJ205" s="3"/>
      <c r="AEK205" s="3"/>
      <c r="AEL205" s="3"/>
      <c r="AEM205" s="3"/>
      <c r="AEN205" s="3"/>
      <c r="AEO205" s="3"/>
      <c r="AEP205" s="3"/>
      <c r="AEQ205" s="3"/>
      <c r="AER205" s="3"/>
      <c r="AES205" s="3"/>
      <c r="AET205" s="3"/>
      <c r="AEU205" s="3"/>
      <c r="AEV205" s="3"/>
      <c r="AEW205" s="3"/>
      <c r="AEX205" s="3"/>
      <c r="AEY205" s="3"/>
      <c r="AEZ205" s="3"/>
      <c r="AFA205" s="3"/>
      <c r="AFB205" s="3"/>
      <c r="AFC205" s="3"/>
      <c r="AFD205" s="3"/>
      <c r="AFE205" s="3"/>
      <c r="AFF205" s="3"/>
      <c r="AFG205" s="3"/>
      <c r="AFH205" s="3"/>
      <c r="AFI205" s="3"/>
      <c r="AFJ205" s="3"/>
      <c r="AFK205" s="3"/>
      <c r="AFL205" s="3"/>
      <c r="AFM205" s="3"/>
      <c r="AFN205" s="3"/>
      <c r="AFO205" s="3"/>
      <c r="AFP205" s="3"/>
      <c r="AFQ205" s="3"/>
      <c r="AFR205" s="3"/>
      <c r="AFS205" s="3"/>
      <c r="AFT205" s="3"/>
      <c r="AFU205" s="3"/>
      <c r="AFV205" s="3"/>
      <c r="AFW205" s="3"/>
      <c r="AFX205" s="3"/>
      <c r="AFY205" s="3"/>
      <c r="AFZ205" s="3"/>
      <c r="AGA205" s="3"/>
      <c r="AGB205" s="3"/>
      <c r="AGC205" s="3"/>
      <c r="AGD205" s="3"/>
      <c r="AGE205" s="3"/>
      <c r="AGF205" s="3"/>
      <c r="AGG205" s="3"/>
      <c r="AGH205" s="3"/>
      <c r="AGI205" s="3"/>
      <c r="AGJ205" s="3"/>
      <c r="AGK205" s="3"/>
      <c r="AGL205" s="3"/>
      <c r="AGM205" s="3"/>
      <c r="AGN205" s="3"/>
      <c r="AGO205" s="3"/>
      <c r="AGP205" s="3"/>
      <c r="AGQ205" s="3"/>
      <c r="AGR205" s="3"/>
      <c r="AGS205" s="3"/>
      <c r="AGT205" s="3"/>
      <c r="AGU205" s="3"/>
      <c r="AGV205" s="3"/>
      <c r="AGW205" s="3"/>
      <c r="AGX205" s="3"/>
      <c r="AGY205" s="3"/>
      <c r="AGZ205" s="3"/>
      <c r="AHA205" s="3"/>
      <c r="AHB205" s="3"/>
      <c r="AHC205" s="3"/>
      <c r="AHD205" s="3"/>
      <c r="AHE205" s="3"/>
      <c r="AHF205" s="3"/>
      <c r="AHG205" s="3"/>
      <c r="AHH205" s="3"/>
      <c r="AHI205" s="3"/>
      <c r="AHJ205" s="3"/>
      <c r="AHK205" s="3"/>
      <c r="AHL205" s="3"/>
      <c r="AHM205" s="3"/>
      <c r="AHN205" s="3"/>
      <c r="AHO205" s="3"/>
      <c r="AHP205" s="3"/>
      <c r="AHQ205" s="3"/>
      <c r="AHR205" s="3"/>
      <c r="AHS205" s="3"/>
      <c r="AHT205" s="3"/>
      <c r="AHU205" s="3"/>
      <c r="AHV205" s="3"/>
      <c r="AHW205" s="3"/>
      <c r="AHX205" s="3"/>
      <c r="AHY205" s="3"/>
      <c r="AHZ205" s="3"/>
      <c r="AIA205" s="3"/>
      <c r="AIB205" s="3"/>
      <c r="AIC205" s="3"/>
      <c r="AID205" s="3"/>
      <c r="AIE205" s="3"/>
      <c r="AIF205" s="3"/>
      <c r="AIG205" s="3"/>
      <c r="AIH205" s="3"/>
      <c r="AII205" s="3"/>
      <c r="AIJ205" s="3"/>
      <c r="AIK205" s="3"/>
      <c r="AIL205" s="3"/>
      <c r="AIM205" s="3"/>
      <c r="AIN205" s="3"/>
      <c r="AIO205" s="3"/>
      <c r="AIP205" s="3"/>
      <c r="AIQ205" s="3"/>
      <c r="AIR205" s="3"/>
      <c r="AIS205" s="3"/>
      <c r="AIT205" s="3"/>
      <c r="AIU205" s="3"/>
      <c r="AIV205" s="3"/>
      <c r="AIW205" s="3"/>
      <c r="AIX205" s="3"/>
      <c r="AIY205" s="3"/>
      <c r="AIZ205" s="3"/>
      <c r="AJA205" s="3"/>
      <c r="AJB205" s="3"/>
      <c r="AJC205" s="3"/>
      <c r="AJD205" s="3"/>
      <c r="AJE205" s="3"/>
      <c r="AJF205" s="3"/>
      <c r="AJG205" s="3"/>
      <c r="AJH205" s="3"/>
      <c r="AJI205" s="3"/>
      <c r="AJJ205" s="3"/>
      <c r="AJK205" s="3"/>
      <c r="AJL205" s="3"/>
      <c r="AJM205" s="3"/>
      <c r="AJN205" s="3"/>
      <c r="AJO205" s="3"/>
      <c r="AJP205" s="3"/>
      <c r="AJQ205" s="3"/>
      <c r="AJR205" s="3"/>
      <c r="AJS205" s="3"/>
      <c r="AJT205" s="3"/>
      <c r="AJU205" s="3"/>
      <c r="AJV205" s="3"/>
      <c r="AJW205" s="3"/>
      <c r="AJX205" s="3"/>
      <c r="AJY205" s="3"/>
      <c r="AJZ205" s="3"/>
      <c r="AKA205" s="3"/>
      <c r="AKB205" s="3"/>
      <c r="AKC205" s="3"/>
      <c r="AKD205" s="3"/>
      <c r="AKE205" s="3"/>
      <c r="AKF205" s="3"/>
      <c r="AKG205" s="3"/>
      <c r="AKH205" s="3"/>
      <c r="AKI205" s="3"/>
      <c r="AKJ205" s="3"/>
      <c r="AKK205" s="3"/>
      <c r="AKL205" s="3"/>
      <c r="AKM205" s="3"/>
      <c r="AKN205" s="3"/>
      <c r="AKO205" s="3"/>
      <c r="AKP205" s="3"/>
      <c r="AKQ205" s="3"/>
      <c r="AKR205" s="3"/>
      <c r="AKS205" s="3"/>
      <c r="AKT205" s="3"/>
      <c r="AKU205" s="3"/>
      <c r="AKV205" s="3"/>
      <c r="AKW205" s="3"/>
      <c r="AKX205" s="3"/>
      <c r="AKY205" s="3"/>
      <c r="AKZ205" s="3"/>
      <c r="ALA205" s="3"/>
      <c r="ALB205" s="3"/>
      <c r="ALC205" s="3"/>
      <c r="ALD205" s="3"/>
      <c r="ALE205" s="3"/>
      <c r="ALF205" s="3"/>
      <c r="ALG205" s="3"/>
      <c r="ALH205" s="3"/>
      <c r="ALI205" s="3"/>
      <c r="ALJ205" s="3"/>
      <c r="ALK205" s="3"/>
      <c r="ALL205" s="3"/>
      <c r="ALM205" s="3"/>
      <c r="ALN205" s="3"/>
      <c r="ALO205" s="3"/>
      <c r="ALP205" s="3"/>
      <c r="ALQ205" s="3"/>
      <c r="ALR205" s="3"/>
      <c r="ALS205" s="3"/>
      <c r="ALT205" s="3"/>
      <c r="ALU205" s="3"/>
      <c r="ALV205" s="3"/>
      <c r="ALW205" s="3"/>
      <c r="ALX205" s="3"/>
      <c r="ALY205" s="3"/>
      <c r="ALZ205" s="3"/>
      <c r="AMA205" s="3"/>
      <c r="AMB205" s="3"/>
      <c r="AMC205" s="3"/>
      <c r="AMD205" s="3"/>
      <c r="AME205" s="3"/>
      <c r="AMF205" s="3"/>
      <c r="AMG205" s="3"/>
      <c r="AMH205" s="3"/>
      <c r="AMI205" s="3"/>
      <c r="AMJ205" s="3"/>
      <c r="AMK205" s="3"/>
      <c r="AML205" s="3"/>
      <c r="AMM205" s="3"/>
      <c r="AMN205" s="3"/>
      <c r="AMO205" s="3"/>
      <c r="AMP205" s="3"/>
      <c r="AMQ205" s="3"/>
      <c r="AMR205" s="3"/>
      <c r="AMS205" s="3"/>
      <c r="AMT205" s="3"/>
      <c r="AMU205" s="3"/>
    </row>
    <row r="206" spans="1:1036" ht="14.25" collapsed="1">
      <c r="A206" s="3"/>
      <c r="B206" s="3"/>
      <c r="C206" s="3"/>
      <c r="D206" s="3"/>
      <c r="E206" s="3"/>
      <c r="F206" s="3"/>
      <c r="G206" s="65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  <c r="IV206" s="39"/>
      <c r="IW206" s="39"/>
      <c r="IX206" s="39"/>
      <c r="IY206" s="39"/>
      <c r="IZ206" s="39"/>
      <c r="JA206" s="39"/>
      <c r="JB206" s="39"/>
      <c r="JC206" s="39"/>
      <c r="JD206" s="39"/>
      <c r="JE206" s="39"/>
      <c r="JF206" s="39"/>
      <c r="JG206" s="39"/>
      <c r="JH206" s="39"/>
      <c r="JI206" s="39"/>
      <c r="JJ206" s="39"/>
      <c r="JK206" s="39"/>
      <c r="JL206" s="39"/>
      <c r="JM206" s="39"/>
      <c r="JN206" s="39"/>
      <c r="JO206" s="39"/>
      <c r="JP206" s="39"/>
      <c r="JQ206" s="39"/>
      <c r="JR206" s="39"/>
      <c r="JS206" s="39"/>
      <c r="JT206" s="39"/>
      <c r="JU206" s="39"/>
      <c r="JV206" s="39"/>
      <c r="JW206" s="39"/>
      <c r="JX206" s="39"/>
      <c r="JY206" s="39"/>
      <c r="JZ206" s="39"/>
      <c r="KA206" s="39"/>
      <c r="KB206" s="39"/>
      <c r="KC206" s="39"/>
      <c r="KD206" s="39"/>
      <c r="KE206" s="39"/>
      <c r="KF206" s="39"/>
      <c r="KG206" s="39"/>
      <c r="KH206" s="39"/>
      <c r="KI206" s="39"/>
      <c r="KJ206" s="39"/>
      <c r="KK206" s="39"/>
      <c r="KL206" s="39"/>
      <c r="KM206" s="39"/>
      <c r="KN206" s="39"/>
      <c r="KO206" s="39"/>
      <c r="KP206" s="39"/>
      <c r="KQ206" s="39"/>
      <c r="KR206" s="39"/>
      <c r="KS206" s="39"/>
      <c r="KT206" s="39"/>
      <c r="KU206" s="39"/>
      <c r="KV206" s="39"/>
      <c r="KW206" s="39"/>
      <c r="KX206" s="39"/>
      <c r="KY206" s="39"/>
      <c r="KZ206" s="39"/>
      <c r="LA206" s="39"/>
      <c r="LB206" s="39"/>
      <c r="LC206" s="39"/>
      <c r="LD206" s="39"/>
      <c r="LE206" s="39"/>
      <c r="LF206" s="39"/>
      <c r="LG206" s="39"/>
      <c r="LH206" s="39"/>
      <c r="LI206" s="39"/>
      <c r="LJ206" s="39"/>
      <c r="LK206" s="39"/>
      <c r="LL206" s="39"/>
      <c r="LM206" s="39"/>
      <c r="LN206" s="39"/>
      <c r="LO206" s="39"/>
      <c r="LP206" s="39"/>
      <c r="LQ206" s="39"/>
      <c r="LR206" s="39"/>
      <c r="LS206" s="39"/>
      <c r="LT206" s="39"/>
      <c r="LU206" s="39"/>
      <c r="LV206" s="39"/>
      <c r="LW206" s="39"/>
      <c r="LX206" s="39"/>
      <c r="LY206" s="39"/>
      <c r="LZ206" s="39"/>
      <c r="MA206" s="39"/>
      <c r="MB206" s="39"/>
      <c r="MC206" s="39"/>
      <c r="MD206" s="39"/>
      <c r="ME206" s="39"/>
      <c r="MF206" s="39"/>
      <c r="MG206" s="39"/>
      <c r="MH206" s="39"/>
      <c r="MI206" s="39"/>
      <c r="MJ206" s="39"/>
      <c r="MK206" s="39"/>
      <c r="ML206" s="39"/>
      <c r="MM206" s="39"/>
      <c r="MN206" s="39"/>
      <c r="MO206" s="39"/>
      <c r="MP206" s="39"/>
      <c r="MQ206" s="39"/>
      <c r="MR206" s="39"/>
      <c r="MS206" s="39"/>
      <c r="MT206" s="39"/>
      <c r="MU206" s="39"/>
      <c r="MV206" s="39"/>
      <c r="MW206" s="39"/>
      <c r="MX206" s="39"/>
      <c r="MY206" s="39"/>
      <c r="MZ206" s="39"/>
      <c r="NA206" s="39"/>
      <c r="NB206" s="39"/>
      <c r="NC206" s="39"/>
      <c r="ND206" s="39"/>
      <c r="NE206" s="39"/>
      <c r="NF206" s="39"/>
      <c r="NG206" s="39"/>
      <c r="NH206" s="39"/>
      <c r="NI206" s="39"/>
      <c r="NJ206" s="39"/>
      <c r="NK206" s="39"/>
      <c r="NL206" s="39"/>
      <c r="NM206" s="39"/>
      <c r="NN206" s="39"/>
      <c r="NO206" s="39"/>
      <c r="NP206" s="39"/>
      <c r="NQ206" s="39"/>
      <c r="NR206" s="39"/>
      <c r="NS206" s="39"/>
      <c r="NT206" s="39"/>
      <c r="NU206" s="39"/>
      <c r="NV206" s="39"/>
      <c r="NW206" s="39"/>
      <c r="NX206" s="39"/>
      <c r="NY206" s="39"/>
      <c r="NZ206" s="39"/>
      <c r="OA206" s="39"/>
      <c r="OB206" s="39"/>
      <c r="OC206" s="39"/>
      <c r="OD206" s="39"/>
      <c r="OE206" s="39"/>
      <c r="OF206" s="39"/>
      <c r="OG206" s="39"/>
      <c r="OH206" s="39"/>
      <c r="OI206" s="39"/>
      <c r="OJ206" s="39"/>
      <c r="OK206" s="39"/>
      <c r="OL206" s="39"/>
      <c r="OM206" s="39"/>
      <c r="ON206" s="39"/>
      <c r="OO206" s="39"/>
      <c r="OP206" s="39"/>
      <c r="OQ206" s="39"/>
      <c r="OR206" s="39"/>
      <c r="OS206" s="39"/>
      <c r="OT206" s="39"/>
      <c r="OU206" s="39"/>
      <c r="OV206" s="39"/>
      <c r="OW206" s="39"/>
      <c r="OX206" s="39"/>
      <c r="OY206" s="39"/>
      <c r="OZ206" s="39"/>
      <c r="PA206" s="39"/>
      <c r="PB206" s="39"/>
      <c r="PC206" s="39"/>
      <c r="PD206" s="39"/>
      <c r="PE206" s="39"/>
      <c r="PF206" s="39"/>
      <c r="PG206" s="39"/>
      <c r="PH206" s="39"/>
      <c r="PI206" s="39"/>
      <c r="PJ206" s="39"/>
      <c r="PK206" s="39"/>
      <c r="PL206" s="39"/>
      <c r="PM206" s="39"/>
      <c r="PN206" s="39"/>
      <c r="PO206" s="39"/>
      <c r="PP206" s="39"/>
      <c r="PQ206" s="39"/>
      <c r="PR206" s="39"/>
      <c r="PS206" s="39"/>
      <c r="PT206" s="39"/>
      <c r="PU206" s="39"/>
      <c r="PV206" s="39"/>
      <c r="PW206" s="39"/>
      <c r="PX206" s="39"/>
      <c r="PY206" s="39"/>
      <c r="PZ206" s="39"/>
      <c r="QA206" s="39"/>
      <c r="QB206" s="39"/>
      <c r="QC206" s="39"/>
      <c r="QD206" s="39"/>
      <c r="QE206" s="39"/>
      <c r="QF206" s="39"/>
      <c r="QG206" s="39"/>
      <c r="QH206" s="39"/>
      <c r="QI206" s="39"/>
      <c r="QJ206" s="39"/>
      <c r="QK206" s="39"/>
      <c r="QL206" s="39"/>
      <c r="QM206" s="39"/>
      <c r="QN206" s="39"/>
      <c r="QO206" s="39"/>
      <c r="QP206" s="39"/>
      <c r="QQ206" s="39"/>
      <c r="QR206" s="39"/>
      <c r="QS206" s="39"/>
      <c r="QT206" s="39"/>
      <c r="QU206" s="39"/>
      <c r="QV206" s="39"/>
      <c r="QW206" s="39"/>
      <c r="QX206" s="39"/>
      <c r="QY206" s="39"/>
      <c r="QZ206" s="39"/>
      <c r="RA206" s="39"/>
      <c r="RB206" s="39"/>
      <c r="RC206" s="39"/>
      <c r="RD206" s="39"/>
      <c r="RE206" s="39"/>
      <c r="RF206" s="39"/>
      <c r="RG206" s="39"/>
      <c r="RH206" s="39"/>
      <c r="RI206" s="39"/>
      <c r="RJ206" s="39"/>
      <c r="RK206" s="39"/>
      <c r="RL206" s="39"/>
      <c r="RM206" s="39"/>
      <c r="RN206" s="39"/>
      <c r="RO206" s="39"/>
      <c r="RP206" s="39"/>
      <c r="RQ206" s="39"/>
      <c r="RR206" s="39"/>
      <c r="RS206" s="39"/>
      <c r="RT206" s="39"/>
      <c r="RU206" s="39"/>
      <c r="RV206" s="39"/>
      <c r="RW206" s="39"/>
      <c r="RX206" s="39"/>
      <c r="RY206" s="39"/>
      <c r="RZ206" s="39"/>
      <c r="SA206" s="39"/>
      <c r="SB206" s="39"/>
      <c r="SC206" s="39"/>
      <c r="SD206" s="39"/>
      <c r="SE206" s="39"/>
      <c r="SF206" s="39"/>
      <c r="SG206" s="39"/>
      <c r="SH206" s="39"/>
      <c r="SI206" s="39"/>
      <c r="SJ206" s="39"/>
      <c r="SK206" s="39"/>
      <c r="SL206" s="39"/>
      <c r="SM206" s="39"/>
      <c r="SN206" s="39"/>
      <c r="SO206" s="39"/>
      <c r="SP206" s="39"/>
      <c r="SQ206" s="39"/>
      <c r="SR206" s="39"/>
      <c r="SS206" s="39"/>
      <c r="ST206" s="39"/>
      <c r="SU206" s="39"/>
      <c r="SV206" s="39"/>
      <c r="SW206" s="39"/>
      <c r="SX206" s="39"/>
      <c r="SY206" s="39"/>
      <c r="SZ206" s="39"/>
      <c r="TA206" s="39"/>
      <c r="TB206" s="39"/>
      <c r="TC206" s="39"/>
      <c r="TD206" s="39"/>
      <c r="TE206" s="39"/>
      <c r="TF206" s="39"/>
      <c r="TG206" s="39"/>
      <c r="TH206" s="39"/>
      <c r="TI206" s="39"/>
      <c r="TJ206" s="39"/>
      <c r="TK206" s="39"/>
      <c r="TL206" s="39"/>
      <c r="TM206" s="39"/>
      <c r="TN206" s="39"/>
      <c r="TO206" s="39"/>
      <c r="TP206" s="39"/>
      <c r="TQ206" s="39"/>
      <c r="TR206" s="39"/>
      <c r="TS206" s="39"/>
      <c r="TT206" s="39"/>
      <c r="TU206" s="39"/>
      <c r="TV206" s="39"/>
      <c r="TW206" s="39"/>
      <c r="TX206" s="39"/>
      <c r="TY206" s="39"/>
      <c r="TZ206" s="39"/>
      <c r="UA206" s="39"/>
      <c r="UB206" s="39"/>
      <c r="UC206" s="39"/>
      <c r="UD206" s="39"/>
      <c r="UE206" s="39"/>
      <c r="UF206" s="39"/>
      <c r="UG206" s="39"/>
      <c r="UH206" s="39"/>
      <c r="UI206" s="39"/>
      <c r="UJ206" s="39"/>
      <c r="UK206" s="39"/>
      <c r="UL206" s="39"/>
      <c r="UM206" s="39"/>
      <c r="UN206" s="39"/>
      <c r="UO206" s="39"/>
      <c r="UP206" s="39"/>
      <c r="UQ206" s="39"/>
      <c r="UR206" s="39"/>
      <c r="US206" s="39"/>
      <c r="UT206" s="39"/>
      <c r="UU206" s="39"/>
      <c r="UV206" s="39"/>
      <c r="UW206" s="39"/>
      <c r="UX206" s="39"/>
      <c r="UY206" s="39"/>
      <c r="UZ206" s="39"/>
      <c r="VA206" s="39"/>
      <c r="VB206" s="39"/>
      <c r="VC206" s="39"/>
      <c r="VD206" s="39"/>
      <c r="VE206" s="39"/>
      <c r="VF206" s="39"/>
      <c r="VG206" s="39"/>
      <c r="VH206" s="39"/>
      <c r="VI206" s="39"/>
      <c r="VJ206" s="39"/>
      <c r="VK206" s="39"/>
      <c r="VL206" s="39"/>
      <c r="VM206" s="39"/>
      <c r="VN206" s="39"/>
      <c r="VO206" s="39"/>
      <c r="VP206" s="39"/>
      <c r="VQ206" s="39"/>
      <c r="VR206" s="39"/>
      <c r="VS206" s="39"/>
      <c r="VT206" s="39"/>
      <c r="VU206" s="39"/>
      <c r="VV206" s="39"/>
      <c r="VW206" s="39"/>
      <c r="VX206" s="39"/>
      <c r="VY206" s="39"/>
      <c r="VZ206" s="39"/>
      <c r="WA206" s="39"/>
      <c r="WB206" s="39"/>
      <c r="WC206" s="39"/>
      <c r="WD206" s="39"/>
      <c r="WE206" s="39"/>
      <c r="WF206" s="39"/>
      <c r="WG206" s="39"/>
      <c r="WH206" s="39"/>
      <c r="WI206" s="39"/>
      <c r="WJ206" s="39"/>
      <c r="WK206" s="39"/>
      <c r="WL206" s="39"/>
      <c r="WM206" s="39"/>
      <c r="WN206" s="39"/>
      <c r="WO206" s="39"/>
      <c r="WP206" s="39"/>
      <c r="WQ206" s="39"/>
      <c r="WR206" s="39"/>
      <c r="WS206" s="39"/>
      <c r="WT206" s="39"/>
      <c r="WU206" s="39"/>
      <c r="WV206" s="39"/>
      <c r="WW206" s="39"/>
      <c r="WX206" s="39"/>
      <c r="WY206" s="39"/>
      <c r="WZ206" s="39"/>
      <c r="XA206" s="39"/>
      <c r="XB206" s="39"/>
      <c r="XC206" s="39"/>
      <c r="XD206" s="39"/>
      <c r="XE206" s="39"/>
      <c r="XF206" s="39"/>
      <c r="XG206" s="39"/>
      <c r="XH206" s="39"/>
      <c r="XI206" s="39"/>
      <c r="XJ206" s="39"/>
      <c r="XK206" s="39"/>
      <c r="XL206" s="39"/>
      <c r="XM206" s="39"/>
      <c r="XN206" s="39"/>
      <c r="XO206" s="39"/>
      <c r="XP206" s="39"/>
      <c r="XQ206" s="39"/>
      <c r="XR206" s="39"/>
      <c r="XS206" s="39"/>
      <c r="XT206" s="39"/>
      <c r="XU206" s="39"/>
      <c r="XV206" s="39"/>
      <c r="XW206" s="39"/>
      <c r="XX206" s="39"/>
      <c r="XY206" s="39"/>
      <c r="XZ206" s="39"/>
      <c r="YA206" s="39"/>
      <c r="YB206" s="39"/>
      <c r="YC206" s="39"/>
      <c r="YD206" s="39"/>
      <c r="YE206" s="39"/>
      <c r="YF206" s="39"/>
      <c r="YG206" s="39"/>
      <c r="YH206" s="39"/>
      <c r="YI206" s="39"/>
      <c r="YJ206" s="39"/>
      <c r="YK206" s="39"/>
      <c r="YL206" s="39"/>
      <c r="YM206" s="39"/>
      <c r="YN206" s="39"/>
      <c r="YO206" s="39"/>
      <c r="YP206" s="39"/>
      <c r="YQ206" s="39"/>
      <c r="YR206" s="39"/>
      <c r="YS206" s="39"/>
      <c r="YT206" s="39"/>
      <c r="YU206" s="39"/>
      <c r="YV206" s="39"/>
      <c r="YW206" s="39"/>
      <c r="YX206" s="39"/>
      <c r="YY206" s="39"/>
      <c r="YZ206" s="39"/>
      <c r="ZA206" s="39"/>
      <c r="ZB206" s="39"/>
      <c r="ZC206" s="39"/>
      <c r="ZD206" s="39"/>
      <c r="ZE206" s="39"/>
      <c r="ZF206" s="39"/>
      <c r="ZG206" s="39"/>
      <c r="ZH206" s="39"/>
      <c r="ZI206" s="39"/>
      <c r="ZJ206" s="39"/>
      <c r="ZK206" s="39"/>
      <c r="ZL206" s="39"/>
      <c r="ZM206" s="39"/>
      <c r="ZN206" s="39"/>
      <c r="ZO206" s="39"/>
      <c r="ZP206" s="39"/>
      <c r="ZQ206" s="39"/>
      <c r="ZR206" s="39"/>
      <c r="ZS206" s="39"/>
      <c r="ZT206" s="39"/>
      <c r="ZU206" s="39"/>
      <c r="ZV206" s="39"/>
      <c r="ZW206" s="39"/>
      <c r="ZX206" s="39"/>
      <c r="ZY206" s="39"/>
      <c r="ZZ206" s="39"/>
      <c r="AAA206" s="39"/>
      <c r="AAB206" s="39"/>
      <c r="AAC206" s="39"/>
      <c r="AAD206" s="39"/>
      <c r="AAE206" s="39"/>
      <c r="AAF206" s="39"/>
      <c r="AAG206" s="39"/>
      <c r="AAH206" s="39"/>
      <c r="AAI206" s="39"/>
      <c r="AAJ206" s="39"/>
      <c r="AAK206" s="39"/>
      <c r="AAL206" s="39"/>
      <c r="AAM206" s="39"/>
      <c r="AAN206" s="39"/>
      <c r="AAO206" s="39"/>
      <c r="AAP206" s="39"/>
      <c r="AAQ206" s="39"/>
      <c r="AAR206" s="39"/>
      <c r="AAS206" s="39"/>
      <c r="AAT206" s="39"/>
      <c r="AAU206" s="39"/>
      <c r="AAV206" s="39"/>
      <c r="AAW206" s="39"/>
      <c r="AAX206" s="39"/>
      <c r="AAY206" s="39"/>
      <c r="AAZ206" s="39"/>
      <c r="ABA206" s="39"/>
      <c r="ABB206" s="39"/>
      <c r="ABC206" s="39"/>
      <c r="ABD206" s="39"/>
      <c r="ABE206" s="39"/>
      <c r="ABF206" s="39"/>
      <c r="ABG206" s="39"/>
      <c r="ABH206" s="39"/>
      <c r="ABI206" s="39"/>
      <c r="ABJ206" s="39"/>
      <c r="ABK206" s="39"/>
      <c r="ABL206" s="39"/>
      <c r="ABM206" s="39"/>
      <c r="ABN206" s="39"/>
      <c r="ABO206" s="39"/>
      <c r="ABP206" s="39"/>
      <c r="ABQ206" s="39"/>
      <c r="ABR206" s="39"/>
      <c r="ABS206" s="39"/>
      <c r="ABT206" s="39"/>
      <c r="ABU206" s="39"/>
      <c r="ABV206" s="39"/>
      <c r="ABW206" s="39"/>
      <c r="ABX206" s="39"/>
      <c r="ABY206" s="39"/>
      <c r="ABZ206" s="39"/>
      <c r="ACA206" s="39"/>
      <c r="ACB206" s="39"/>
      <c r="ACC206" s="39"/>
      <c r="ACD206" s="39"/>
      <c r="ACE206" s="39"/>
      <c r="ACF206" s="39"/>
      <c r="ACG206" s="39"/>
      <c r="ACH206" s="39"/>
      <c r="ACI206" s="39"/>
      <c r="ACJ206" s="39"/>
      <c r="ACK206" s="39"/>
      <c r="ACL206" s="39"/>
      <c r="ACM206" s="39"/>
      <c r="ACN206" s="39"/>
      <c r="ACO206" s="39"/>
      <c r="ACP206" s="39"/>
      <c r="ACQ206" s="39"/>
      <c r="ACR206" s="39"/>
      <c r="ACS206" s="39"/>
      <c r="ACT206" s="39"/>
      <c r="ACU206" s="39"/>
      <c r="ACV206" s="39"/>
      <c r="ACW206" s="39"/>
      <c r="ACX206" s="39"/>
      <c r="ACY206" s="39"/>
      <c r="ACZ206" s="39"/>
      <c r="ADA206" s="39"/>
      <c r="ADB206" s="39"/>
      <c r="ADC206" s="39"/>
      <c r="ADD206" s="39"/>
      <c r="ADE206" s="39"/>
      <c r="ADF206" s="39"/>
      <c r="ADG206" s="39"/>
      <c r="ADH206" s="39"/>
      <c r="ADI206" s="39"/>
      <c r="ADJ206" s="39"/>
      <c r="ADK206" s="39"/>
      <c r="ADL206" s="39"/>
      <c r="ADM206" s="39"/>
      <c r="ADN206" s="39"/>
      <c r="ADO206" s="39"/>
      <c r="ADP206" s="39"/>
      <c r="ADQ206" s="39"/>
      <c r="ADR206" s="39"/>
      <c r="ADS206" s="39"/>
      <c r="ADT206" s="39"/>
      <c r="ADU206" s="39"/>
      <c r="ADV206" s="39"/>
      <c r="ADW206" s="39"/>
      <c r="ADX206" s="39"/>
      <c r="ADY206" s="39"/>
      <c r="ADZ206" s="39"/>
      <c r="AEA206" s="39"/>
      <c r="AEB206" s="39"/>
      <c r="AEC206" s="39"/>
      <c r="AED206" s="39"/>
      <c r="AEE206" s="39"/>
      <c r="AEF206" s="39"/>
      <c r="AEG206" s="39"/>
      <c r="AEH206" s="39"/>
      <c r="AEI206" s="39"/>
      <c r="AEJ206" s="39"/>
      <c r="AEK206" s="39"/>
      <c r="AEL206" s="39"/>
      <c r="AEM206" s="39"/>
      <c r="AEN206" s="39"/>
      <c r="AEO206" s="39"/>
      <c r="AEP206" s="39"/>
      <c r="AEQ206" s="39"/>
      <c r="AER206" s="39"/>
      <c r="AES206" s="39"/>
      <c r="AET206" s="39"/>
      <c r="AEU206" s="39"/>
      <c r="AEV206" s="39"/>
      <c r="AEW206" s="39"/>
      <c r="AEX206" s="39"/>
      <c r="AEY206" s="39"/>
      <c r="AEZ206" s="39"/>
      <c r="AFA206" s="39"/>
      <c r="AFB206" s="39"/>
      <c r="AFC206" s="39"/>
      <c r="AFD206" s="39"/>
      <c r="AFE206" s="39"/>
      <c r="AFF206" s="39"/>
      <c r="AFG206" s="39"/>
      <c r="AFH206" s="39"/>
      <c r="AFI206" s="39"/>
      <c r="AFJ206" s="39"/>
      <c r="AFK206" s="39"/>
      <c r="AFL206" s="39"/>
      <c r="AFM206" s="39"/>
      <c r="AFN206" s="39"/>
      <c r="AFO206" s="39"/>
      <c r="AFP206" s="39"/>
      <c r="AFQ206" s="39"/>
      <c r="AFR206" s="39"/>
      <c r="AFS206" s="39"/>
      <c r="AFT206" s="39"/>
      <c r="AFU206" s="39"/>
      <c r="AFV206" s="39"/>
      <c r="AFW206" s="39"/>
      <c r="AFX206" s="39"/>
      <c r="AFY206" s="39"/>
      <c r="AFZ206" s="39"/>
      <c r="AGA206" s="39"/>
      <c r="AGB206" s="39"/>
      <c r="AGC206" s="39"/>
      <c r="AGD206" s="39"/>
      <c r="AGE206" s="39"/>
      <c r="AGF206" s="39"/>
      <c r="AGG206" s="39"/>
      <c r="AGH206" s="39"/>
      <c r="AGI206" s="39"/>
      <c r="AGJ206" s="39"/>
      <c r="AGK206" s="39"/>
      <c r="AGL206" s="39"/>
      <c r="AGM206" s="39"/>
      <c r="AGN206" s="39"/>
      <c r="AGO206" s="39"/>
      <c r="AGP206" s="39"/>
      <c r="AGQ206" s="39"/>
      <c r="AGR206" s="39"/>
      <c r="AGS206" s="39"/>
      <c r="AGT206" s="39"/>
      <c r="AGU206" s="39"/>
      <c r="AGV206" s="39"/>
      <c r="AGW206" s="39"/>
      <c r="AGX206" s="39"/>
      <c r="AGY206" s="39"/>
      <c r="AGZ206" s="39"/>
      <c r="AHA206" s="39"/>
      <c r="AHB206" s="39"/>
      <c r="AHC206" s="39"/>
      <c r="AHD206" s="39"/>
      <c r="AHE206" s="39"/>
      <c r="AHF206" s="39"/>
      <c r="AHG206" s="39"/>
      <c r="AHH206" s="39"/>
      <c r="AHI206" s="39"/>
      <c r="AHJ206" s="39"/>
      <c r="AHK206" s="39"/>
      <c r="AHL206" s="39"/>
      <c r="AHM206" s="39"/>
      <c r="AHN206" s="39"/>
      <c r="AHO206" s="39"/>
      <c r="AHP206" s="39"/>
      <c r="AHQ206" s="39"/>
      <c r="AHR206" s="39"/>
      <c r="AHS206" s="39"/>
      <c r="AHT206" s="39"/>
      <c r="AHU206" s="39"/>
      <c r="AHV206" s="39"/>
      <c r="AHW206" s="39"/>
      <c r="AHX206" s="39"/>
      <c r="AHY206" s="39"/>
      <c r="AHZ206" s="39"/>
      <c r="AIA206" s="39"/>
      <c r="AIB206" s="39"/>
      <c r="AIC206" s="39"/>
      <c r="AID206" s="39"/>
      <c r="AIE206" s="39"/>
      <c r="AIF206" s="39"/>
      <c r="AIG206" s="39"/>
      <c r="AIH206" s="39"/>
      <c r="AII206" s="39"/>
      <c r="AIJ206" s="39"/>
      <c r="AIK206" s="39"/>
      <c r="AIL206" s="39"/>
      <c r="AIM206" s="39"/>
      <c r="AIN206" s="39"/>
      <c r="AIO206" s="39"/>
      <c r="AIP206" s="39"/>
      <c r="AIQ206" s="39"/>
      <c r="AIR206" s="39"/>
      <c r="AIS206" s="39"/>
      <c r="AIT206" s="39"/>
      <c r="AIU206" s="39"/>
      <c r="AIV206" s="39"/>
      <c r="AIW206" s="39"/>
      <c r="AIX206" s="39"/>
      <c r="AIY206" s="39"/>
      <c r="AIZ206" s="39"/>
      <c r="AJA206" s="39"/>
      <c r="AJB206" s="39"/>
      <c r="AJC206" s="39"/>
      <c r="AJD206" s="39"/>
      <c r="AJE206" s="39"/>
      <c r="AJF206" s="39"/>
      <c r="AJG206" s="39"/>
      <c r="AJH206" s="39"/>
      <c r="AJI206" s="39"/>
      <c r="AJJ206" s="39"/>
      <c r="AJK206" s="39"/>
      <c r="AJL206" s="39"/>
      <c r="AJM206" s="39"/>
      <c r="AJN206" s="39"/>
      <c r="AJO206" s="39"/>
      <c r="AJP206" s="39"/>
      <c r="AJQ206" s="39"/>
      <c r="AJR206" s="39"/>
      <c r="AJS206" s="39"/>
      <c r="AJT206" s="39"/>
      <c r="AJU206" s="39"/>
      <c r="AJV206" s="39"/>
      <c r="AJW206" s="39"/>
      <c r="AJX206" s="39"/>
      <c r="AJY206" s="39"/>
      <c r="AJZ206" s="39"/>
      <c r="AKA206" s="39"/>
      <c r="AKB206" s="39"/>
      <c r="AKC206" s="39"/>
      <c r="AKD206" s="39"/>
      <c r="AKE206" s="39"/>
      <c r="AKF206" s="39"/>
      <c r="AKG206" s="39"/>
      <c r="AKH206" s="39"/>
      <c r="AKI206" s="39"/>
      <c r="AKJ206" s="39"/>
      <c r="AKK206" s="39"/>
      <c r="AKL206" s="39"/>
      <c r="AKM206" s="39"/>
      <c r="AKN206" s="39"/>
      <c r="AKO206" s="39"/>
      <c r="AKP206" s="39"/>
      <c r="AKQ206" s="39"/>
      <c r="AKR206" s="39"/>
      <c r="AKS206" s="39"/>
      <c r="AKT206" s="39"/>
      <c r="AKU206" s="39"/>
      <c r="AKV206" s="39"/>
      <c r="AKW206" s="39"/>
      <c r="AKX206" s="39"/>
      <c r="AKY206" s="39"/>
      <c r="AKZ206" s="39"/>
      <c r="ALA206" s="39"/>
      <c r="ALB206" s="39"/>
      <c r="ALC206" s="39"/>
      <c r="ALD206" s="39"/>
      <c r="ALE206" s="39"/>
      <c r="ALF206" s="39"/>
      <c r="ALG206" s="39"/>
      <c r="ALH206" s="39"/>
      <c r="ALI206" s="39"/>
      <c r="ALJ206" s="39"/>
      <c r="ALK206" s="39"/>
      <c r="ALL206" s="39"/>
      <c r="ALM206" s="39"/>
      <c r="ALN206" s="39"/>
      <c r="ALO206" s="39"/>
      <c r="ALP206" s="39"/>
      <c r="ALQ206" s="39"/>
      <c r="ALR206" s="39"/>
      <c r="ALS206" s="39"/>
      <c r="ALT206" s="39"/>
      <c r="ALU206" s="39"/>
      <c r="ALV206" s="39"/>
      <c r="ALW206" s="39"/>
      <c r="ALX206" s="39"/>
      <c r="ALY206" s="39"/>
      <c r="ALZ206" s="39"/>
      <c r="AMA206" s="39"/>
      <c r="AMB206" s="39"/>
      <c r="AMC206" s="39"/>
      <c r="AMD206" s="39"/>
      <c r="AME206" s="39"/>
      <c r="AMF206" s="39"/>
      <c r="AMG206" s="39"/>
      <c r="AMH206" s="39"/>
      <c r="AMI206" s="39"/>
      <c r="AMJ206" s="39"/>
      <c r="AMK206" s="39"/>
      <c r="AML206" s="39"/>
      <c r="AMM206" s="39"/>
      <c r="AMN206" s="39"/>
      <c r="AMO206" s="39"/>
      <c r="AMP206" s="39"/>
      <c r="AMQ206" s="39"/>
      <c r="AMR206" s="39"/>
      <c r="AMS206" s="39"/>
      <c r="AMT206" s="39"/>
      <c r="AMU206" s="39"/>
      <c r="AMV206" s="59"/>
    </row>
    <row r="207" spans="1:1036" ht="14.25">
      <c r="A207" s="3"/>
      <c r="B207" s="3"/>
      <c r="C207" s="3"/>
      <c r="D207" s="3"/>
      <c r="E207" s="3"/>
      <c r="F207" s="3"/>
      <c r="G207" s="65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  <c r="IP207" s="39"/>
      <c r="IQ207" s="39"/>
      <c r="IR207" s="39"/>
      <c r="IS207" s="39"/>
      <c r="IT207" s="39"/>
      <c r="IU207" s="39"/>
      <c r="IV207" s="39"/>
      <c r="IW207" s="39"/>
      <c r="IX207" s="39"/>
      <c r="IY207" s="39"/>
      <c r="IZ207" s="39"/>
      <c r="JA207" s="39"/>
      <c r="JB207" s="39"/>
      <c r="JC207" s="39"/>
      <c r="JD207" s="39"/>
      <c r="JE207" s="39"/>
      <c r="JF207" s="39"/>
      <c r="JG207" s="39"/>
      <c r="JH207" s="39"/>
      <c r="JI207" s="39"/>
      <c r="JJ207" s="39"/>
      <c r="JK207" s="39"/>
      <c r="JL207" s="39"/>
      <c r="JM207" s="39"/>
      <c r="JN207" s="39"/>
      <c r="JO207" s="39"/>
      <c r="JP207" s="39"/>
      <c r="JQ207" s="39"/>
      <c r="JR207" s="39"/>
      <c r="JS207" s="39"/>
      <c r="JT207" s="39"/>
      <c r="JU207" s="39"/>
      <c r="JV207" s="39"/>
      <c r="JW207" s="39"/>
      <c r="JX207" s="39"/>
      <c r="JY207" s="39"/>
      <c r="JZ207" s="39"/>
      <c r="KA207" s="39"/>
      <c r="KB207" s="39"/>
      <c r="KC207" s="39"/>
      <c r="KD207" s="39"/>
      <c r="KE207" s="39"/>
      <c r="KF207" s="39"/>
      <c r="KG207" s="39"/>
      <c r="KH207" s="39"/>
      <c r="KI207" s="39"/>
      <c r="KJ207" s="39"/>
      <c r="KK207" s="39"/>
      <c r="KL207" s="39"/>
      <c r="KM207" s="39"/>
      <c r="KN207" s="39"/>
      <c r="KO207" s="39"/>
      <c r="KP207" s="39"/>
      <c r="KQ207" s="39"/>
      <c r="KR207" s="39"/>
      <c r="KS207" s="39"/>
      <c r="KT207" s="39"/>
      <c r="KU207" s="39"/>
      <c r="KV207" s="39"/>
      <c r="KW207" s="39"/>
      <c r="KX207" s="39"/>
      <c r="KY207" s="39"/>
      <c r="KZ207" s="39"/>
      <c r="LA207" s="39"/>
      <c r="LB207" s="39"/>
      <c r="LC207" s="39"/>
      <c r="LD207" s="39"/>
      <c r="LE207" s="39"/>
      <c r="LF207" s="39"/>
      <c r="LG207" s="39"/>
      <c r="LH207" s="39"/>
      <c r="LI207" s="39"/>
      <c r="LJ207" s="39"/>
      <c r="LK207" s="39"/>
      <c r="LL207" s="39"/>
      <c r="LM207" s="39"/>
      <c r="LN207" s="39"/>
      <c r="LO207" s="39"/>
      <c r="LP207" s="39"/>
      <c r="LQ207" s="39"/>
      <c r="LR207" s="39"/>
      <c r="LS207" s="39"/>
      <c r="LT207" s="39"/>
      <c r="LU207" s="39"/>
      <c r="LV207" s="39"/>
      <c r="LW207" s="39"/>
      <c r="LX207" s="39"/>
      <c r="LY207" s="39"/>
      <c r="LZ207" s="39"/>
      <c r="MA207" s="39"/>
      <c r="MB207" s="39"/>
      <c r="MC207" s="39"/>
      <c r="MD207" s="39"/>
      <c r="ME207" s="39"/>
      <c r="MF207" s="39"/>
      <c r="MG207" s="39"/>
      <c r="MH207" s="39"/>
      <c r="MI207" s="39"/>
      <c r="MJ207" s="39"/>
      <c r="MK207" s="39"/>
      <c r="ML207" s="39"/>
      <c r="MM207" s="39"/>
      <c r="MN207" s="39"/>
      <c r="MO207" s="39"/>
      <c r="MP207" s="39"/>
      <c r="MQ207" s="39"/>
      <c r="MR207" s="39"/>
      <c r="MS207" s="39"/>
      <c r="MT207" s="39"/>
      <c r="MU207" s="39"/>
      <c r="MV207" s="39"/>
      <c r="MW207" s="39"/>
      <c r="MX207" s="39"/>
      <c r="MY207" s="39"/>
      <c r="MZ207" s="39"/>
      <c r="NA207" s="39"/>
      <c r="NB207" s="39"/>
      <c r="NC207" s="39"/>
      <c r="ND207" s="39"/>
      <c r="NE207" s="39"/>
      <c r="NF207" s="39"/>
      <c r="NG207" s="39"/>
      <c r="NH207" s="39"/>
      <c r="NI207" s="39"/>
      <c r="NJ207" s="39"/>
      <c r="NK207" s="39"/>
      <c r="NL207" s="39"/>
      <c r="NM207" s="39"/>
      <c r="NN207" s="39"/>
      <c r="NO207" s="39"/>
      <c r="NP207" s="39"/>
      <c r="NQ207" s="39"/>
      <c r="NR207" s="39"/>
      <c r="NS207" s="39"/>
      <c r="NT207" s="39"/>
      <c r="NU207" s="39"/>
      <c r="NV207" s="39"/>
      <c r="NW207" s="39"/>
      <c r="NX207" s="39"/>
      <c r="NY207" s="39"/>
      <c r="NZ207" s="39"/>
      <c r="OA207" s="39"/>
      <c r="OB207" s="39"/>
      <c r="OC207" s="39"/>
      <c r="OD207" s="39"/>
      <c r="OE207" s="39"/>
      <c r="OF207" s="39"/>
      <c r="OG207" s="39"/>
      <c r="OH207" s="39"/>
      <c r="OI207" s="39"/>
      <c r="OJ207" s="39"/>
      <c r="OK207" s="39"/>
      <c r="OL207" s="39"/>
      <c r="OM207" s="39"/>
      <c r="ON207" s="39"/>
      <c r="OO207" s="39"/>
      <c r="OP207" s="39"/>
      <c r="OQ207" s="39"/>
      <c r="OR207" s="39"/>
      <c r="OS207" s="39"/>
      <c r="OT207" s="39"/>
      <c r="OU207" s="39"/>
      <c r="OV207" s="39"/>
      <c r="OW207" s="39"/>
      <c r="OX207" s="39"/>
      <c r="OY207" s="39"/>
      <c r="OZ207" s="39"/>
      <c r="PA207" s="39"/>
      <c r="PB207" s="39"/>
      <c r="PC207" s="39"/>
      <c r="PD207" s="39"/>
      <c r="PE207" s="39"/>
      <c r="PF207" s="39"/>
      <c r="PG207" s="39"/>
      <c r="PH207" s="39"/>
      <c r="PI207" s="39"/>
      <c r="PJ207" s="39"/>
      <c r="PK207" s="39"/>
      <c r="PL207" s="39"/>
      <c r="PM207" s="39"/>
      <c r="PN207" s="39"/>
      <c r="PO207" s="39"/>
      <c r="PP207" s="39"/>
      <c r="PQ207" s="39"/>
      <c r="PR207" s="39"/>
      <c r="PS207" s="39"/>
      <c r="PT207" s="39"/>
      <c r="PU207" s="39"/>
      <c r="PV207" s="39"/>
      <c r="PW207" s="39"/>
      <c r="PX207" s="39"/>
      <c r="PY207" s="39"/>
      <c r="PZ207" s="39"/>
      <c r="QA207" s="39"/>
      <c r="QB207" s="39"/>
      <c r="QC207" s="39"/>
      <c r="QD207" s="39"/>
      <c r="QE207" s="39"/>
      <c r="QF207" s="39"/>
      <c r="QG207" s="39"/>
      <c r="QH207" s="39"/>
      <c r="QI207" s="39"/>
      <c r="QJ207" s="39"/>
      <c r="QK207" s="39"/>
      <c r="QL207" s="39"/>
      <c r="QM207" s="39"/>
      <c r="QN207" s="39"/>
      <c r="QO207" s="39"/>
      <c r="QP207" s="39"/>
      <c r="QQ207" s="39"/>
      <c r="QR207" s="39"/>
      <c r="QS207" s="39"/>
      <c r="QT207" s="39"/>
      <c r="QU207" s="39"/>
      <c r="QV207" s="39"/>
      <c r="QW207" s="39"/>
      <c r="QX207" s="39"/>
      <c r="QY207" s="39"/>
      <c r="QZ207" s="39"/>
      <c r="RA207" s="39"/>
      <c r="RB207" s="39"/>
      <c r="RC207" s="39"/>
      <c r="RD207" s="39"/>
      <c r="RE207" s="39"/>
      <c r="RF207" s="39"/>
      <c r="RG207" s="39"/>
      <c r="RH207" s="39"/>
      <c r="RI207" s="39"/>
      <c r="RJ207" s="39"/>
      <c r="RK207" s="39"/>
      <c r="RL207" s="39"/>
      <c r="RM207" s="39"/>
      <c r="RN207" s="39"/>
      <c r="RO207" s="39"/>
      <c r="RP207" s="39"/>
      <c r="RQ207" s="39"/>
      <c r="RR207" s="39"/>
      <c r="RS207" s="39"/>
      <c r="RT207" s="39"/>
      <c r="RU207" s="39"/>
      <c r="RV207" s="39"/>
      <c r="RW207" s="39"/>
      <c r="RX207" s="39"/>
      <c r="RY207" s="39"/>
      <c r="RZ207" s="39"/>
      <c r="SA207" s="39"/>
      <c r="SB207" s="39"/>
      <c r="SC207" s="39"/>
      <c r="SD207" s="39"/>
      <c r="SE207" s="39"/>
      <c r="SF207" s="39"/>
      <c r="SG207" s="39"/>
      <c r="SH207" s="39"/>
      <c r="SI207" s="39"/>
      <c r="SJ207" s="39"/>
      <c r="SK207" s="39"/>
      <c r="SL207" s="39"/>
      <c r="SM207" s="39"/>
      <c r="SN207" s="39"/>
      <c r="SO207" s="39"/>
      <c r="SP207" s="39"/>
      <c r="SQ207" s="39"/>
      <c r="SR207" s="39"/>
      <c r="SS207" s="39"/>
      <c r="ST207" s="39"/>
      <c r="SU207" s="39"/>
      <c r="SV207" s="39"/>
      <c r="SW207" s="39"/>
      <c r="SX207" s="39"/>
      <c r="SY207" s="39"/>
      <c r="SZ207" s="39"/>
      <c r="TA207" s="39"/>
      <c r="TB207" s="39"/>
      <c r="TC207" s="39"/>
      <c r="TD207" s="39"/>
      <c r="TE207" s="39"/>
      <c r="TF207" s="39"/>
      <c r="TG207" s="39"/>
      <c r="TH207" s="39"/>
      <c r="TI207" s="39"/>
      <c r="TJ207" s="39"/>
      <c r="TK207" s="39"/>
      <c r="TL207" s="39"/>
      <c r="TM207" s="39"/>
      <c r="TN207" s="39"/>
      <c r="TO207" s="39"/>
      <c r="TP207" s="39"/>
      <c r="TQ207" s="39"/>
      <c r="TR207" s="39"/>
      <c r="TS207" s="39"/>
      <c r="TT207" s="39"/>
      <c r="TU207" s="39"/>
      <c r="TV207" s="39"/>
      <c r="TW207" s="39"/>
      <c r="TX207" s="39"/>
      <c r="TY207" s="39"/>
      <c r="TZ207" s="39"/>
      <c r="UA207" s="39"/>
      <c r="UB207" s="39"/>
      <c r="UC207" s="39"/>
      <c r="UD207" s="39"/>
      <c r="UE207" s="39"/>
      <c r="UF207" s="39"/>
      <c r="UG207" s="39"/>
      <c r="UH207" s="39"/>
      <c r="UI207" s="39"/>
      <c r="UJ207" s="39"/>
      <c r="UK207" s="39"/>
      <c r="UL207" s="39"/>
      <c r="UM207" s="39"/>
      <c r="UN207" s="39"/>
      <c r="UO207" s="39"/>
      <c r="UP207" s="39"/>
      <c r="UQ207" s="39"/>
      <c r="UR207" s="39"/>
      <c r="US207" s="39"/>
      <c r="UT207" s="39"/>
      <c r="UU207" s="39"/>
      <c r="UV207" s="39"/>
      <c r="UW207" s="39"/>
      <c r="UX207" s="39"/>
      <c r="UY207" s="39"/>
      <c r="UZ207" s="39"/>
      <c r="VA207" s="39"/>
      <c r="VB207" s="39"/>
      <c r="VC207" s="39"/>
      <c r="VD207" s="39"/>
      <c r="VE207" s="39"/>
      <c r="VF207" s="39"/>
      <c r="VG207" s="39"/>
      <c r="VH207" s="39"/>
      <c r="VI207" s="39"/>
      <c r="VJ207" s="39"/>
      <c r="VK207" s="39"/>
      <c r="VL207" s="39"/>
      <c r="VM207" s="39"/>
      <c r="VN207" s="39"/>
      <c r="VO207" s="39"/>
      <c r="VP207" s="39"/>
      <c r="VQ207" s="39"/>
      <c r="VR207" s="39"/>
      <c r="VS207" s="39"/>
      <c r="VT207" s="39"/>
      <c r="VU207" s="39"/>
      <c r="VV207" s="39"/>
      <c r="VW207" s="39"/>
      <c r="VX207" s="39"/>
      <c r="VY207" s="39"/>
      <c r="VZ207" s="39"/>
      <c r="WA207" s="39"/>
      <c r="WB207" s="39"/>
      <c r="WC207" s="39"/>
      <c r="WD207" s="39"/>
      <c r="WE207" s="39"/>
      <c r="WF207" s="39"/>
      <c r="WG207" s="39"/>
      <c r="WH207" s="39"/>
      <c r="WI207" s="39"/>
      <c r="WJ207" s="39"/>
      <c r="WK207" s="39"/>
      <c r="WL207" s="39"/>
      <c r="WM207" s="39"/>
      <c r="WN207" s="39"/>
      <c r="WO207" s="39"/>
      <c r="WP207" s="39"/>
      <c r="WQ207" s="39"/>
      <c r="WR207" s="39"/>
      <c r="WS207" s="39"/>
      <c r="WT207" s="39"/>
      <c r="WU207" s="39"/>
      <c r="WV207" s="39"/>
      <c r="WW207" s="39"/>
      <c r="WX207" s="39"/>
      <c r="WY207" s="39"/>
      <c r="WZ207" s="39"/>
      <c r="XA207" s="39"/>
      <c r="XB207" s="39"/>
      <c r="XC207" s="39"/>
      <c r="XD207" s="39"/>
      <c r="XE207" s="39"/>
      <c r="XF207" s="39"/>
      <c r="XG207" s="39"/>
      <c r="XH207" s="39"/>
      <c r="XI207" s="39"/>
      <c r="XJ207" s="39"/>
      <c r="XK207" s="39"/>
      <c r="XL207" s="39"/>
      <c r="XM207" s="39"/>
      <c r="XN207" s="39"/>
      <c r="XO207" s="39"/>
      <c r="XP207" s="39"/>
      <c r="XQ207" s="39"/>
      <c r="XR207" s="39"/>
      <c r="XS207" s="39"/>
      <c r="XT207" s="39"/>
      <c r="XU207" s="39"/>
      <c r="XV207" s="39"/>
      <c r="XW207" s="39"/>
      <c r="XX207" s="39"/>
      <c r="XY207" s="39"/>
      <c r="XZ207" s="39"/>
      <c r="YA207" s="39"/>
      <c r="YB207" s="39"/>
      <c r="YC207" s="39"/>
      <c r="YD207" s="39"/>
      <c r="YE207" s="39"/>
      <c r="YF207" s="39"/>
      <c r="YG207" s="39"/>
      <c r="YH207" s="39"/>
      <c r="YI207" s="39"/>
      <c r="YJ207" s="39"/>
      <c r="YK207" s="39"/>
      <c r="YL207" s="39"/>
      <c r="YM207" s="39"/>
      <c r="YN207" s="39"/>
      <c r="YO207" s="39"/>
      <c r="YP207" s="39"/>
      <c r="YQ207" s="39"/>
      <c r="YR207" s="39"/>
      <c r="YS207" s="39"/>
      <c r="YT207" s="39"/>
      <c r="YU207" s="39"/>
      <c r="YV207" s="39"/>
      <c r="YW207" s="39"/>
      <c r="YX207" s="39"/>
      <c r="YY207" s="39"/>
      <c r="YZ207" s="39"/>
      <c r="ZA207" s="39"/>
      <c r="ZB207" s="39"/>
      <c r="ZC207" s="39"/>
      <c r="ZD207" s="39"/>
      <c r="ZE207" s="39"/>
      <c r="ZF207" s="39"/>
      <c r="ZG207" s="39"/>
      <c r="ZH207" s="39"/>
      <c r="ZI207" s="39"/>
      <c r="ZJ207" s="39"/>
      <c r="ZK207" s="39"/>
      <c r="ZL207" s="39"/>
      <c r="ZM207" s="39"/>
      <c r="ZN207" s="39"/>
      <c r="ZO207" s="39"/>
      <c r="ZP207" s="39"/>
      <c r="ZQ207" s="39"/>
      <c r="ZR207" s="39"/>
      <c r="ZS207" s="39"/>
      <c r="ZT207" s="39"/>
      <c r="ZU207" s="39"/>
      <c r="ZV207" s="39"/>
      <c r="ZW207" s="39"/>
      <c r="ZX207" s="39"/>
      <c r="ZY207" s="39"/>
      <c r="ZZ207" s="39"/>
      <c r="AAA207" s="39"/>
      <c r="AAB207" s="39"/>
      <c r="AAC207" s="39"/>
      <c r="AAD207" s="39"/>
      <c r="AAE207" s="39"/>
      <c r="AAF207" s="39"/>
      <c r="AAG207" s="39"/>
      <c r="AAH207" s="39"/>
      <c r="AAI207" s="39"/>
      <c r="AAJ207" s="39"/>
      <c r="AAK207" s="39"/>
      <c r="AAL207" s="39"/>
      <c r="AAM207" s="39"/>
      <c r="AAN207" s="39"/>
      <c r="AAO207" s="39"/>
      <c r="AAP207" s="39"/>
      <c r="AAQ207" s="39"/>
      <c r="AAR207" s="39"/>
      <c r="AAS207" s="39"/>
      <c r="AAT207" s="39"/>
      <c r="AAU207" s="39"/>
      <c r="AAV207" s="39"/>
      <c r="AAW207" s="39"/>
      <c r="AAX207" s="39"/>
      <c r="AAY207" s="39"/>
      <c r="AAZ207" s="39"/>
      <c r="ABA207" s="39"/>
      <c r="ABB207" s="39"/>
      <c r="ABC207" s="39"/>
      <c r="ABD207" s="39"/>
      <c r="ABE207" s="39"/>
      <c r="ABF207" s="39"/>
      <c r="ABG207" s="39"/>
      <c r="ABH207" s="39"/>
      <c r="ABI207" s="39"/>
      <c r="ABJ207" s="39"/>
      <c r="ABK207" s="39"/>
      <c r="ABL207" s="39"/>
      <c r="ABM207" s="39"/>
      <c r="ABN207" s="39"/>
      <c r="ABO207" s="39"/>
      <c r="ABP207" s="39"/>
      <c r="ABQ207" s="39"/>
      <c r="ABR207" s="39"/>
      <c r="ABS207" s="39"/>
      <c r="ABT207" s="39"/>
      <c r="ABU207" s="39"/>
      <c r="ABV207" s="39"/>
      <c r="ABW207" s="39"/>
      <c r="ABX207" s="39"/>
      <c r="ABY207" s="39"/>
      <c r="ABZ207" s="39"/>
      <c r="ACA207" s="39"/>
      <c r="ACB207" s="39"/>
      <c r="ACC207" s="39"/>
      <c r="ACD207" s="39"/>
      <c r="ACE207" s="39"/>
      <c r="ACF207" s="39"/>
      <c r="ACG207" s="39"/>
      <c r="ACH207" s="39"/>
      <c r="ACI207" s="39"/>
      <c r="ACJ207" s="39"/>
      <c r="ACK207" s="39"/>
      <c r="ACL207" s="39"/>
      <c r="ACM207" s="39"/>
      <c r="ACN207" s="39"/>
      <c r="ACO207" s="39"/>
      <c r="ACP207" s="39"/>
      <c r="ACQ207" s="39"/>
      <c r="ACR207" s="39"/>
      <c r="ACS207" s="39"/>
      <c r="ACT207" s="39"/>
      <c r="ACU207" s="39"/>
      <c r="ACV207" s="39"/>
      <c r="ACW207" s="39"/>
      <c r="ACX207" s="39"/>
      <c r="ACY207" s="39"/>
      <c r="ACZ207" s="39"/>
      <c r="ADA207" s="39"/>
      <c r="ADB207" s="39"/>
      <c r="ADC207" s="39"/>
      <c r="ADD207" s="39"/>
      <c r="ADE207" s="39"/>
      <c r="ADF207" s="39"/>
      <c r="ADG207" s="39"/>
      <c r="ADH207" s="39"/>
      <c r="ADI207" s="39"/>
      <c r="ADJ207" s="39"/>
      <c r="ADK207" s="39"/>
      <c r="ADL207" s="39"/>
      <c r="ADM207" s="39"/>
      <c r="ADN207" s="39"/>
      <c r="ADO207" s="39"/>
      <c r="ADP207" s="39"/>
      <c r="ADQ207" s="39"/>
      <c r="ADR207" s="39"/>
      <c r="ADS207" s="39"/>
      <c r="ADT207" s="39"/>
      <c r="ADU207" s="39"/>
      <c r="ADV207" s="39"/>
      <c r="ADW207" s="39"/>
      <c r="ADX207" s="39"/>
      <c r="ADY207" s="39"/>
      <c r="ADZ207" s="39"/>
      <c r="AEA207" s="39"/>
      <c r="AEB207" s="39"/>
      <c r="AEC207" s="39"/>
      <c r="AED207" s="39"/>
      <c r="AEE207" s="39"/>
      <c r="AEF207" s="39"/>
      <c r="AEG207" s="39"/>
      <c r="AEH207" s="39"/>
      <c r="AEI207" s="39"/>
      <c r="AEJ207" s="39"/>
      <c r="AEK207" s="39"/>
      <c r="AEL207" s="39"/>
      <c r="AEM207" s="39"/>
      <c r="AEN207" s="39"/>
      <c r="AEO207" s="39"/>
      <c r="AEP207" s="39"/>
      <c r="AEQ207" s="39"/>
      <c r="AER207" s="39"/>
      <c r="AES207" s="39"/>
      <c r="AET207" s="39"/>
      <c r="AEU207" s="39"/>
      <c r="AEV207" s="39"/>
      <c r="AEW207" s="39"/>
      <c r="AEX207" s="39"/>
      <c r="AEY207" s="39"/>
      <c r="AEZ207" s="39"/>
      <c r="AFA207" s="39"/>
      <c r="AFB207" s="39"/>
      <c r="AFC207" s="39"/>
      <c r="AFD207" s="39"/>
      <c r="AFE207" s="39"/>
      <c r="AFF207" s="39"/>
      <c r="AFG207" s="39"/>
      <c r="AFH207" s="39"/>
      <c r="AFI207" s="39"/>
      <c r="AFJ207" s="39"/>
      <c r="AFK207" s="39"/>
      <c r="AFL207" s="39"/>
      <c r="AFM207" s="39"/>
      <c r="AFN207" s="39"/>
      <c r="AFO207" s="39"/>
      <c r="AFP207" s="39"/>
      <c r="AFQ207" s="39"/>
      <c r="AFR207" s="39"/>
      <c r="AFS207" s="39"/>
      <c r="AFT207" s="39"/>
      <c r="AFU207" s="39"/>
      <c r="AFV207" s="39"/>
      <c r="AFW207" s="39"/>
      <c r="AFX207" s="39"/>
      <c r="AFY207" s="39"/>
      <c r="AFZ207" s="39"/>
      <c r="AGA207" s="39"/>
      <c r="AGB207" s="39"/>
      <c r="AGC207" s="39"/>
      <c r="AGD207" s="39"/>
      <c r="AGE207" s="39"/>
      <c r="AGF207" s="39"/>
      <c r="AGG207" s="39"/>
      <c r="AGH207" s="39"/>
      <c r="AGI207" s="39"/>
      <c r="AGJ207" s="39"/>
      <c r="AGK207" s="39"/>
      <c r="AGL207" s="39"/>
      <c r="AGM207" s="39"/>
      <c r="AGN207" s="39"/>
      <c r="AGO207" s="39"/>
      <c r="AGP207" s="39"/>
      <c r="AGQ207" s="39"/>
      <c r="AGR207" s="39"/>
      <c r="AGS207" s="39"/>
      <c r="AGT207" s="39"/>
      <c r="AGU207" s="39"/>
      <c r="AGV207" s="39"/>
      <c r="AGW207" s="39"/>
      <c r="AGX207" s="39"/>
      <c r="AGY207" s="39"/>
      <c r="AGZ207" s="39"/>
      <c r="AHA207" s="39"/>
      <c r="AHB207" s="39"/>
      <c r="AHC207" s="39"/>
      <c r="AHD207" s="39"/>
      <c r="AHE207" s="39"/>
      <c r="AHF207" s="39"/>
      <c r="AHG207" s="39"/>
      <c r="AHH207" s="39"/>
      <c r="AHI207" s="39"/>
      <c r="AHJ207" s="39"/>
      <c r="AHK207" s="39"/>
      <c r="AHL207" s="39"/>
      <c r="AHM207" s="39"/>
      <c r="AHN207" s="39"/>
      <c r="AHO207" s="39"/>
      <c r="AHP207" s="39"/>
      <c r="AHQ207" s="39"/>
      <c r="AHR207" s="39"/>
      <c r="AHS207" s="39"/>
      <c r="AHT207" s="39"/>
      <c r="AHU207" s="39"/>
      <c r="AHV207" s="39"/>
      <c r="AHW207" s="39"/>
      <c r="AHX207" s="39"/>
      <c r="AHY207" s="39"/>
      <c r="AHZ207" s="39"/>
      <c r="AIA207" s="39"/>
      <c r="AIB207" s="39"/>
      <c r="AIC207" s="39"/>
      <c r="AID207" s="39"/>
      <c r="AIE207" s="39"/>
      <c r="AIF207" s="39"/>
      <c r="AIG207" s="39"/>
      <c r="AIH207" s="39"/>
      <c r="AII207" s="39"/>
      <c r="AIJ207" s="39"/>
      <c r="AIK207" s="39"/>
      <c r="AIL207" s="39"/>
      <c r="AIM207" s="39"/>
      <c r="AIN207" s="39"/>
      <c r="AIO207" s="39"/>
      <c r="AIP207" s="39"/>
      <c r="AIQ207" s="39"/>
      <c r="AIR207" s="39"/>
      <c r="AIS207" s="39"/>
      <c r="AIT207" s="39"/>
      <c r="AIU207" s="39"/>
      <c r="AIV207" s="39"/>
      <c r="AIW207" s="39"/>
      <c r="AIX207" s="39"/>
      <c r="AIY207" s="39"/>
      <c r="AIZ207" s="39"/>
      <c r="AJA207" s="39"/>
      <c r="AJB207" s="39"/>
      <c r="AJC207" s="39"/>
      <c r="AJD207" s="39"/>
      <c r="AJE207" s="39"/>
      <c r="AJF207" s="39"/>
      <c r="AJG207" s="39"/>
      <c r="AJH207" s="39"/>
      <c r="AJI207" s="39"/>
      <c r="AJJ207" s="39"/>
      <c r="AJK207" s="39"/>
      <c r="AJL207" s="39"/>
      <c r="AJM207" s="39"/>
      <c r="AJN207" s="39"/>
      <c r="AJO207" s="39"/>
      <c r="AJP207" s="39"/>
      <c r="AJQ207" s="39"/>
      <c r="AJR207" s="39"/>
      <c r="AJS207" s="39"/>
      <c r="AJT207" s="39"/>
      <c r="AJU207" s="39"/>
      <c r="AJV207" s="39"/>
      <c r="AJW207" s="39"/>
      <c r="AJX207" s="39"/>
      <c r="AJY207" s="39"/>
      <c r="AJZ207" s="39"/>
      <c r="AKA207" s="39"/>
      <c r="AKB207" s="39"/>
      <c r="AKC207" s="39"/>
      <c r="AKD207" s="39"/>
      <c r="AKE207" s="39"/>
      <c r="AKF207" s="39"/>
      <c r="AKG207" s="39"/>
      <c r="AKH207" s="39"/>
      <c r="AKI207" s="39"/>
      <c r="AKJ207" s="39"/>
      <c r="AKK207" s="39"/>
      <c r="AKL207" s="39"/>
      <c r="AKM207" s="39"/>
      <c r="AKN207" s="39"/>
      <c r="AKO207" s="39"/>
      <c r="AKP207" s="39"/>
      <c r="AKQ207" s="39"/>
      <c r="AKR207" s="39"/>
      <c r="AKS207" s="39"/>
      <c r="AKT207" s="39"/>
      <c r="AKU207" s="39"/>
      <c r="AKV207" s="39"/>
      <c r="AKW207" s="39"/>
      <c r="AKX207" s="39"/>
      <c r="AKY207" s="39"/>
      <c r="AKZ207" s="39"/>
      <c r="ALA207" s="39"/>
      <c r="ALB207" s="39"/>
      <c r="ALC207" s="39"/>
      <c r="ALD207" s="39"/>
      <c r="ALE207" s="39"/>
      <c r="ALF207" s="39"/>
      <c r="ALG207" s="39"/>
      <c r="ALH207" s="39"/>
      <c r="ALI207" s="39"/>
      <c r="ALJ207" s="39"/>
      <c r="ALK207" s="39"/>
      <c r="ALL207" s="39"/>
      <c r="ALM207" s="39"/>
      <c r="ALN207" s="39"/>
      <c r="ALO207" s="39"/>
      <c r="ALP207" s="39"/>
      <c r="ALQ207" s="39"/>
      <c r="ALR207" s="39"/>
      <c r="ALS207" s="39"/>
      <c r="ALT207" s="39"/>
      <c r="ALU207" s="39"/>
      <c r="ALV207" s="39"/>
      <c r="ALW207" s="39"/>
      <c r="ALX207" s="39"/>
      <c r="ALY207" s="39"/>
      <c r="ALZ207" s="39"/>
      <c r="AMA207" s="39"/>
      <c r="AMB207" s="39"/>
      <c r="AMC207" s="39"/>
      <c r="AMD207" s="39"/>
      <c r="AME207" s="39"/>
      <c r="AMF207" s="39"/>
      <c r="AMG207" s="39"/>
      <c r="AMH207" s="39"/>
      <c r="AMI207" s="39"/>
      <c r="AMJ207" s="39"/>
      <c r="AMK207" s="39"/>
      <c r="AML207" s="39"/>
      <c r="AMM207" s="39"/>
      <c r="AMN207" s="39"/>
      <c r="AMO207" s="39"/>
      <c r="AMP207" s="39"/>
      <c r="AMQ207" s="39"/>
      <c r="AMR207" s="39"/>
      <c r="AMS207" s="39"/>
      <c r="AMT207" s="39"/>
      <c r="AMU207" s="39"/>
      <c r="AMV207" s="59"/>
    </row>
    <row r="208" spans="1:1036" ht="14.25">
      <c r="A208" s="3"/>
      <c r="B208" s="3"/>
      <c r="C208" s="21" t="s">
        <v>270</v>
      </c>
      <c r="D208" s="3"/>
      <c r="E208" s="3"/>
      <c r="F208" s="3"/>
      <c r="G208" s="65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  <c r="IV208" s="39"/>
      <c r="IW208" s="39"/>
      <c r="IX208" s="39"/>
      <c r="IY208" s="39"/>
      <c r="IZ208" s="39"/>
      <c r="JA208" s="39"/>
      <c r="JB208" s="39"/>
      <c r="JC208" s="39"/>
      <c r="JD208" s="39"/>
      <c r="JE208" s="39"/>
      <c r="JF208" s="39"/>
      <c r="JG208" s="39"/>
      <c r="JH208" s="39"/>
      <c r="JI208" s="39"/>
      <c r="JJ208" s="39"/>
      <c r="JK208" s="39"/>
      <c r="JL208" s="39"/>
      <c r="JM208" s="39"/>
      <c r="JN208" s="39"/>
      <c r="JO208" s="39"/>
      <c r="JP208" s="39"/>
      <c r="JQ208" s="39"/>
      <c r="JR208" s="39"/>
      <c r="JS208" s="39"/>
      <c r="JT208" s="39"/>
      <c r="JU208" s="39"/>
      <c r="JV208" s="39"/>
      <c r="JW208" s="39"/>
      <c r="JX208" s="39"/>
      <c r="JY208" s="39"/>
      <c r="JZ208" s="39"/>
      <c r="KA208" s="39"/>
      <c r="KB208" s="39"/>
      <c r="KC208" s="39"/>
      <c r="KD208" s="39"/>
      <c r="KE208" s="39"/>
      <c r="KF208" s="39"/>
      <c r="KG208" s="39"/>
      <c r="KH208" s="39"/>
      <c r="KI208" s="39"/>
      <c r="KJ208" s="39"/>
      <c r="KK208" s="39"/>
      <c r="KL208" s="39"/>
      <c r="KM208" s="39"/>
      <c r="KN208" s="39"/>
      <c r="KO208" s="39"/>
      <c r="KP208" s="39"/>
      <c r="KQ208" s="39"/>
      <c r="KR208" s="39"/>
      <c r="KS208" s="39"/>
      <c r="KT208" s="39"/>
      <c r="KU208" s="39"/>
      <c r="KV208" s="39"/>
      <c r="KW208" s="39"/>
      <c r="KX208" s="39"/>
      <c r="KY208" s="39"/>
      <c r="KZ208" s="39"/>
      <c r="LA208" s="39"/>
      <c r="LB208" s="39"/>
      <c r="LC208" s="39"/>
      <c r="LD208" s="39"/>
      <c r="LE208" s="39"/>
      <c r="LF208" s="39"/>
      <c r="LG208" s="39"/>
      <c r="LH208" s="39"/>
      <c r="LI208" s="39"/>
      <c r="LJ208" s="39"/>
      <c r="LK208" s="39"/>
      <c r="LL208" s="39"/>
      <c r="LM208" s="39"/>
      <c r="LN208" s="39"/>
      <c r="LO208" s="39"/>
      <c r="LP208" s="39"/>
      <c r="LQ208" s="39"/>
      <c r="LR208" s="39"/>
      <c r="LS208" s="39"/>
      <c r="LT208" s="39"/>
      <c r="LU208" s="39"/>
      <c r="LV208" s="39"/>
      <c r="LW208" s="39"/>
      <c r="LX208" s="39"/>
      <c r="LY208" s="39"/>
      <c r="LZ208" s="39"/>
      <c r="MA208" s="39"/>
      <c r="MB208" s="39"/>
      <c r="MC208" s="39"/>
      <c r="MD208" s="39"/>
      <c r="ME208" s="39"/>
      <c r="MF208" s="39"/>
      <c r="MG208" s="39"/>
      <c r="MH208" s="39"/>
      <c r="MI208" s="39"/>
      <c r="MJ208" s="39"/>
      <c r="MK208" s="39"/>
      <c r="ML208" s="39"/>
      <c r="MM208" s="39"/>
      <c r="MN208" s="39"/>
      <c r="MO208" s="39"/>
      <c r="MP208" s="39"/>
      <c r="MQ208" s="39"/>
      <c r="MR208" s="39"/>
      <c r="MS208" s="39"/>
      <c r="MT208" s="39"/>
      <c r="MU208" s="39"/>
      <c r="MV208" s="39"/>
      <c r="MW208" s="39"/>
      <c r="MX208" s="39"/>
      <c r="MY208" s="39"/>
      <c r="MZ208" s="39"/>
      <c r="NA208" s="39"/>
      <c r="NB208" s="39"/>
      <c r="NC208" s="39"/>
      <c r="ND208" s="39"/>
      <c r="NE208" s="39"/>
      <c r="NF208" s="39"/>
      <c r="NG208" s="39"/>
      <c r="NH208" s="39"/>
      <c r="NI208" s="39"/>
      <c r="NJ208" s="39"/>
      <c r="NK208" s="39"/>
      <c r="NL208" s="39"/>
      <c r="NM208" s="39"/>
      <c r="NN208" s="39"/>
      <c r="NO208" s="39"/>
      <c r="NP208" s="39"/>
      <c r="NQ208" s="39"/>
      <c r="NR208" s="39"/>
      <c r="NS208" s="39"/>
      <c r="NT208" s="39"/>
      <c r="NU208" s="39"/>
      <c r="NV208" s="39"/>
      <c r="NW208" s="39"/>
      <c r="NX208" s="39"/>
      <c r="NY208" s="39"/>
      <c r="NZ208" s="39"/>
      <c r="OA208" s="39"/>
      <c r="OB208" s="39"/>
      <c r="OC208" s="39"/>
      <c r="OD208" s="39"/>
      <c r="OE208" s="39"/>
      <c r="OF208" s="39"/>
      <c r="OG208" s="39"/>
      <c r="OH208" s="39"/>
      <c r="OI208" s="39"/>
      <c r="OJ208" s="39"/>
      <c r="OK208" s="39"/>
      <c r="OL208" s="39"/>
      <c r="OM208" s="39"/>
      <c r="ON208" s="39"/>
      <c r="OO208" s="39"/>
      <c r="OP208" s="39"/>
      <c r="OQ208" s="39"/>
      <c r="OR208" s="39"/>
      <c r="OS208" s="39"/>
      <c r="OT208" s="39"/>
      <c r="OU208" s="39"/>
      <c r="OV208" s="39"/>
      <c r="OW208" s="39"/>
      <c r="OX208" s="39"/>
      <c r="OY208" s="39"/>
      <c r="OZ208" s="39"/>
      <c r="PA208" s="39"/>
      <c r="PB208" s="39"/>
      <c r="PC208" s="39"/>
      <c r="PD208" s="39"/>
      <c r="PE208" s="39"/>
      <c r="PF208" s="39"/>
      <c r="PG208" s="39"/>
      <c r="PH208" s="39"/>
      <c r="PI208" s="39"/>
      <c r="PJ208" s="39"/>
      <c r="PK208" s="39"/>
      <c r="PL208" s="39"/>
      <c r="PM208" s="39"/>
      <c r="PN208" s="39"/>
      <c r="PO208" s="39"/>
      <c r="PP208" s="39"/>
      <c r="PQ208" s="39"/>
      <c r="PR208" s="39"/>
      <c r="PS208" s="39"/>
      <c r="PT208" s="39"/>
      <c r="PU208" s="39"/>
      <c r="PV208" s="39"/>
      <c r="PW208" s="39"/>
      <c r="PX208" s="39"/>
      <c r="PY208" s="39"/>
      <c r="PZ208" s="39"/>
      <c r="QA208" s="39"/>
      <c r="QB208" s="39"/>
      <c r="QC208" s="39"/>
      <c r="QD208" s="39"/>
      <c r="QE208" s="39"/>
      <c r="QF208" s="39"/>
      <c r="QG208" s="39"/>
      <c r="QH208" s="39"/>
      <c r="QI208" s="39"/>
      <c r="QJ208" s="39"/>
      <c r="QK208" s="39"/>
      <c r="QL208" s="39"/>
      <c r="QM208" s="39"/>
      <c r="QN208" s="39"/>
      <c r="QO208" s="39"/>
      <c r="QP208" s="39"/>
      <c r="QQ208" s="39"/>
      <c r="QR208" s="39"/>
      <c r="QS208" s="39"/>
      <c r="QT208" s="39"/>
      <c r="QU208" s="39"/>
      <c r="QV208" s="39"/>
      <c r="QW208" s="39"/>
      <c r="QX208" s="39"/>
      <c r="QY208" s="39"/>
      <c r="QZ208" s="39"/>
      <c r="RA208" s="39"/>
      <c r="RB208" s="39"/>
      <c r="RC208" s="39"/>
      <c r="RD208" s="39"/>
      <c r="RE208" s="39"/>
      <c r="RF208" s="39"/>
      <c r="RG208" s="39"/>
      <c r="RH208" s="39"/>
      <c r="RI208" s="39"/>
      <c r="RJ208" s="39"/>
      <c r="RK208" s="39"/>
      <c r="RL208" s="39"/>
      <c r="RM208" s="39"/>
      <c r="RN208" s="39"/>
      <c r="RO208" s="39"/>
      <c r="RP208" s="39"/>
      <c r="RQ208" s="39"/>
      <c r="RR208" s="39"/>
      <c r="RS208" s="39"/>
      <c r="RT208" s="39"/>
      <c r="RU208" s="39"/>
      <c r="RV208" s="39"/>
      <c r="RW208" s="39"/>
      <c r="RX208" s="39"/>
      <c r="RY208" s="39"/>
      <c r="RZ208" s="39"/>
      <c r="SA208" s="39"/>
      <c r="SB208" s="39"/>
      <c r="SC208" s="39"/>
      <c r="SD208" s="39"/>
      <c r="SE208" s="39"/>
      <c r="SF208" s="39"/>
      <c r="SG208" s="39"/>
      <c r="SH208" s="39"/>
      <c r="SI208" s="39"/>
      <c r="SJ208" s="39"/>
      <c r="SK208" s="39"/>
      <c r="SL208" s="39"/>
      <c r="SM208" s="39"/>
      <c r="SN208" s="39"/>
      <c r="SO208" s="39"/>
      <c r="SP208" s="39"/>
      <c r="SQ208" s="39"/>
      <c r="SR208" s="39"/>
      <c r="SS208" s="39"/>
      <c r="ST208" s="39"/>
      <c r="SU208" s="39"/>
      <c r="SV208" s="39"/>
      <c r="SW208" s="39"/>
      <c r="SX208" s="39"/>
      <c r="SY208" s="39"/>
      <c r="SZ208" s="39"/>
      <c r="TA208" s="39"/>
      <c r="TB208" s="39"/>
      <c r="TC208" s="39"/>
      <c r="TD208" s="39"/>
      <c r="TE208" s="39"/>
      <c r="TF208" s="39"/>
      <c r="TG208" s="39"/>
      <c r="TH208" s="39"/>
      <c r="TI208" s="39"/>
      <c r="TJ208" s="39"/>
      <c r="TK208" s="39"/>
      <c r="TL208" s="39"/>
      <c r="TM208" s="39"/>
      <c r="TN208" s="39"/>
      <c r="TO208" s="39"/>
      <c r="TP208" s="39"/>
      <c r="TQ208" s="39"/>
      <c r="TR208" s="39"/>
      <c r="TS208" s="39"/>
      <c r="TT208" s="39"/>
      <c r="TU208" s="39"/>
      <c r="TV208" s="39"/>
      <c r="TW208" s="39"/>
      <c r="TX208" s="39"/>
      <c r="TY208" s="39"/>
      <c r="TZ208" s="39"/>
      <c r="UA208" s="39"/>
      <c r="UB208" s="39"/>
      <c r="UC208" s="39"/>
      <c r="UD208" s="39"/>
      <c r="UE208" s="39"/>
      <c r="UF208" s="39"/>
      <c r="UG208" s="39"/>
      <c r="UH208" s="39"/>
      <c r="UI208" s="39"/>
      <c r="UJ208" s="39"/>
      <c r="UK208" s="39"/>
      <c r="UL208" s="39"/>
      <c r="UM208" s="39"/>
      <c r="UN208" s="39"/>
      <c r="UO208" s="39"/>
      <c r="UP208" s="39"/>
      <c r="UQ208" s="39"/>
      <c r="UR208" s="39"/>
      <c r="US208" s="39"/>
      <c r="UT208" s="39"/>
      <c r="UU208" s="39"/>
      <c r="UV208" s="39"/>
      <c r="UW208" s="39"/>
      <c r="UX208" s="39"/>
      <c r="UY208" s="39"/>
      <c r="UZ208" s="39"/>
      <c r="VA208" s="39"/>
      <c r="VB208" s="39"/>
      <c r="VC208" s="39"/>
      <c r="VD208" s="39"/>
      <c r="VE208" s="39"/>
      <c r="VF208" s="39"/>
      <c r="VG208" s="39"/>
      <c r="VH208" s="39"/>
      <c r="VI208" s="39"/>
      <c r="VJ208" s="39"/>
      <c r="VK208" s="39"/>
      <c r="VL208" s="39"/>
      <c r="VM208" s="39"/>
      <c r="VN208" s="39"/>
      <c r="VO208" s="39"/>
      <c r="VP208" s="39"/>
      <c r="VQ208" s="39"/>
      <c r="VR208" s="39"/>
      <c r="VS208" s="39"/>
      <c r="VT208" s="39"/>
      <c r="VU208" s="39"/>
      <c r="VV208" s="39"/>
      <c r="VW208" s="39"/>
      <c r="VX208" s="39"/>
      <c r="VY208" s="39"/>
      <c r="VZ208" s="39"/>
      <c r="WA208" s="39"/>
      <c r="WB208" s="39"/>
      <c r="WC208" s="39"/>
      <c r="WD208" s="39"/>
      <c r="WE208" s="39"/>
      <c r="WF208" s="39"/>
      <c r="WG208" s="39"/>
      <c r="WH208" s="39"/>
      <c r="WI208" s="39"/>
      <c r="WJ208" s="39"/>
      <c r="WK208" s="39"/>
      <c r="WL208" s="39"/>
      <c r="WM208" s="39"/>
      <c r="WN208" s="39"/>
      <c r="WO208" s="39"/>
      <c r="WP208" s="39"/>
      <c r="WQ208" s="39"/>
      <c r="WR208" s="39"/>
      <c r="WS208" s="39"/>
      <c r="WT208" s="39"/>
      <c r="WU208" s="39"/>
      <c r="WV208" s="39"/>
      <c r="WW208" s="39"/>
      <c r="WX208" s="39"/>
      <c r="WY208" s="39"/>
      <c r="WZ208" s="39"/>
      <c r="XA208" s="39"/>
      <c r="XB208" s="39"/>
      <c r="XC208" s="39"/>
      <c r="XD208" s="39"/>
      <c r="XE208" s="39"/>
      <c r="XF208" s="39"/>
      <c r="XG208" s="39"/>
      <c r="XH208" s="39"/>
      <c r="XI208" s="39"/>
      <c r="XJ208" s="39"/>
      <c r="XK208" s="39"/>
      <c r="XL208" s="39"/>
      <c r="XM208" s="39"/>
      <c r="XN208" s="39"/>
      <c r="XO208" s="39"/>
      <c r="XP208" s="39"/>
      <c r="XQ208" s="39"/>
      <c r="XR208" s="39"/>
      <c r="XS208" s="39"/>
      <c r="XT208" s="39"/>
      <c r="XU208" s="39"/>
      <c r="XV208" s="39"/>
      <c r="XW208" s="39"/>
      <c r="XX208" s="39"/>
      <c r="XY208" s="39"/>
      <c r="XZ208" s="39"/>
      <c r="YA208" s="39"/>
      <c r="YB208" s="39"/>
      <c r="YC208" s="39"/>
      <c r="YD208" s="39"/>
      <c r="YE208" s="39"/>
      <c r="YF208" s="39"/>
      <c r="YG208" s="39"/>
      <c r="YH208" s="39"/>
      <c r="YI208" s="39"/>
      <c r="YJ208" s="39"/>
      <c r="YK208" s="39"/>
      <c r="YL208" s="39"/>
      <c r="YM208" s="39"/>
      <c r="YN208" s="39"/>
      <c r="YO208" s="39"/>
      <c r="YP208" s="39"/>
      <c r="YQ208" s="39"/>
      <c r="YR208" s="39"/>
      <c r="YS208" s="39"/>
      <c r="YT208" s="39"/>
      <c r="YU208" s="39"/>
      <c r="YV208" s="39"/>
      <c r="YW208" s="39"/>
      <c r="YX208" s="39"/>
      <c r="YY208" s="39"/>
      <c r="YZ208" s="39"/>
      <c r="ZA208" s="39"/>
      <c r="ZB208" s="39"/>
      <c r="ZC208" s="39"/>
      <c r="ZD208" s="39"/>
      <c r="ZE208" s="39"/>
      <c r="ZF208" s="39"/>
      <c r="ZG208" s="39"/>
      <c r="ZH208" s="39"/>
      <c r="ZI208" s="39"/>
      <c r="ZJ208" s="39"/>
      <c r="ZK208" s="39"/>
      <c r="ZL208" s="39"/>
      <c r="ZM208" s="39"/>
      <c r="ZN208" s="39"/>
      <c r="ZO208" s="39"/>
      <c r="ZP208" s="39"/>
      <c r="ZQ208" s="39"/>
      <c r="ZR208" s="39"/>
      <c r="ZS208" s="39"/>
      <c r="ZT208" s="39"/>
      <c r="ZU208" s="39"/>
      <c r="ZV208" s="39"/>
      <c r="ZW208" s="39"/>
      <c r="ZX208" s="39"/>
      <c r="ZY208" s="39"/>
      <c r="ZZ208" s="39"/>
      <c r="AAA208" s="39"/>
      <c r="AAB208" s="39"/>
      <c r="AAC208" s="39"/>
      <c r="AAD208" s="39"/>
      <c r="AAE208" s="39"/>
      <c r="AAF208" s="39"/>
      <c r="AAG208" s="39"/>
      <c r="AAH208" s="39"/>
      <c r="AAI208" s="39"/>
      <c r="AAJ208" s="39"/>
      <c r="AAK208" s="39"/>
      <c r="AAL208" s="39"/>
      <c r="AAM208" s="39"/>
      <c r="AAN208" s="39"/>
      <c r="AAO208" s="39"/>
      <c r="AAP208" s="39"/>
      <c r="AAQ208" s="39"/>
      <c r="AAR208" s="39"/>
      <c r="AAS208" s="39"/>
      <c r="AAT208" s="39"/>
      <c r="AAU208" s="39"/>
      <c r="AAV208" s="39"/>
      <c r="AAW208" s="39"/>
      <c r="AAX208" s="39"/>
      <c r="AAY208" s="39"/>
      <c r="AAZ208" s="39"/>
      <c r="ABA208" s="39"/>
      <c r="ABB208" s="39"/>
      <c r="ABC208" s="39"/>
      <c r="ABD208" s="39"/>
      <c r="ABE208" s="39"/>
      <c r="ABF208" s="39"/>
      <c r="ABG208" s="39"/>
      <c r="ABH208" s="39"/>
      <c r="ABI208" s="39"/>
      <c r="ABJ208" s="39"/>
      <c r="ABK208" s="39"/>
      <c r="ABL208" s="39"/>
      <c r="ABM208" s="39"/>
      <c r="ABN208" s="39"/>
      <c r="ABO208" s="39"/>
      <c r="ABP208" s="39"/>
      <c r="ABQ208" s="39"/>
      <c r="ABR208" s="39"/>
      <c r="ABS208" s="39"/>
      <c r="ABT208" s="39"/>
      <c r="ABU208" s="39"/>
      <c r="ABV208" s="39"/>
      <c r="ABW208" s="39"/>
      <c r="ABX208" s="39"/>
      <c r="ABY208" s="39"/>
      <c r="ABZ208" s="39"/>
      <c r="ACA208" s="39"/>
      <c r="ACB208" s="39"/>
      <c r="ACC208" s="39"/>
      <c r="ACD208" s="39"/>
      <c r="ACE208" s="39"/>
      <c r="ACF208" s="39"/>
      <c r="ACG208" s="39"/>
      <c r="ACH208" s="39"/>
      <c r="ACI208" s="39"/>
      <c r="ACJ208" s="39"/>
      <c r="ACK208" s="39"/>
      <c r="ACL208" s="39"/>
      <c r="ACM208" s="39"/>
      <c r="ACN208" s="39"/>
      <c r="ACO208" s="39"/>
      <c r="ACP208" s="39"/>
      <c r="ACQ208" s="39"/>
      <c r="ACR208" s="39"/>
      <c r="ACS208" s="39"/>
      <c r="ACT208" s="39"/>
      <c r="ACU208" s="39"/>
      <c r="ACV208" s="39"/>
      <c r="ACW208" s="39"/>
      <c r="ACX208" s="39"/>
      <c r="ACY208" s="39"/>
      <c r="ACZ208" s="39"/>
      <c r="ADA208" s="39"/>
      <c r="ADB208" s="39"/>
      <c r="ADC208" s="39"/>
      <c r="ADD208" s="39"/>
      <c r="ADE208" s="39"/>
      <c r="ADF208" s="39"/>
      <c r="ADG208" s="39"/>
      <c r="ADH208" s="39"/>
      <c r="ADI208" s="39"/>
      <c r="ADJ208" s="39"/>
      <c r="ADK208" s="39"/>
      <c r="ADL208" s="39"/>
      <c r="ADM208" s="39"/>
      <c r="ADN208" s="39"/>
      <c r="ADO208" s="39"/>
      <c r="ADP208" s="39"/>
      <c r="ADQ208" s="39"/>
      <c r="ADR208" s="39"/>
      <c r="ADS208" s="39"/>
      <c r="ADT208" s="39"/>
      <c r="ADU208" s="39"/>
      <c r="ADV208" s="39"/>
      <c r="ADW208" s="39"/>
      <c r="ADX208" s="39"/>
      <c r="ADY208" s="39"/>
      <c r="ADZ208" s="39"/>
      <c r="AEA208" s="39"/>
      <c r="AEB208" s="39"/>
      <c r="AEC208" s="39"/>
      <c r="AED208" s="39"/>
      <c r="AEE208" s="39"/>
      <c r="AEF208" s="39"/>
      <c r="AEG208" s="39"/>
      <c r="AEH208" s="39"/>
      <c r="AEI208" s="39"/>
      <c r="AEJ208" s="39"/>
      <c r="AEK208" s="39"/>
      <c r="AEL208" s="39"/>
      <c r="AEM208" s="39"/>
      <c r="AEN208" s="39"/>
      <c r="AEO208" s="39"/>
      <c r="AEP208" s="39"/>
      <c r="AEQ208" s="39"/>
      <c r="AER208" s="39"/>
      <c r="AES208" s="39"/>
      <c r="AET208" s="39"/>
      <c r="AEU208" s="39"/>
      <c r="AEV208" s="39"/>
      <c r="AEW208" s="39"/>
      <c r="AEX208" s="39"/>
      <c r="AEY208" s="39"/>
      <c r="AEZ208" s="39"/>
      <c r="AFA208" s="39"/>
      <c r="AFB208" s="39"/>
      <c r="AFC208" s="39"/>
      <c r="AFD208" s="39"/>
      <c r="AFE208" s="39"/>
      <c r="AFF208" s="39"/>
      <c r="AFG208" s="39"/>
      <c r="AFH208" s="39"/>
      <c r="AFI208" s="39"/>
      <c r="AFJ208" s="39"/>
      <c r="AFK208" s="39"/>
      <c r="AFL208" s="39"/>
      <c r="AFM208" s="39"/>
      <c r="AFN208" s="39"/>
      <c r="AFO208" s="39"/>
      <c r="AFP208" s="39"/>
      <c r="AFQ208" s="39"/>
      <c r="AFR208" s="39"/>
      <c r="AFS208" s="39"/>
      <c r="AFT208" s="39"/>
      <c r="AFU208" s="39"/>
      <c r="AFV208" s="39"/>
      <c r="AFW208" s="39"/>
      <c r="AFX208" s="39"/>
      <c r="AFY208" s="39"/>
      <c r="AFZ208" s="39"/>
      <c r="AGA208" s="39"/>
      <c r="AGB208" s="39"/>
      <c r="AGC208" s="39"/>
      <c r="AGD208" s="39"/>
      <c r="AGE208" s="39"/>
      <c r="AGF208" s="39"/>
      <c r="AGG208" s="39"/>
      <c r="AGH208" s="39"/>
      <c r="AGI208" s="39"/>
      <c r="AGJ208" s="39"/>
      <c r="AGK208" s="39"/>
      <c r="AGL208" s="39"/>
      <c r="AGM208" s="39"/>
      <c r="AGN208" s="39"/>
      <c r="AGO208" s="39"/>
      <c r="AGP208" s="39"/>
      <c r="AGQ208" s="39"/>
      <c r="AGR208" s="39"/>
      <c r="AGS208" s="39"/>
      <c r="AGT208" s="39"/>
      <c r="AGU208" s="39"/>
      <c r="AGV208" s="39"/>
      <c r="AGW208" s="39"/>
      <c r="AGX208" s="39"/>
      <c r="AGY208" s="39"/>
      <c r="AGZ208" s="39"/>
      <c r="AHA208" s="39"/>
      <c r="AHB208" s="39"/>
      <c r="AHC208" s="39"/>
      <c r="AHD208" s="39"/>
      <c r="AHE208" s="39"/>
      <c r="AHF208" s="39"/>
      <c r="AHG208" s="39"/>
      <c r="AHH208" s="39"/>
      <c r="AHI208" s="39"/>
      <c r="AHJ208" s="39"/>
      <c r="AHK208" s="39"/>
      <c r="AHL208" s="39"/>
      <c r="AHM208" s="39"/>
      <c r="AHN208" s="39"/>
      <c r="AHO208" s="39"/>
      <c r="AHP208" s="39"/>
      <c r="AHQ208" s="39"/>
      <c r="AHR208" s="39"/>
      <c r="AHS208" s="39"/>
      <c r="AHT208" s="39"/>
      <c r="AHU208" s="39"/>
      <c r="AHV208" s="39"/>
      <c r="AHW208" s="39"/>
      <c r="AHX208" s="39"/>
      <c r="AHY208" s="39"/>
      <c r="AHZ208" s="39"/>
      <c r="AIA208" s="39"/>
      <c r="AIB208" s="39"/>
      <c r="AIC208" s="39"/>
      <c r="AID208" s="39"/>
      <c r="AIE208" s="39"/>
      <c r="AIF208" s="39"/>
      <c r="AIG208" s="39"/>
      <c r="AIH208" s="39"/>
      <c r="AII208" s="39"/>
      <c r="AIJ208" s="39"/>
      <c r="AIK208" s="39"/>
      <c r="AIL208" s="39"/>
      <c r="AIM208" s="39"/>
      <c r="AIN208" s="39"/>
      <c r="AIO208" s="39"/>
      <c r="AIP208" s="39"/>
      <c r="AIQ208" s="39"/>
      <c r="AIR208" s="39"/>
      <c r="AIS208" s="39"/>
      <c r="AIT208" s="39"/>
      <c r="AIU208" s="39"/>
      <c r="AIV208" s="39"/>
      <c r="AIW208" s="39"/>
      <c r="AIX208" s="39"/>
      <c r="AIY208" s="39"/>
      <c r="AIZ208" s="39"/>
      <c r="AJA208" s="39"/>
      <c r="AJB208" s="39"/>
      <c r="AJC208" s="39"/>
      <c r="AJD208" s="39"/>
      <c r="AJE208" s="39"/>
      <c r="AJF208" s="39"/>
      <c r="AJG208" s="39"/>
      <c r="AJH208" s="39"/>
      <c r="AJI208" s="39"/>
      <c r="AJJ208" s="39"/>
      <c r="AJK208" s="39"/>
      <c r="AJL208" s="39"/>
      <c r="AJM208" s="39"/>
      <c r="AJN208" s="39"/>
      <c r="AJO208" s="39"/>
      <c r="AJP208" s="39"/>
      <c r="AJQ208" s="39"/>
      <c r="AJR208" s="39"/>
      <c r="AJS208" s="39"/>
      <c r="AJT208" s="39"/>
      <c r="AJU208" s="39"/>
      <c r="AJV208" s="39"/>
      <c r="AJW208" s="39"/>
      <c r="AJX208" s="39"/>
      <c r="AJY208" s="39"/>
      <c r="AJZ208" s="39"/>
      <c r="AKA208" s="39"/>
      <c r="AKB208" s="39"/>
      <c r="AKC208" s="39"/>
      <c r="AKD208" s="39"/>
      <c r="AKE208" s="39"/>
      <c r="AKF208" s="39"/>
      <c r="AKG208" s="39"/>
      <c r="AKH208" s="39"/>
      <c r="AKI208" s="39"/>
      <c r="AKJ208" s="39"/>
      <c r="AKK208" s="39"/>
      <c r="AKL208" s="39"/>
      <c r="AKM208" s="39"/>
      <c r="AKN208" s="39"/>
      <c r="AKO208" s="39"/>
      <c r="AKP208" s="39"/>
      <c r="AKQ208" s="39"/>
      <c r="AKR208" s="39"/>
      <c r="AKS208" s="39"/>
      <c r="AKT208" s="39"/>
      <c r="AKU208" s="39"/>
      <c r="AKV208" s="39"/>
      <c r="AKW208" s="39"/>
      <c r="AKX208" s="39"/>
      <c r="AKY208" s="39"/>
      <c r="AKZ208" s="39"/>
      <c r="ALA208" s="39"/>
      <c r="ALB208" s="39"/>
      <c r="ALC208" s="39"/>
      <c r="ALD208" s="39"/>
      <c r="ALE208" s="39"/>
      <c r="ALF208" s="39"/>
      <c r="ALG208" s="39"/>
      <c r="ALH208" s="39"/>
      <c r="ALI208" s="39"/>
      <c r="ALJ208" s="39"/>
      <c r="ALK208" s="39"/>
      <c r="ALL208" s="39"/>
      <c r="ALM208" s="39"/>
      <c r="ALN208" s="39"/>
      <c r="ALO208" s="39"/>
      <c r="ALP208" s="39"/>
      <c r="ALQ208" s="39"/>
      <c r="ALR208" s="39"/>
      <c r="ALS208" s="39"/>
      <c r="ALT208" s="39"/>
      <c r="ALU208" s="39"/>
      <c r="ALV208" s="39"/>
      <c r="ALW208" s="39"/>
      <c r="ALX208" s="39"/>
      <c r="ALY208" s="39"/>
      <c r="ALZ208" s="39"/>
      <c r="AMA208" s="39"/>
      <c r="AMB208" s="39"/>
      <c r="AMC208" s="39"/>
      <c r="AMD208" s="39"/>
      <c r="AME208" s="39"/>
      <c r="AMF208" s="39"/>
      <c r="AMG208" s="39"/>
      <c r="AMH208" s="39"/>
      <c r="AMI208" s="39"/>
      <c r="AMJ208" s="39"/>
      <c r="AMK208" s="39"/>
      <c r="AML208" s="39"/>
      <c r="AMM208" s="39"/>
      <c r="AMN208" s="39"/>
      <c r="AMO208" s="39"/>
      <c r="AMP208" s="39"/>
      <c r="AMQ208" s="39"/>
      <c r="AMR208" s="39"/>
      <c r="AMS208" s="39"/>
      <c r="AMT208" s="39"/>
      <c r="AMU208" s="39"/>
      <c r="AMV208" s="59"/>
    </row>
    <row r="209" spans="1:1036" ht="14.25" outlineLevel="1">
      <c r="A209" s="3"/>
      <c r="B209" s="3"/>
      <c r="C209" s="10"/>
      <c r="D209" s="10"/>
      <c r="E209" s="33"/>
      <c r="F209" s="10"/>
      <c r="G209" s="98"/>
      <c r="H209" s="11">
        <f t="shared" ref="H209:AH209" si="332">+H10</f>
        <v>2024</v>
      </c>
      <c r="I209" s="11">
        <f t="shared" si="332"/>
        <v>2025</v>
      </c>
      <c r="J209" s="11">
        <f t="shared" si="332"/>
        <v>2026</v>
      </c>
      <c r="K209" s="11">
        <f t="shared" si="332"/>
        <v>2027</v>
      </c>
      <c r="L209" s="11">
        <f t="shared" si="332"/>
        <v>2028</v>
      </c>
      <c r="M209" s="11">
        <f t="shared" si="332"/>
        <v>2029</v>
      </c>
      <c r="N209" s="11">
        <f t="shared" si="332"/>
        <v>2030</v>
      </c>
      <c r="O209" s="11">
        <f t="shared" si="332"/>
        <v>2031</v>
      </c>
      <c r="P209" s="11">
        <f t="shared" si="332"/>
        <v>2032</v>
      </c>
      <c r="Q209" s="11">
        <f t="shared" si="332"/>
        <v>2033</v>
      </c>
      <c r="R209" s="11">
        <f t="shared" si="332"/>
        <v>2034</v>
      </c>
      <c r="S209" s="11">
        <f t="shared" si="332"/>
        <v>2035</v>
      </c>
      <c r="T209" s="11">
        <f t="shared" si="332"/>
        <v>2036</v>
      </c>
      <c r="U209" s="11">
        <f t="shared" si="332"/>
        <v>2037</v>
      </c>
      <c r="V209" s="11">
        <f t="shared" si="332"/>
        <v>2038</v>
      </c>
      <c r="W209" s="11">
        <f t="shared" si="332"/>
        <v>2039</v>
      </c>
      <c r="X209" s="11">
        <f t="shared" si="332"/>
        <v>2040</v>
      </c>
      <c r="Y209" s="11">
        <f t="shared" si="332"/>
        <v>2041</v>
      </c>
      <c r="Z209" s="11">
        <f t="shared" si="332"/>
        <v>2042</v>
      </c>
      <c r="AA209" s="11">
        <f t="shared" si="332"/>
        <v>2043</v>
      </c>
      <c r="AB209" s="11">
        <f t="shared" si="332"/>
        <v>2044</v>
      </c>
      <c r="AC209" s="11">
        <f t="shared" si="332"/>
        <v>2045</v>
      </c>
      <c r="AD209" s="11">
        <f t="shared" si="332"/>
        <v>2046</v>
      </c>
      <c r="AE209" s="11">
        <f t="shared" si="332"/>
        <v>2047</v>
      </c>
      <c r="AF209" s="11">
        <f t="shared" si="332"/>
        <v>2048</v>
      </c>
      <c r="AG209" s="11">
        <f t="shared" si="332"/>
        <v>2049</v>
      </c>
      <c r="AH209" s="11">
        <f t="shared" si="332"/>
        <v>2050</v>
      </c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  <c r="IV209" s="39"/>
      <c r="IW209" s="39"/>
      <c r="IX209" s="39"/>
      <c r="IY209" s="39"/>
      <c r="IZ209" s="39"/>
      <c r="JA209" s="39"/>
      <c r="JB209" s="39"/>
      <c r="JC209" s="39"/>
      <c r="JD209" s="39"/>
      <c r="JE209" s="39"/>
      <c r="JF209" s="39"/>
      <c r="JG209" s="39"/>
      <c r="JH209" s="39"/>
      <c r="JI209" s="39"/>
      <c r="JJ209" s="39"/>
      <c r="JK209" s="39"/>
      <c r="JL209" s="39"/>
      <c r="JM209" s="39"/>
      <c r="JN209" s="39"/>
      <c r="JO209" s="39"/>
      <c r="JP209" s="39"/>
      <c r="JQ209" s="39"/>
      <c r="JR209" s="39"/>
      <c r="JS209" s="39"/>
      <c r="JT209" s="39"/>
      <c r="JU209" s="39"/>
      <c r="JV209" s="39"/>
      <c r="JW209" s="39"/>
      <c r="JX209" s="39"/>
      <c r="JY209" s="39"/>
      <c r="JZ209" s="39"/>
      <c r="KA209" s="39"/>
      <c r="KB209" s="39"/>
      <c r="KC209" s="39"/>
      <c r="KD209" s="39"/>
      <c r="KE209" s="39"/>
      <c r="KF209" s="39"/>
      <c r="KG209" s="39"/>
      <c r="KH209" s="39"/>
      <c r="KI209" s="39"/>
      <c r="KJ209" s="39"/>
      <c r="KK209" s="39"/>
      <c r="KL209" s="39"/>
      <c r="KM209" s="39"/>
      <c r="KN209" s="39"/>
      <c r="KO209" s="39"/>
      <c r="KP209" s="39"/>
      <c r="KQ209" s="39"/>
      <c r="KR209" s="39"/>
      <c r="KS209" s="39"/>
      <c r="KT209" s="39"/>
      <c r="KU209" s="39"/>
      <c r="KV209" s="39"/>
      <c r="KW209" s="39"/>
      <c r="KX209" s="39"/>
      <c r="KY209" s="39"/>
      <c r="KZ209" s="39"/>
      <c r="LA209" s="39"/>
      <c r="LB209" s="39"/>
      <c r="LC209" s="39"/>
      <c r="LD209" s="39"/>
      <c r="LE209" s="39"/>
      <c r="LF209" s="39"/>
      <c r="LG209" s="39"/>
      <c r="LH209" s="39"/>
      <c r="LI209" s="39"/>
      <c r="LJ209" s="39"/>
      <c r="LK209" s="39"/>
      <c r="LL209" s="39"/>
      <c r="LM209" s="39"/>
      <c r="LN209" s="39"/>
      <c r="LO209" s="39"/>
      <c r="LP209" s="39"/>
      <c r="LQ209" s="39"/>
      <c r="LR209" s="39"/>
      <c r="LS209" s="39"/>
      <c r="LT209" s="39"/>
      <c r="LU209" s="39"/>
      <c r="LV209" s="39"/>
      <c r="LW209" s="39"/>
      <c r="LX209" s="39"/>
      <c r="LY209" s="39"/>
      <c r="LZ209" s="39"/>
      <c r="MA209" s="39"/>
      <c r="MB209" s="39"/>
      <c r="MC209" s="39"/>
      <c r="MD209" s="39"/>
      <c r="ME209" s="39"/>
      <c r="MF209" s="39"/>
      <c r="MG209" s="39"/>
      <c r="MH209" s="39"/>
      <c r="MI209" s="39"/>
      <c r="MJ209" s="39"/>
      <c r="MK209" s="39"/>
      <c r="ML209" s="39"/>
      <c r="MM209" s="39"/>
      <c r="MN209" s="39"/>
      <c r="MO209" s="39"/>
      <c r="MP209" s="39"/>
      <c r="MQ209" s="39"/>
      <c r="MR209" s="39"/>
      <c r="MS209" s="39"/>
      <c r="MT209" s="39"/>
      <c r="MU209" s="39"/>
      <c r="MV209" s="39"/>
      <c r="MW209" s="39"/>
      <c r="MX209" s="39"/>
      <c r="MY209" s="39"/>
      <c r="MZ209" s="39"/>
      <c r="NA209" s="39"/>
      <c r="NB209" s="39"/>
      <c r="NC209" s="39"/>
      <c r="ND209" s="39"/>
      <c r="NE209" s="39"/>
      <c r="NF209" s="39"/>
      <c r="NG209" s="39"/>
      <c r="NH209" s="39"/>
      <c r="NI209" s="39"/>
      <c r="NJ209" s="39"/>
      <c r="NK209" s="39"/>
      <c r="NL209" s="39"/>
      <c r="NM209" s="39"/>
      <c r="NN209" s="39"/>
      <c r="NO209" s="39"/>
      <c r="NP209" s="39"/>
      <c r="NQ209" s="39"/>
      <c r="NR209" s="39"/>
      <c r="NS209" s="39"/>
      <c r="NT209" s="39"/>
      <c r="NU209" s="39"/>
      <c r="NV209" s="39"/>
      <c r="NW209" s="39"/>
      <c r="NX209" s="39"/>
      <c r="NY209" s="39"/>
      <c r="NZ209" s="39"/>
      <c r="OA209" s="39"/>
      <c r="OB209" s="39"/>
      <c r="OC209" s="39"/>
      <c r="OD209" s="39"/>
      <c r="OE209" s="39"/>
      <c r="OF209" s="39"/>
      <c r="OG209" s="39"/>
      <c r="OH209" s="39"/>
      <c r="OI209" s="39"/>
      <c r="OJ209" s="39"/>
      <c r="OK209" s="39"/>
      <c r="OL209" s="39"/>
      <c r="OM209" s="39"/>
      <c r="ON209" s="39"/>
      <c r="OO209" s="39"/>
      <c r="OP209" s="39"/>
      <c r="OQ209" s="39"/>
      <c r="OR209" s="39"/>
      <c r="OS209" s="39"/>
      <c r="OT209" s="39"/>
      <c r="OU209" s="39"/>
      <c r="OV209" s="39"/>
      <c r="OW209" s="39"/>
      <c r="OX209" s="39"/>
      <c r="OY209" s="39"/>
      <c r="OZ209" s="39"/>
      <c r="PA209" s="39"/>
      <c r="PB209" s="39"/>
      <c r="PC209" s="39"/>
      <c r="PD209" s="39"/>
      <c r="PE209" s="39"/>
      <c r="PF209" s="39"/>
      <c r="PG209" s="39"/>
      <c r="PH209" s="39"/>
      <c r="PI209" s="39"/>
      <c r="PJ209" s="39"/>
      <c r="PK209" s="39"/>
      <c r="PL209" s="39"/>
      <c r="PM209" s="39"/>
      <c r="PN209" s="39"/>
      <c r="PO209" s="39"/>
      <c r="PP209" s="39"/>
      <c r="PQ209" s="39"/>
      <c r="PR209" s="39"/>
      <c r="PS209" s="39"/>
      <c r="PT209" s="39"/>
      <c r="PU209" s="39"/>
      <c r="PV209" s="39"/>
      <c r="PW209" s="39"/>
      <c r="PX209" s="39"/>
      <c r="PY209" s="39"/>
      <c r="PZ209" s="39"/>
      <c r="QA209" s="39"/>
      <c r="QB209" s="39"/>
      <c r="QC209" s="39"/>
      <c r="QD209" s="39"/>
      <c r="QE209" s="39"/>
      <c r="QF209" s="39"/>
      <c r="QG209" s="39"/>
      <c r="QH209" s="39"/>
      <c r="QI209" s="39"/>
      <c r="QJ209" s="39"/>
      <c r="QK209" s="39"/>
      <c r="QL209" s="39"/>
      <c r="QM209" s="39"/>
      <c r="QN209" s="39"/>
      <c r="QO209" s="39"/>
      <c r="QP209" s="39"/>
      <c r="QQ209" s="39"/>
      <c r="QR209" s="39"/>
      <c r="QS209" s="39"/>
      <c r="QT209" s="39"/>
      <c r="QU209" s="39"/>
      <c r="QV209" s="39"/>
      <c r="QW209" s="39"/>
      <c r="QX209" s="39"/>
      <c r="QY209" s="39"/>
      <c r="QZ209" s="39"/>
      <c r="RA209" s="39"/>
      <c r="RB209" s="39"/>
      <c r="RC209" s="39"/>
      <c r="RD209" s="39"/>
      <c r="RE209" s="39"/>
      <c r="RF209" s="39"/>
      <c r="RG209" s="39"/>
      <c r="RH209" s="39"/>
      <c r="RI209" s="39"/>
      <c r="RJ209" s="39"/>
      <c r="RK209" s="39"/>
      <c r="RL209" s="39"/>
      <c r="RM209" s="39"/>
      <c r="RN209" s="39"/>
      <c r="RO209" s="39"/>
      <c r="RP209" s="39"/>
      <c r="RQ209" s="39"/>
      <c r="RR209" s="39"/>
      <c r="RS209" s="39"/>
      <c r="RT209" s="39"/>
      <c r="RU209" s="39"/>
      <c r="RV209" s="39"/>
      <c r="RW209" s="39"/>
      <c r="RX209" s="39"/>
      <c r="RY209" s="39"/>
      <c r="RZ209" s="39"/>
      <c r="SA209" s="39"/>
      <c r="SB209" s="39"/>
      <c r="SC209" s="39"/>
      <c r="SD209" s="39"/>
      <c r="SE209" s="39"/>
      <c r="SF209" s="39"/>
      <c r="SG209" s="39"/>
      <c r="SH209" s="39"/>
      <c r="SI209" s="39"/>
      <c r="SJ209" s="39"/>
      <c r="SK209" s="39"/>
      <c r="SL209" s="39"/>
      <c r="SM209" s="39"/>
      <c r="SN209" s="39"/>
      <c r="SO209" s="39"/>
      <c r="SP209" s="39"/>
      <c r="SQ209" s="39"/>
      <c r="SR209" s="39"/>
      <c r="SS209" s="39"/>
      <c r="ST209" s="39"/>
      <c r="SU209" s="39"/>
      <c r="SV209" s="39"/>
      <c r="SW209" s="39"/>
      <c r="SX209" s="39"/>
      <c r="SY209" s="39"/>
      <c r="SZ209" s="39"/>
      <c r="TA209" s="39"/>
      <c r="TB209" s="39"/>
      <c r="TC209" s="39"/>
      <c r="TD209" s="39"/>
      <c r="TE209" s="39"/>
      <c r="TF209" s="39"/>
      <c r="TG209" s="39"/>
      <c r="TH209" s="39"/>
      <c r="TI209" s="39"/>
      <c r="TJ209" s="39"/>
      <c r="TK209" s="39"/>
      <c r="TL209" s="39"/>
      <c r="TM209" s="39"/>
      <c r="TN209" s="39"/>
      <c r="TO209" s="39"/>
      <c r="TP209" s="39"/>
      <c r="TQ209" s="39"/>
      <c r="TR209" s="39"/>
      <c r="TS209" s="39"/>
      <c r="TT209" s="39"/>
      <c r="TU209" s="39"/>
      <c r="TV209" s="39"/>
      <c r="TW209" s="39"/>
      <c r="TX209" s="39"/>
      <c r="TY209" s="39"/>
      <c r="TZ209" s="39"/>
      <c r="UA209" s="39"/>
      <c r="UB209" s="39"/>
      <c r="UC209" s="39"/>
      <c r="UD209" s="39"/>
      <c r="UE209" s="39"/>
      <c r="UF209" s="39"/>
      <c r="UG209" s="39"/>
      <c r="UH209" s="39"/>
      <c r="UI209" s="39"/>
      <c r="UJ209" s="39"/>
      <c r="UK209" s="39"/>
      <c r="UL209" s="39"/>
      <c r="UM209" s="39"/>
      <c r="UN209" s="39"/>
      <c r="UO209" s="39"/>
      <c r="UP209" s="39"/>
      <c r="UQ209" s="39"/>
      <c r="UR209" s="39"/>
      <c r="US209" s="39"/>
      <c r="UT209" s="39"/>
      <c r="UU209" s="39"/>
      <c r="UV209" s="39"/>
      <c r="UW209" s="39"/>
      <c r="UX209" s="39"/>
      <c r="UY209" s="39"/>
      <c r="UZ209" s="39"/>
      <c r="VA209" s="39"/>
      <c r="VB209" s="39"/>
      <c r="VC209" s="39"/>
      <c r="VD209" s="39"/>
      <c r="VE209" s="39"/>
      <c r="VF209" s="39"/>
      <c r="VG209" s="39"/>
      <c r="VH209" s="39"/>
      <c r="VI209" s="39"/>
      <c r="VJ209" s="39"/>
      <c r="VK209" s="39"/>
      <c r="VL209" s="39"/>
      <c r="VM209" s="39"/>
      <c r="VN209" s="39"/>
      <c r="VO209" s="39"/>
      <c r="VP209" s="39"/>
      <c r="VQ209" s="39"/>
      <c r="VR209" s="39"/>
      <c r="VS209" s="39"/>
      <c r="VT209" s="39"/>
      <c r="VU209" s="39"/>
      <c r="VV209" s="39"/>
      <c r="VW209" s="39"/>
      <c r="VX209" s="39"/>
      <c r="VY209" s="39"/>
      <c r="VZ209" s="39"/>
      <c r="WA209" s="39"/>
      <c r="WB209" s="39"/>
      <c r="WC209" s="39"/>
      <c r="WD209" s="39"/>
      <c r="WE209" s="39"/>
      <c r="WF209" s="39"/>
      <c r="WG209" s="39"/>
      <c r="WH209" s="39"/>
      <c r="WI209" s="39"/>
      <c r="WJ209" s="39"/>
      <c r="WK209" s="39"/>
      <c r="WL209" s="39"/>
      <c r="WM209" s="39"/>
      <c r="WN209" s="39"/>
      <c r="WO209" s="39"/>
      <c r="WP209" s="39"/>
      <c r="WQ209" s="39"/>
      <c r="WR209" s="39"/>
      <c r="WS209" s="39"/>
      <c r="WT209" s="39"/>
      <c r="WU209" s="39"/>
      <c r="WV209" s="39"/>
      <c r="WW209" s="39"/>
      <c r="WX209" s="39"/>
      <c r="WY209" s="39"/>
      <c r="WZ209" s="39"/>
      <c r="XA209" s="39"/>
      <c r="XB209" s="39"/>
      <c r="XC209" s="39"/>
      <c r="XD209" s="39"/>
      <c r="XE209" s="39"/>
      <c r="XF209" s="39"/>
      <c r="XG209" s="39"/>
      <c r="XH209" s="39"/>
      <c r="XI209" s="39"/>
      <c r="XJ209" s="39"/>
      <c r="XK209" s="39"/>
      <c r="XL209" s="39"/>
      <c r="XM209" s="39"/>
      <c r="XN209" s="39"/>
      <c r="XO209" s="39"/>
      <c r="XP209" s="39"/>
      <c r="XQ209" s="39"/>
      <c r="XR209" s="39"/>
      <c r="XS209" s="39"/>
      <c r="XT209" s="39"/>
      <c r="XU209" s="39"/>
      <c r="XV209" s="39"/>
      <c r="XW209" s="39"/>
      <c r="XX209" s="39"/>
      <c r="XY209" s="39"/>
      <c r="XZ209" s="39"/>
      <c r="YA209" s="39"/>
      <c r="YB209" s="39"/>
      <c r="YC209" s="39"/>
      <c r="YD209" s="39"/>
      <c r="YE209" s="39"/>
      <c r="YF209" s="39"/>
      <c r="YG209" s="39"/>
      <c r="YH209" s="39"/>
      <c r="YI209" s="39"/>
      <c r="YJ209" s="39"/>
      <c r="YK209" s="39"/>
      <c r="YL209" s="39"/>
      <c r="YM209" s="39"/>
      <c r="YN209" s="39"/>
      <c r="YO209" s="39"/>
      <c r="YP209" s="39"/>
      <c r="YQ209" s="39"/>
      <c r="YR209" s="39"/>
      <c r="YS209" s="39"/>
      <c r="YT209" s="39"/>
      <c r="YU209" s="39"/>
      <c r="YV209" s="39"/>
      <c r="YW209" s="39"/>
      <c r="YX209" s="39"/>
      <c r="YY209" s="39"/>
      <c r="YZ209" s="39"/>
      <c r="ZA209" s="39"/>
      <c r="ZB209" s="39"/>
      <c r="ZC209" s="39"/>
      <c r="ZD209" s="39"/>
      <c r="ZE209" s="39"/>
      <c r="ZF209" s="39"/>
      <c r="ZG209" s="39"/>
      <c r="ZH209" s="39"/>
      <c r="ZI209" s="39"/>
      <c r="ZJ209" s="39"/>
      <c r="ZK209" s="39"/>
      <c r="ZL209" s="39"/>
      <c r="ZM209" s="39"/>
      <c r="ZN209" s="39"/>
      <c r="ZO209" s="39"/>
      <c r="ZP209" s="39"/>
      <c r="ZQ209" s="39"/>
      <c r="ZR209" s="39"/>
      <c r="ZS209" s="39"/>
      <c r="ZT209" s="39"/>
      <c r="ZU209" s="39"/>
      <c r="ZV209" s="39"/>
      <c r="ZW209" s="39"/>
      <c r="ZX209" s="39"/>
      <c r="ZY209" s="39"/>
      <c r="ZZ209" s="39"/>
      <c r="AAA209" s="39"/>
      <c r="AAB209" s="39"/>
      <c r="AAC209" s="39"/>
      <c r="AAD209" s="39"/>
      <c r="AAE209" s="39"/>
      <c r="AAF209" s="39"/>
      <c r="AAG209" s="39"/>
      <c r="AAH209" s="39"/>
      <c r="AAI209" s="39"/>
      <c r="AAJ209" s="39"/>
      <c r="AAK209" s="39"/>
      <c r="AAL209" s="39"/>
      <c r="AAM209" s="39"/>
      <c r="AAN209" s="39"/>
      <c r="AAO209" s="39"/>
      <c r="AAP209" s="39"/>
      <c r="AAQ209" s="39"/>
      <c r="AAR209" s="39"/>
      <c r="AAS209" s="39"/>
      <c r="AAT209" s="39"/>
      <c r="AAU209" s="39"/>
      <c r="AAV209" s="39"/>
      <c r="AAW209" s="39"/>
      <c r="AAX209" s="39"/>
      <c r="AAY209" s="39"/>
      <c r="AAZ209" s="39"/>
      <c r="ABA209" s="39"/>
      <c r="ABB209" s="39"/>
      <c r="ABC209" s="39"/>
      <c r="ABD209" s="39"/>
      <c r="ABE209" s="39"/>
      <c r="ABF209" s="39"/>
      <c r="ABG209" s="39"/>
      <c r="ABH209" s="39"/>
      <c r="ABI209" s="39"/>
      <c r="ABJ209" s="39"/>
      <c r="ABK209" s="39"/>
      <c r="ABL209" s="39"/>
      <c r="ABM209" s="39"/>
      <c r="ABN209" s="39"/>
      <c r="ABO209" s="39"/>
      <c r="ABP209" s="39"/>
      <c r="ABQ209" s="39"/>
      <c r="ABR209" s="39"/>
      <c r="ABS209" s="39"/>
      <c r="ABT209" s="39"/>
      <c r="ABU209" s="39"/>
      <c r="ABV209" s="39"/>
      <c r="ABW209" s="39"/>
      <c r="ABX209" s="39"/>
      <c r="ABY209" s="39"/>
      <c r="ABZ209" s="39"/>
      <c r="ACA209" s="39"/>
      <c r="ACB209" s="39"/>
      <c r="ACC209" s="39"/>
      <c r="ACD209" s="39"/>
      <c r="ACE209" s="39"/>
      <c r="ACF209" s="39"/>
      <c r="ACG209" s="39"/>
      <c r="ACH209" s="39"/>
      <c r="ACI209" s="39"/>
      <c r="ACJ209" s="39"/>
      <c r="ACK209" s="39"/>
      <c r="ACL209" s="39"/>
      <c r="ACM209" s="39"/>
      <c r="ACN209" s="39"/>
      <c r="ACO209" s="39"/>
      <c r="ACP209" s="39"/>
      <c r="ACQ209" s="39"/>
      <c r="ACR209" s="39"/>
      <c r="ACS209" s="39"/>
      <c r="ACT209" s="39"/>
      <c r="ACU209" s="39"/>
      <c r="ACV209" s="39"/>
      <c r="ACW209" s="39"/>
      <c r="ACX209" s="39"/>
      <c r="ACY209" s="39"/>
      <c r="ACZ209" s="39"/>
      <c r="ADA209" s="39"/>
      <c r="ADB209" s="39"/>
      <c r="ADC209" s="39"/>
      <c r="ADD209" s="39"/>
      <c r="ADE209" s="39"/>
      <c r="ADF209" s="39"/>
      <c r="ADG209" s="39"/>
      <c r="ADH209" s="39"/>
      <c r="ADI209" s="39"/>
      <c r="ADJ209" s="39"/>
      <c r="ADK209" s="39"/>
      <c r="ADL209" s="39"/>
      <c r="ADM209" s="39"/>
      <c r="ADN209" s="39"/>
      <c r="ADO209" s="39"/>
      <c r="ADP209" s="39"/>
      <c r="ADQ209" s="39"/>
      <c r="ADR209" s="39"/>
      <c r="ADS209" s="39"/>
      <c r="ADT209" s="39"/>
      <c r="ADU209" s="39"/>
      <c r="ADV209" s="39"/>
      <c r="ADW209" s="39"/>
      <c r="ADX209" s="39"/>
      <c r="ADY209" s="39"/>
      <c r="ADZ209" s="39"/>
      <c r="AEA209" s="39"/>
      <c r="AEB209" s="39"/>
      <c r="AEC209" s="39"/>
      <c r="AED209" s="39"/>
      <c r="AEE209" s="39"/>
      <c r="AEF209" s="39"/>
      <c r="AEG209" s="39"/>
      <c r="AEH209" s="39"/>
      <c r="AEI209" s="39"/>
      <c r="AEJ209" s="39"/>
      <c r="AEK209" s="39"/>
      <c r="AEL209" s="39"/>
      <c r="AEM209" s="39"/>
      <c r="AEN209" s="39"/>
      <c r="AEO209" s="39"/>
      <c r="AEP209" s="39"/>
      <c r="AEQ209" s="39"/>
      <c r="AER209" s="39"/>
      <c r="AES209" s="39"/>
      <c r="AET209" s="39"/>
      <c r="AEU209" s="39"/>
      <c r="AEV209" s="39"/>
      <c r="AEW209" s="39"/>
      <c r="AEX209" s="39"/>
      <c r="AEY209" s="39"/>
      <c r="AEZ209" s="39"/>
      <c r="AFA209" s="39"/>
      <c r="AFB209" s="39"/>
      <c r="AFC209" s="39"/>
      <c r="AFD209" s="39"/>
      <c r="AFE209" s="39"/>
      <c r="AFF209" s="39"/>
      <c r="AFG209" s="39"/>
      <c r="AFH209" s="39"/>
      <c r="AFI209" s="39"/>
      <c r="AFJ209" s="39"/>
      <c r="AFK209" s="39"/>
      <c r="AFL209" s="39"/>
      <c r="AFM209" s="39"/>
      <c r="AFN209" s="39"/>
      <c r="AFO209" s="39"/>
      <c r="AFP209" s="39"/>
      <c r="AFQ209" s="39"/>
      <c r="AFR209" s="39"/>
      <c r="AFS209" s="39"/>
      <c r="AFT209" s="39"/>
      <c r="AFU209" s="39"/>
      <c r="AFV209" s="39"/>
      <c r="AFW209" s="39"/>
      <c r="AFX209" s="39"/>
      <c r="AFY209" s="39"/>
      <c r="AFZ209" s="39"/>
      <c r="AGA209" s="39"/>
      <c r="AGB209" s="39"/>
      <c r="AGC209" s="39"/>
      <c r="AGD209" s="39"/>
      <c r="AGE209" s="39"/>
      <c r="AGF209" s="39"/>
      <c r="AGG209" s="39"/>
      <c r="AGH209" s="39"/>
      <c r="AGI209" s="39"/>
      <c r="AGJ209" s="39"/>
      <c r="AGK209" s="39"/>
      <c r="AGL209" s="39"/>
      <c r="AGM209" s="39"/>
      <c r="AGN209" s="39"/>
      <c r="AGO209" s="39"/>
      <c r="AGP209" s="39"/>
      <c r="AGQ209" s="39"/>
      <c r="AGR209" s="39"/>
      <c r="AGS209" s="39"/>
      <c r="AGT209" s="39"/>
      <c r="AGU209" s="39"/>
      <c r="AGV209" s="39"/>
      <c r="AGW209" s="39"/>
      <c r="AGX209" s="39"/>
      <c r="AGY209" s="39"/>
      <c r="AGZ209" s="39"/>
      <c r="AHA209" s="39"/>
      <c r="AHB209" s="39"/>
      <c r="AHC209" s="39"/>
      <c r="AHD209" s="39"/>
      <c r="AHE209" s="39"/>
      <c r="AHF209" s="39"/>
      <c r="AHG209" s="39"/>
      <c r="AHH209" s="39"/>
      <c r="AHI209" s="39"/>
      <c r="AHJ209" s="39"/>
      <c r="AHK209" s="39"/>
      <c r="AHL209" s="39"/>
      <c r="AHM209" s="39"/>
      <c r="AHN209" s="39"/>
      <c r="AHO209" s="39"/>
      <c r="AHP209" s="39"/>
      <c r="AHQ209" s="39"/>
      <c r="AHR209" s="39"/>
      <c r="AHS209" s="39"/>
      <c r="AHT209" s="39"/>
      <c r="AHU209" s="39"/>
      <c r="AHV209" s="39"/>
      <c r="AHW209" s="39"/>
      <c r="AHX209" s="39"/>
      <c r="AHY209" s="39"/>
      <c r="AHZ209" s="39"/>
      <c r="AIA209" s="39"/>
      <c r="AIB209" s="39"/>
      <c r="AIC209" s="39"/>
      <c r="AID209" s="39"/>
      <c r="AIE209" s="39"/>
      <c r="AIF209" s="39"/>
      <c r="AIG209" s="39"/>
      <c r="AIH209" s="39"/>
      <c r="AII209" s="39"/>
      <c r="AIJ209" s="39"/>
      <c r="AIK209" s="39"/>
      <c r="AIL209" s="39"/>
      <c r="AIM209" s="39"/>
      <c r="AIN209" s="39"/>
      <c r="AIO209" s="39"/>
      <c r="AIP209" s="39"/>
      <c r="AIQ209" s="39"/>
      <c r="AIR209" s="39"/>
      <c r="AIS209" s="39"/>
      <c r="AIT209" s="39"/>
      <c r="AIU209" s="39"/>
      <c r="AIV209" s="39"/>
      <c r="AIW209" s="39"/>
      <c r="AIX209" s="39"/>
      <c r="AIY209" s="39"/>
      <c r="AIZ209" s="39"/>
      <c r="AJA209" s="39"/>
      <c r="AJB209" s="39"/>
      <c r="AJC209" s="39"/>
      <c r="AJD209" s="39"/>
      <c r="AJE209" s="39"/>
      <c r="AJF209" s="39"/>
      <c r="AJG209" s="39"/>
      <c r="AJH209" s="39"/>
      <c r="AJI209" s="39"/>
      <c r="AJJ209" s="39"/>
      <c r="AJK209" s="39"/>
      <c r="AJL209" s="39"/>
      <c r="AJM209" s="39"/>
      <c r="AJN209" s="39"/>
      <c r="AJO209" s="39"/>
      <c r="AJP209" s="39"/>
      <c r="AJQ209" s="39"/>
      <c r="AJR209" s="39"/>
      <c r="AJS209" s="39"/>
      <c r="AJT209" s="39"/>
      <c r="AJU209" s="39"/>
      <c r="AJV209" s="39"/>
      <c r="AJW209" s="39"/>
      <c r="AJX209" s="39"/>
      <c r="AJY209" s="39"/>
      <c r="AJZ209" s="39"/>
      <c r="AKA209" s="39"/>
      <c r="AKB209" s="39"/>
      <c r="AKC209" s="39"/>
      <c r="AKD209" s="39"/>
      <c r="AKE209" s="39"/>
      <c r="AKF209" s="39"/>
      <c r="AKG209" s="39"/>
      <c r="AKH209" s="39"/>
      <c r="AKI209" s="39"/>
      <c r="AKJ209" s="39"/>
      <c r="AKK209" s="39"/>
      <c r="AKL209" s="39"/>
      <c r="AKM209" s="39"/>
      <c r="AKN209" s="39"/>
      <c r="AKO209" s="39"/>
      <c r="AKP209" s="39"/>
      <c r="AKQ209" s="39"/>
      <c r="AKR209" s="39"/>
      <c r="AKS209" s="39"/>
      <c r="AKT209" s="39"/>
      <c r="AKU209" s="39"/>
      <c r="AKV209" s="39"/>
      <c r="AKW209" s="39"/>
      <c r="AKX209" s="39"/>
      <c r="AKY209" s="39"/>
      <c r="AKZ209" s="39"/>
      <c r="ALA209" s="39"/>
      <c r="ALB209" s="39"/>
      <c r="ALC209" s="39"/>
      <c r="ALD209" s="39"/>
      <c r="ALE209" s="39"/>
      <c r="ALF209" s="39"/>
      <c r="ALG209" s="39"/>
      <c r="ALH209" s="39"/>
      <c r="ALI209" s="39"/>
      <c r="ALJ209" s="39"/>
      <c r="ALK209" s="39"/>
      <c r="ALL209" s="39"/>
      <c r="ALM209" s="39"/>
      <c r="ALN209" s="39"/>
      <c r="ALO209" s="39"/>
      <c r="ALP209" s="39"/>
      <c r="ALQ209" s="39"/>
      <c r="ALR209" s="39"/>
      <c r="ALS209" s="39"/>
      <c r="ALT209" s="39"/>
      <c r="ALU209" s="39"/>
      <c r="ALV209" s="39"/>
      <c r="ALW209" s="39"/>
      <c r="ALX209" s="39"/>
      <c r="ALY209" s="39"/>
      <c r="ALZ209" s="39"/>
      <c r="AMA209" s="39"/>
      <c r="AMB209" s="39"/>
      <c r="AMC209" s="39"/>
      <c r="AMD209" s="39"/>
      <c r="AME209" s="39"/>
      <c r="AMF209" s="39"/>
      <c r="AMG209" s="39"/>
      <c r="AMH209" s="39"/>
      <c r="AMI209" s="39"/>
      <c r="AMJ209" s="39"/>
      <c r="AMK209" s="39"/>
      <c r="AML209" s="39"/>
      <c r="AMM209" s="39"/>
      <c r="AMN209" s="39"/>
      <c r="AMO209" s="39"/>
      <c r="AMP209" s="39"/>
      <c r="AMQ209" s="39"/>
      <c r="AMR209" s="39"/>
      <c r="AMS209" s="39"/>
      <c r="AMT209" s="39"/>
      <c r="AMU209" s="39"/>
      <c r="AMV209" s="59"/>
    </row>
    <row r="210" spans="1:1036" ht="14.25" outlineLevel="1">
      <c r="A210" s="3"/>
      <c r="B210" s="3"/>
      <c r="C210" s="21" t="s">
        <v>271</v>
      </c>
      <c r="D210" s="3"/>
      <c r="E210" s="3"/>
      <c r="F210" s="3"/>
      <c r="G210" s="65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  <c r="IP210" s="39"/>
      <c r="IQ210" s="39"/>
      <c r="IR210" s="39"/>
      <c r="IS210" s="39"/>
      <c r="IT210" s="39"/>
      <c r="IU210" s="39"/>
      <c r="IV210" s="39"/>
      <c r="IW210" s="39"/>
      <c r="IX210" s="39"/>
      <c r="IY210" s="39"/>
      <c r="IZ210" s="39"/>
      <c r="JA210" s="39"/>
      <c r="JB210" s="39"/>
      <c r="JC210" s="39"/>
      <c r="JD210" s="39"/>
      <c r="JE210" s="39"/>
      <c r="JF210" s="39"/>
      <c r="JG210" s="39"/>
      <c r="JH210" s="39"/>
      <c r="JI210" s="39"/>
      <c r="JJ210" s="39"/>
      <c r="JK210" s="39"/>
      <c r="JL210" s="39"/>
      <c r="JM210" s="39"/>
      <c r="JN210" s="39"/>
      <c r="JO210" s="39"/>
      <c r="JP210" s="39"/>
      <c r="JQ210" s="39"/>
      <c r="JR210" s="39"/>
      <c r="JS210" s="39"/>
      <c r="JT210" s="39"/>
      <c r="JU210" s="39"/>
      <c r="JV210" s="39"/>
      <c r="JW210" s="39"/>
      <c r="JX210" s="39"/>
      <c r="JY210" s="39"/>
      <c r="JZ210" s="39"/>
      <c r="KA210" s="39"/>
      <c r="KB210" s="39"/>
      <c r="KC210" s="39"/>
      <c r="KD210" s="39"/>
      <c r="KE210" s="39"/>
      <c r="KF210" s="39"/>
      <c r="KG210" s="39"/>
      <c r="KH210" s="39"/>
      <c r="KI210" s="39"/>
      <c r="KJ210" s="39"/>
      <c r="KK210" s="39"/>
      <c r="KL210" s="39"/>
      <c r="KM210" s="39"/>
      <c r="KN210" s="39"/>
      <c r="KO210" s="39"/>
      <c r="KP210" s="39"/>
      <c r="KQ210" s="39"/>
      <c r="KR210" s="39"/>
      <c r="KS210" s="39"/>
      <c r="KT210" s="39"/>
      <c r="KU210" s="39"/>
      <c r="KV210" s="39"/>
      <c r="KW210" s="39"/>
      <c r="KX210" s="39"/>
      <c r="KY210" s="39"/>
      <c r="KZ210" s="39"/>
      <c r="LA210" s="39"/>
      <c r="LB210" s="39"/>
      <c r="LC210" s="39"/>
      <c r="LD210" s="39"/>
      <c r="LE210" s="39"/>
      <c r="LF210" s="39"/>
      <c r="LG210" s="39"/>
      <c r="LH210" s="39"/>
      <c r="LI210" s="39"/>
      <c r="LJ210" s="39"/>
      <c r="LK210" s="39"/>
      <c r="LL210" s="39"/>
      <c r="LM210" s="39"/>
      <c r="LN210" s="39"/>
      <c r="LO210" s="39"/>
      <c r="LP210" s="39"/>
      <c r="LQ210" s="39"/>
      <c r="LR210" s="39"/>
      <c r="LS210" s="39"/>
      <c r="LT210" s="39"/>
      <c r="LU210" s="39"/>
      <c r="LV210" s="39"/>
      <c r="LW210" s="39"/>
      <c r="LX210" s="39"/>
      <c r="LY210" s="39"/>
      <c r="LZ210" s="39"/>
      <c r="MA210" s="39"/>
      <c r="MB210" s="39"/>
      <c r="MC210" s="39"/>
      <c r="MD210" s="39"/>
      <c r="ME210" s="39"/>
      <c r="MF210" s="39"/>
      <c r="MG210" s="39"/>
      <c r="MH210" s="39"/>
      <c r="MI210" s="39"/>
      <c r="MJ210" s="39"/>
      <c r="MK210" s="39"/>
      <c r="ML210" s="39"/>
      <c r="MM210" s="39"/>
      <c r="MN210" s="39"/>
      <c r="MO210" s="39"/>
      <c r="MP210" s="39"/>
      <c r="MQ210" s="39"/>
      <c r="MR210" s="39"/>
      <c r="MS210" s="39"/>
      <c r="MT210" s="39"/>
      <c r="MU210" s="39"/>
      <c r="MV210" s="39"/>
      <c r="MW210" s="39"/>
      <c r="MX210" s="39"/>
      <c r="MY210" s="39"/>
      <c r="MZ210" s="39"/>
      <c r="NA210" s="39"/>
      <c r="NB210" s="39"/>
      <c r="NC210" s="39"/>
      <c r="ND210" s="39"/>
      <c r="NE210" s="39"/>
      <c r="NF210" s="39"/>
      <c r="NG210" s="39"/>
      <c r="NH210" s="39"/>
      <c r="NI210" s="39"/>
      <c r="NJ210" s="39"/>
      <c r="NK210" s="39"/>
      <c r="NL210" s="39"/>
      <c r="NM210" s="39"/>
      <c r="NN210" s="39"/>
      <c r="NO210" s="39"/>
      <c r="NP210" s="39"/>
      <c r="NQ210" s="39"/>
      <c r="NR210" s="39"/>
      <c r="NS210" s="39"/>
      <c r="NT210" s="39"/>
      <c r="NU210" s="39"/>
      <c r="NV210" s="39"/>
      <c r="NW210" s="39"/>
      <c r="NX210" s="39"/>
      <c r="NY210" s="39"/>
      <c r="NZ210" s="39"/>
      <c r="OA210" s="39"/>
      <c r="OB210" s="39"/>
      <c r="OC210" s="39"/>
      <c r="OD210" s="39"/>
      <c r="OE210" s="39"/>
      <c r="OF210" s="39"/>
      <c r="OG210" s="39"/>
      <c r="OH210" s="39"/>
      <c r="OI210" s="39"/>
      <c r="OJ210" s="39"/>
      <c r="OK210" s="39"/>
      <c r="OL210" s="39"/>
      <c r="OM210" s="39"/>
      <c r="ON210" s="39"/>
      <c r="OO210" s="39"/>
      <c r="OP210" s="39"/>
      <c r="OQ210" s="39"/>
      <c r="OR210" s="39"/>
      <c r="OS210" s="39"/>
      <c r="OT210" s="39"/>
      <c r="OU210" s="39"/>
      <c r="OV210" s="39"/>
      <c r="OW210" s="39"/>
      <c r="OX210" s="39"/>
      <c r="OY210" s="39"/>
      <c r="OZ210" s="39"/>
      <c r="PA210" s="39"/>
      <c r="PB210" s="39"/>
      <c r="PC210" s="39"/>
      <c r="PD210" s="39"/>
      <c r="PE210" s="39"/>
      <c r="PF210" s="39"/>
      <c r="PG210" s="39"/>
      <c r="PH210" s="39"/>
      <c r="PI210" s="39"/>
      <c r="PJ210" s="39"/>
      <c r="PK210" s="39"/>
      <c r="PL210" s="39"/>
      <c r="PM210" s="39"/>
      <c r="PN210" s="39"/>
      <c r="PO210" s="39"/>
      <c r="PP210" s="39"/>
      <c r="PQ210" s="39"/>
      <c r="PR210" s="39"/>
      <c r="PS210" s="39"/>
      <c r="PT210" s="39"/>
      <c r="PU210" s="39"/>
      <c r="PV210" s="39"/>
      <c r="PW210" s="39"/>
      <c r="PX210" s="39"/>
      <c r="PY210" s="39"/>
      <c r="PZ210" s="39"/>
      <c r="QA210" s="39"/>
      <c r="QB210" s="39"/>
      <c r="QC210" s="39"/>
      <c r="QD210" s="39"/>
      <c r="QE210" s="39"/>
      <c r="QF210" s="39"/>
      <c r="QG210" s="39"/>
      <c r="QH210" s="39"/>
      <c r="QI210" s="39"/>
      <c r="QJ210" s="39"/>
      <c r="QK210" s="39"/>
      <c r="QL210" s="39"/>
      <c r="QM210" s="39"/>
      <c r="QN210" s="39"/>
      <c r="QO210" s="39"/>
      <c r="QP210" s="39"/>
      <c r="QQ210" s="39"/>
      <c r="QR210" s="39"/>
      <c r="QS210" s="39"/>
      <c r="QT210" s="39"/>
      <c r="QU210" s="39"/>
      <c r="QV210" s="39"/>
      <c r="QW210" s="39"/>
      <c r="QX210" s="39"/>
      <c r="QY210" s="39"/>
      <c r="QZ210" s="39"/>
      <c r="RA210" s="39"/>
      <c r="RB210" s="39"/>
      <c r="RC210" s="39"/>
      <c r="RD210" s="39"/>
      <c r="RE210" s="39"/>
      <c r="RF210" s="39"/>
      <c r="RG210" s="39"/>
      <c r="RH210" s="39"/>
      <c r="RI210" s="39"/>
      <c r="RJ210" s="39"/>
      <c r="RK210" s="39"/>
      <c r="RL210" s="39"/>
      <c r="RM210" s="39"/>
      <c r="RN210" s="39"/>
      <c r="RO210" s="39"/>
      <c r="RP210" s="39"/>
      <c r="RQ210" s="39"/>
      <c r="RR210" s="39"/>
      <c r="RS210" s="39"/>
      <c r="RT210" s="39"/>
      <c r="RU210" s="39"/>
      <c r="RV210" s="39"/>
      <c r="RW210" s="39"/>
      <c r="RX210" s="39"/>
      <c r="RY210" s="39"/>
      <c r="RZ210" s="39"/>
      <c r="SA210" s="39"/>
      <c r="SB210" s="39"/>
      <c r="SC210" s="39"/>
      <c r="SD210" s="39"/>
      <c r="SE210" s="39"/>
      <c r="SF210" s="39"/>
      <c r="SG210" s="39"/>
      <c r="SH210" s="39"/>
      <c r="SI210" s="39"/>
      <c r="SJ210" s="39"/>
      <c r="SK210" s="39"/>
      <c r="SL210" s="39"/>
      <c r="SM210" s="39"/>
      <c r="SN210" s="39"/>
      <c r="SO210" s="39"/>
      <c r="SP210" s="39"/>
      <c r="SQ210" s="39"/>
      <c r="SR210" s="39"/>
      <c r="SS210" s="39"/>
      <c r="ST210" s="39"/>
      <c r="SU210" s="39"/>
      <c r="SV210" s="39"/>
      <c r="SW210" s="39"/>
      <c r="SX210" s="39"/>
      <c r="SY210" s="39"/>
      <c r="SZ210" s="39"/>
      <c r="TA210" s="39"/>
      <c r="TB210" s="39"/>
      <c r="TC210" s="39"/>
      <c r="TD210" s="39"/>
      <c r="TE210" s="39"/>
      <c r="TF210" s="39"/>
      <c r="TG210" s="39"/>
      <c r="TH210" s="39"/>
      <c r="TI210" s="39"/>
      <c r="TJ210" s="39"/>
      <c r="TK210" s="39"/>
      <c r="TL210" s="39"/>
      <c r="TM210" s="39"/>
      <c r="TN210" s="39"/>
      <c r="TO210" s="39"/>
      <c r="TP210" s="39"/>
      <c r="TQ210" s="39"/>
      <c r="TR210" s="39"/>
      <c r="TS210" s="39"/>
      <c r="TT210" s="39"/>
      <c r="TU210" s="39"/>
      <c r="TV210" s="39"/>
      <c r="TW210" s="39"/>
      <c r="TX210" s="39"/>
      <c r="TY210" s="39"/>
      <c r="TZ210" s="39"/>
      <c r="UA210" s="39"/>
      <c r="UB210" s="39"/>
      <c r="UC210" s="39"/>
      <c r="UD210" s="39"/>
      <c r="UE210" s="39"/>
      <c r="UF210" s="39"/>
      <c r="UG210" s="39"/>
      <c r="UH210" s="39"/>
      <c r="UI210" s="39"/>
      <c r="UJ210" s="39"/>
      <c r="UK210" s="39"/>
      <c r="UL210" s="39"/>
      <c r="UM210" s="39"/>
      <c r="UN210" s="39"/>
      <c r="UO210" s="39"/>
      <c r="UP210" s="39"/>
      <c r="UQ210" s="39"/>
      <c r="UR210" s="39"/>
      <c r="US210" s="39"/>
      <c r="UT210" s="39"/>
      <c r="UU210" s="39"/>
      <c r="UV210" s="39"/>
      <c r="UW210" s="39"/>
      <c r="UX210" s="39"/>
      <c r="UY210" s="39"/>
      <c r="UZ210" s="39"/>
      <c r="VA210" s="39"/>
      <c r="VB210" s="39"/>
      <c r="VC210" s="39"/>
      <c r="VD210" s="39"/>
      <c r="VE210" s="39"/>
      <c r="VF210" s="39"/>
      <c r="VG210" s="39"/>
      <c r="VH210" s="39"/>
      <c r="VI210" s="39"/>
      <c r="VJ210" s="39"/>
      <c r="VK210" s="39"/>
      <c r="VL210" s="39"/>
      <c r="VM210" s="39"/>
      <c r="VN210" s="39"/>
      <c r="VO210" s="39"/>
      <c r="VP210" s="39"/>
      <c r="VQ210" s="39"/>
      <c r="VR210" s="39"/>
      <c r="VS210" s="39"/>
      <c r="VT210" s="39"/>
      <c r="VU210" s="39"/>
      <c r="VV210" s="39"/>
      <c r="VW210" s="39"/>
      <c r="VX210" s="39"/>
      <c r="VY210" s="39"/>
      <c r="VZ210" s="39"/>
      <c r="WA210" s="39"/>
      <c r="WB210" s="39"/>
      <c r="WC210" s="39"/>
      <c r="WD210" s="39"/>
      <c r="WE210" s="39"/>
      <c r="WF210" s="39"/>
      <c r="WG210" s="39"/>
      <c r="WH210" s="39"/>
      <c r="WI210" s="39"/>
      <c r="WJ210" s="39"/>
      <c r="WK210" s="39"/>
      <c r="WL210" s="39"/>
      <c r="WM210" s="39"/>
      <c r="WN210" s="39"/>
      <c r="WO210" s="39"/>
      <c r="WP210" s="39"/>
      <c r="WQ210" s="39"/>
      <c r="WR210" s="39"/>
      <c r="WS210" s="39"/>
      <c r="WT210" s="39"/>
      <c r="WU210" s="39"/>
      <c r="WV210" s="39"/>
      <c r="WW210" s="39"/>
      <c r="WX210" s="39"/>
      <c r="WY210" s="39"/>
      <c r="WZ210" s="39"/>
      <c r="XA210" s="39"/>
      <c r="XB210" s="39"/>
      <c r="XC210" s="39"/>
      <c r="XD210" s="39"/>
      <c r="XE210" s="39"/>
      <c r="XF210" s="39"/>
      <c r="XG210" s="39"/>
      <c r="XH210" s="39"/>
      <c r="XI210" s="39"/>
      <c r="XJ210" s="39"/>
      <c r="XK210" s="39"/>
      <c r="XL210" s="39"/>
      <c r="XM210" s="39"/>
      <c r="XN210" s="39"/>
      <c r="XO210" s="39"/>
      <c r="XP210" s="39"/>
      <c r="XQ210" s="39"/>
      <c r="XR210" s="39"/>
      <c r="XS210" s="39"/>
      <c r="XT210" s="39"/>
      <c r="XU210" s="39"/>
      <c r="XV210" s="39"/>
      <c r="XW210" s="39"/>
      <c r="XX210" s="39"/>
      <c r="XY210" s="39"/>
      <c r="XZ210" s="39"/>
      <c r="YA210" s="39"/>
      <c r="YB210" s="39"/>
      <c r="YC210" s="39"/>
      <c r="YD210" s="39"/>
      <c r="YE210" s="39"/>
      <c r="YF210" s="39"/>
      <c r="YG210" s="39"/>
      <c r="YH210" s="39"/>
      <c r="YI210" s="39"/>
      <c r="YJ210" s="39"/>
      <c r="YK210" s="39"/>
      <c r="YL210" s="39"/>
      <c r="YM210" s="39"/>
      <c r="YN210" s="39"/>
      <c r="YO210" s="39"/>
      <c r="YP210" s="39"/>
      <c r="YQ210" s="39"/>
      <c r="YR210" s="39"/>
      <c r="YS210" s="39"/>
      <c r="YT210" s="39"/>
      <c r="YU210" s="39"/>
      <c r="YV210" s="39"/>
      <c r="YW210" s="39"/>
      <c r="YX210" s="39"/>
      <c r="YY210" s="39"/>
      <c r="YZ210" s="39"/>
      <c r="ZA210" s="39"/>
      <c r="ZB210" s="39"/>
      <c r="ZC210" s="39"/>
      <c r="ZD210" s="39"/>
      <c r="ZE210" s="39"/>
      <c r="ZF210" s="39"/>
      <c r="ZG210" s="39"/>
      <c r="ZH210" s="39"/>
      <c r="ZI210" s="39"/>
      <c r="ZJ210" s="39"/>
      <c r="ZK210" s="39"/>
      <c r="ZL210" s="39"/>
      <c r="ZM210" s="39"/>
      <c r="ZN210" s="39"/>
      <c r="ZO210" s="39"/>
      <c r="ZP210" s="39"/>
      <c r="ZQ210" s="39"/>
      <c r="ZR210" s="39"/>
      <c r="ZS210" s="39"/>
      <c r="ZT210" s="39"/>
      <c r="ZU210" s="39"/>
      <c r="ZV210" s="39"/>
      <c r="ZW210" s="39"/>
      <c r="ZX210" s="39"/>
      <c r="ZY210" s="39"/>
      <c r="ZZ210" s="39"/>
      <c r="AAA210" s="39"/>
      <c r="AAB210" s="39"/>
      <c r="AAC210" s="39"/>
      <c r="AAD210" s="39"/>
      <c r="AAE210" s="39"/>
      <c r="AAF210" s="39"/>
      <c r="AAG210" s="39"/>
      <c r="AAH210" s="39"/>
      <c r="AAI210" s="39"/>
      <c r="AAJ210" s="39"/>
      <c r="AAK210" s="39"/>
      <c r="AAL210" s="39"/>
      <c r="AAM210" s="39"/>
      <c r="AAN210" s="39"/>
      <c r="AAO210" s="39"/>
      <c r="AAP210" s="39"/>
      <c r="AAQ210" s="39"/>
      <c r="AAR210" s="39"/>
      <c r="AAS210" s="39"/>
      <c r="AAT210" s="39"/>
      <c r="AAU210" s="39"/>
      <c r="AAV210" s="39"/>
      <c r="AAW210" s="39"/>
      <c r="AAX210" s="39"/>
      <c r="AAY210" s="39"/>
      <c r="AAZ210" s="39"/>
      <c r="ABA210" s="39"/>
      <c r="ABB210" s="39"/>
      <c r="ABC210" s="39"/>
      <c r="ABD210" s="39"/>
      <c r="ABE210" s="39"/>
      <c r="ABF210" s="39"/>
      <c r="ABG210" s="39"/>
      <c r="ABH210" s="39"/>
      <c r="ABI210" s="39"/>
      <c r="ABJ210" s="39"/>
      <c r="ABK210" s="39"/>
      <c r="ABL210" s="39"/>
      <c r="ABM210" s="39"/>
      <c r="ABN210" s="39"/>
      <c r="ABO210" s="39"/>
      <c r="ABP210" s="39"/>
      <c r="ABQ210" s="39"/>
      <c r="ABR210" s="39"/>
      <c r="ABS210" s="39"/>
      <c r="ABT210" s="39"/>
      <c r="ABU210" s="39"/>
      <c r="ABV210" s="39"/>
      <c r="ABW210" s="39"/>
      <c r="ABX210" s="39"/>
      <c r="ABY210" s="39"/>
      <c r="ABZ210" s="39"/>
      <c r="ACA210" s="39"/>
      <c r="ACB210" s="39"/>
      <c r="ACC210" s="39"/>
      <c r="ACD210" s="39"/>
      <c r="ACE210" s="39"/>
      <c r="ACF210" s="39"/>
      <c r="ACG210" s="39"/>
      <c r="ACH210" s="39"/>
      <c r="ACI210" s="39"/>
      <c r="ACJ210" s="39"/>
      <c r="ACK210" s="39"/>
      <c r="ACL210" s="39"/>
      <c r="ACM210" s="39"/>
      <c r="ACN210" s="39"/>
      <c r="ACO210" s="39"/>
      <c r="ACP210" s="39"/>
      <c r="ACQ210" s="39"/>
      <c r="ACR210" s="39"/>
      <c r="ACS210" s="39"/>
      <c r="ACT210" s="39"/>
      <c r="ACU210" s="39"/>
      <c r="ACV210" s="39"/>
      <c r="ACW210" s="39"/>
      <c r="ACX210" s="39"/>
      <c r="ACY210" s="39"/>
      <c r="ACZ210" s="39"/>
      <c r="ADA210" s="39"/>
      <c r="ADB210" s="39"/>
      <c r="ADC210" s="39"/>
      <c r="ADD210" s="39"/>
      <c r="ADE210" s="39"/>
      <c r="ADF210" s="39"/>
      <c r="ADG210" s="39"/>
      <c r="ADH210" s="39"/>
      <c r="ADI210" s="39"/>
      <c r="ADJ210" s="39"/>
      <c r="ADK210" s="39"/>
      <c r="ADL210" s="39"/>
      <c r="ADM210" s="39"/>
      <c r="ADN210" s="39"/>
      <c r="ADO210" s="39"/>
      <c r="ADP210" s="39"/>
      <c r="ADQ210" s="39"/>
      <c r="ADR210" s="39"/>
      <c r="ADS210" s="39"/>
      <c r="ADT210" s="39"/>
      <c r="ADU210" s="39"/>
      <c r="ADV210" s="39"/>
      <c r="ADW210" s="39"/>
      <c r="ADX210" s="39"/>
      <c r="ADY210" s="39"/>
      <c r="ADZ210" s="39"/>
      <c r="AEA210" s="39"/>
      <c r="AEB210" s="39"/>
      <c r="AEC210" s="39"/>
      <c r="AED210" s="39"/>
      <c r="AEE210" s="39"/>
      <c r="AEF210" s="39"/>
      <c r="AEG210" s="39"/>
      <c r="AEH210" s="39"/>
      <c r="AEI210" s="39"/>
      <c r="AEJ210" s="39"/>
      <c r="AEK210" s="39"/>
      <c r="AEL210" s="39"/>
      <c r="AEM210" s="39"/>
      <c r="AEN210" s="39"/>
      <c r="AEO210" s="39"/>
      <c r="AEP210" s="39"/>
      <c r="AEQ210" s="39"/>
      <c r="AER210" s="39"/>
      <c r="AES210" s="39"/>
      <c r="AET210" s="39"/>
      <c r="AEU210" s="39"/>
      <c r="AEV210" s="39"/>
      <c r="AEW210" s="39"/>
      <c r="AEX210" s="39"/>
      <c r="AEY210" s="39"/>
      <c r="AEZ210" s="39"/>
      <c r="AFA210" s="39"/>
      <c r="AFB210" s="39"/>
      <c r="AFC210" s="39"/>
      <c r="AFD210" s="39"/>
      <c r="AFE210" s="39"/>
      <c r="AFF210" s="39"/>
      <c r="AFG210" s="39"/>
      <c r="AFH210" s="39"/>
      <c r="AFI210" s="39"/>
      <c r="AFJ210" s="39"/>
      <c r="AFK210" s="39"/>
      <c r="AFL210" s="39"/>
      <c r="AFM210" s="39"/>
      <c r="AFN210" s="39"/>
      <c r="AFO210" s="39"/>
      <c r="AFP210" s="39"/>
      <c r="AFQ210" s="39"/>
      <c r="AFR210" s="39"/>
      <c r="AFS210" s="39"/>
      <c r="AFT210" s="39"/>
      <c r="AFU210" s="39"/>
      <c r="AFV210" s="39"/>
      <c r="AFW210" s="39"/>
      <c r="AFX210" s="39"/>
      <c r="AFY210" s="39"/>
      <c r="AFZ210" s="39"/>
      <c r="AGA210" s="39"/>
      <c r="AGB210" s="39"/>
      <c r="AGC210" s="39"/>
      <c r="AGD210" s="39"/>
      <c r="AGE210" s="39"/>
      <c r="AGF210" s="39"/>
      <c r="AGG210" s="39"/>
      <c r="AGH210" s="39"/>
      <c r="AGI210" s="39"/>
      <c r="AGJ210" s="39"/>
      <c r="AGK210" s="39"/>
      <c r="AGL210" s="39"/>
      <c r="AGM210" s="39"/>
      <c r="AGN210" s="39"/>
      <c r="AGO210" s="39"/>
      <c r="AGP210" s="39"/>
      <c r="AGQ210" s="39"/>
      <c r="AGR210" s="39"/>
      <c r="AGS210" s="39"/>
      <c r="AGT210" s="39"/>
      <c r="AGU210" s="39"/>
      <c r="AGV210" s="39"/>
      <c r="AGW210" s="39"/>
      <c r="AGX210" s="39"/>
      <c r="AGY210" s="39"/>
      <c r="AGZ210" s="39"/>
      <c r="AHA210" s="39"/>
      <c r="AHB210" s="39"/>
      <c r="AHC210" s="39"/>
      <c r="AHD210" s="39"/>
      <c r="AHE210" s="39"/>
      <c r="AHF210" s="39"/>
      <c r="AHG210" s="39"/>
      <c r="AHH210" s="39"/>
      <c r="AHI210" s="39"/>
      <c r="AHJ210" s="39"/>
      <c r="AHK210" s="39"/>
      <c r="AHL210" s="39"/>
      <c r="AHM210" s="39"/>
      <c r="AHN210" s="39"/>
      <c r="AHO210" s="39"/>
      <c r="AHP210" s="39"/>
      <c r="AHQ210" s="39"/>
      <c r="AHR210" s="39"/>
      <c r="AHS210" s="39"/>
      <c r="AHT210" s="39"/>
      <c r="AHU210" s="39"/>
      <c r="AHV210" s="39"/>
      <c r="AHW210" s="39"/>
      <c r="AHX210" s="39"/>
      <c r="AHY210" s="39"/>
      <c r="AHZ210" s="39"/>
      <c r="AIA210" s="39"/>
      <c r="AIB210" s="39"/>
      <c r="AIC210" s="39"/>
      <c r="AID210" s="39"/>
      <c r="AIE210" s="39"/>
      <c r="AIF210" s="39"/>
      <c r="AIG210" s="39"/>
      <c r="AIH210" s="39"/>
      <c r="AII210" s="39"/>
      <c r="AIJ210" s="39"/>
      <c r="AIK210" s="39"/>
      <c r="AIL210" s="39"/>
      <c r="AIM210" s="39"/>
      <c r="AIN210" s="39"/>
      <c r="AIO210" s="39"/>
      <c r="AIP210" s="39"/>
      <c r="AIQ210" s="39"/>
      <c r="AIR210" s="39"/>
      <c r="AIS210" s="39"/>
      <c r="AIT210" s="39"/>
      <c r="AIU210" s="39"/>
      <c r="AIV210" s="39"/>
      <c r="AIW210" s="39"/>
      <c r="AIX210" s="39"/>
      <c r="AIY210" s="39"/>
      <c r="AIZ210" s="39"/>
      <c r="AJA210" s="39"/>
      <c r="AJB210" s="39"/>
      <c r="AJC210" s="39"/>
      <c r="AJD210" s="39"/>
      <c r="AJE210" s="39"/>
      <c r="AJF210" s="39"/>
      <c r="AJG210" s="39"/>
      <c r="AJH210" s="39"/>
      <c r="AJI210" s="39"/>
      <c r="AJJ210" s="39"/>
      <c r="AJK210" s="39"/>
      <c r="AJL210" s="39"/>
      <c r="AJM210" s="39"/>
      <c r="AJN210" s="39"/>
      <c r="AJO210" s="39"/>
      <c r="AJP210" s="39"/>
      <c r="AJQ210" s="39"/>
      <c r="AJR210" s="39"/>
      <c r="AJS210" s="39"/>
      <c r="AJT210" s="39"/>
      <c r="AJU210" s="39"/>
      <c r="AJV210" s="39"/>
      <c r="AJW210" s="39"/>
      <c r="AJX210" s="39"/>
      <c r="AJY210" s="39"/>
      <c r="AJZ210" s="39"/>
      <c r="AKA210" s="39"/>
      <c r="AKB210" s="39"/>
      <c r="AKC210" s="39"/>
      <c r="AKD210" s="39"/>
      <c r="AKE210" s="39"/>
      <c r="AKF210" s="39"/>
      <c r="AKG210" s="39"/>
      <c r="AKH210" s="39"/>
      <c r="AKI210" s="39"/>
      <c r="AKJ210" s="39"/>
      <c r="AKK210" s="39"/>
      <c r="AKL210" s="39"/>
      <c r="AKM210" s="39"/>
      <c r="AKN210" s="39"/>
      <c r="AKO210" s="39"/>
      <c r="AKP210" s="39"/>
      <c r="AKQ210" s="39"/>
      <c r="AKR210" s="39"/>
      <c r="AKS210" s="39"/>
      <c r="AKT210" s="39"/>
      <c r="AKU210" s="39"/>
      <c r="AKV210" s="39"/>
      <c r="AKW210" s="39"/>
      <c r="AKX210" s="39"/>
      <c r="AKY210" s="39"/>
      <c r="AKZ210" s="39"/>
      <c r="ALA210" s="39"/>
      <c r="ALB210" s="39"/>
      <c r="ALC210" s="39"/>
      <c r="ALD210" s="39"/>
      <c r="ALE210" s="39"/>
      <c r="ALF210" s="39"/>
      <c r="ALG210" s="39"/>
      <c r="ALH210" s="39"/>
      <c r="ALI210" s="39"/>
      <c r="ALJ210" s="39"/>
      <c r="ALK210" s="39"/>
      <c r="ALL210" s="39"/>
      <c r="ALM210" s="39"/>
      <c r="ALN210" s="39"/>
      <c r="ALO210" s="39"/>
      <c r="ALP210" s="39"/>
      <c r="ALQ210" s="39"/>
      <c r="ALR210" s="39"/>
      <c r="ALS210" s="39"/>
      <c r="ALT210" s="39"/>
      <c r="ALU210" s="39"/>
      <c r="ALV210" s="39"/>
      <c r="ALW210" s="39"/>
      <c r="ALX210" s="39"/>
      <c r="ALY210" s="39"/>
      <c r="ALZ210" s="39"/>
      <c r="AMA210" s="39"/>
      <c r="AMB210" s="39"/>
      <c r="AMC210" s="39"/>
      <c r="AMD210" s="39"/>
      <c r="AME210" s="39"/>
      <c r="AMF210" s="39"/>
      <c r="AMG210" s="39"/>
      <c r="AMH210" s="39"/>
      <c r="AMI210" s="39"/>
      <c r="AMJ210" s="39"/>
      <c r="AMK210" s="39"/>
      <c r="AML210" s="39"/>
      <c r="AMM210" s="39"/>
      <c r="AMN210" s="39"/>
      <c r="AMO210" s="39"/>
      <c r="AMP210" s="39"/>
      <c r="AMQ210" s="39"/>
      <c r="AMR210" s="39"/>
      <c r="AMS210" s="39"/>
      <c r="AMT210" s="39"/>
      <c r="AMU210" s="39"/>
      <c r="AMV210" s="59"/>
    </row>
    <row r="211" spans="1:1036" ht="14.25" outlineLevel="1">
      <c r="A211" s="3"/>
      <c r="B211" s="3"/>
      <c r="C211" s="58" t="s">
        <v>201</v>
      </c>
      <c r="D211" s="3"/>
      <c r="E211" s="3"/>
      <c r="F211" s="3"/>
      <c r="G211" s="65"/>
      <c r="H211" s="39">
        <f t="shared" ref="H211:AH211" si="333">+H29*(H29&gt;0)</f>
        <v>0</v>
      </c>
      <c r="I211" s="39">
        <f t="shared" si="333"/>
        <v>0</v>
      </c>
      <c r="J211" s="39">
        <f t="shared" si="333"/>
        <v>1119221.7394144286</v>
      </c>
      <c r="K211" s="39">
        <f t="shared" si="333"/>
        <v>1112221.7394144286</v>
      </c>
      <c r="L211" s="39">
        <f t="shared" si="333"/>
        <v>1105221.7394144286</v>
      </c>
      <c r="M211" s="39">
        <f t="shared" si="333"/>
        <v>1098221.7394144286</v>
      </c>
      <c r="N211" s="39">
        <f t="shared" si="333"/>
        <v>1091221.7394144286</v>
      </c>
      <c r="O211" s="39">
        <f t="shared" si="333"/>
        <v>1199778.4894144286</v>
      </c>
      <c r="P211" s="39">
        <f t="shared" si="333"/>
        <v>1192778.4894144286</v>
      </c>
      <c r="Q211" s="39">
        <f t="shared" si="333"/>
        <v>1185778.4894144286</v>
      </c>
      <c r="R211" s="39">
        <f t="shared" si="333"/>
        <v>1178778.4894144286</v>
      </c>
      <c r="S211" s="39">
        <f t="shared" si="333"/>
        <v>1175278.4894144286</v>
      </c>
      <c r="T211" s="39">
        <f t="shared" si="333"/>
        <v>1235792.2394144286</v>
      </c>
      <c r="U211" s="39">
        <f t="shared" si="333"/>
        <v>1232292.2394144286</v>
      </c>
      <c r="V211" s="39">
        <f t="shared" si="333"/>
        <v>1228792.2394144286</v>
      </c>
      <c r="W211" s="39">
        <f t="shared" si="333"/>
        <v>1225292.2394144286</v>
      </c>
      <c r="X211" s="39">
        <f t="shared" si="333"/>
        <v>1221792.2394144286</v>
      </c>
      <c r="Y211" s="39">
        <f t="shared" si="333"/>
        <v>1218292.2394144286</v>
      </c>
      <c r="Z211" s="39">
        <f t="shared" si="333"/>
        <v>1214792.2394144286</v>
      </c>
      <c r="AA211" s="39">
        <f t="shared" si="333"/>
        <v>1211292.2394144286</v>
      </c>
      <c r="AB211" s="39">
        <f t="shared" si="333"/>
        <v>1207792.2394144286</v>
      </c>
      <c r="AC211" s="39">
        <f t="shared" si="333"/>
        <v>1204292.2394144286</v>
      </c>
      <c r="AD211" s="39">
        <f t="shared" si="333"/>
        <v>1200792.2394144286</v>
      </c>
      <c r="AE211" s="39">
        <f t="shared" si="333"/>
        <v>1197292.2394144286</v>
      </c>
      <c r="AF211" s="39">
        <f t="shared" si="333"/>
        <v>1193792.2394144286</v>
      </c>
      <c r="AG211" s="39">
        <f t="shared" si="333"/>
        <v>1190292.2394144286</v>
      </c>
      <c r="AH211" s="39">
        <f t="shared" si="333"/>
        <v>1186792.2394144286</v>
      </c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  <c r="IV211" s="39"/>
      <c r="IW211" s="39"/>
      <c r="IX211" s="39"/>
      <c r="IY211" s="39"/>
      <c r="IZ211" s="39"/>
      <c r="JA211" s="39"/>
      <c r="JB211" s="39"/>
      <c r="JC211" s="39"/>
      <c r="JD211" s="39"/>
      <c r="JE211" s="39"/>
      <c r="JF211" s="39"/>
      <c r="JG211" s="39"/>
      <c r="JH211" s="39"/>
      <c r="JI211" s="39"/>
      <c r="JJ211" s="39"/>
      <c r="JK211" s="39"/>
      <c r="JL211" s="39"/>
      <c r="JM211" s="39"/>
      <c r="JN211" s="39"/>
      <c r="JO211" s="39"/>
      <c r="JP211" s="39"/>
      <c r="JQ211" s="39"/>
      <c r="JR211" s="39"/>
      <c r="JS211" s="39"/>
      <c r="JT211" s="39"/>
      <c r="JU211" s="39"/>
      <c r="JV211" s="39"/>
      <c r="JW211" s="39"/>
      <c r="JX211" s="39"/>
      <c r="JY211" s="39"/>
      <c r="JZ211" s="39"/>
      <c r="KA211" s="39"/>
      <c r="KB211" s="39"/>
      <c r="KC211" s="39"/>
      <c r="KD211" s="39"/>
      <c r="KE211" s="39"/>
      <c r="KF211" s="39"/>
      <c r="KG211" s="39"/>
      <c r="KH211" s="39"/>
      <c r="KI211" s="39"/>
      <c r="KJ211" s="39"/>
      <c r="KK211" s="39"/>
      <c r="KL211" s="39"/>
      <c r="KM211" s="39"/>
      <c r="KN211" s="39"/>
      <c r="KO211" s="39"/>
      <c r="KP211" s="39"/>
      <c r="KQ211" s="39"/>
      <c r="KR211" s="39"/>
      <c r="KS211" s="39"/>
      <c r="KT211" s="39"/>
      <c r="KU211" s="39"/>
      <c r="KV211" s="39"/>
      <c r="KW211" s="39"/>
      <c r="KX211" s="39"/>
      <c r="KY211" s="39"/>
      <c r="KZ211" s="39"/>
      <c r="LA211" s="39"/>
      <c r="LB211" s="39"/>
      <c r="LC211" s="39"/>
      <c r="LD211" s="39"/>
      <c r="LE211" s="39"/>
      <c r="LF211" s="39"/>
      <c r="LG211" s="39"/>
      <c r="LH211" s="39"/>
      <c r="LI211" s="39"/>
      <c r="LJ211" s="39"/>
      <c r="LK211" s="39"/>
      <c r="LL211" s="39"/>
      <c r="LM211" s="39"/>
      <c r="LN211" s="39"/>
      <c r="LO211" s="39"/>
      <c r="LP211" s="39"/>
      <c r="LQ211" s="39"/>
      <c r="LR211" s="39"/>
      <c r="LS211" s="39"/>
      <c r="LT211" s="39"/>
      <c r="LU211" s="39"/>
      <c r="LV211" s="39"/>
      <c r="LW211" s="39"/>
      <c r="LX211" s="39"/>
      <c r="LY211" s="39"/>
      <c r="LZ211" s="39"/>
      <c r="MA211" s="39"/>
      <c r="MB211" s="39"/>
      <c r="MC211" s="39"/>
      <c r="MD211" s="39"/>
      <c r="ME211" s="39"/>
      <c r="MF211" s="39"/>
      <c r="MG211" s="39"/>
      <c r="MH211" s="39"/>
      <c r="MI211" s="39"/>
      <c r="MJ211" s="39"/>
      <c r="MK211" s="39"/>
      <c r="ML211" s="39"/>
      <c r="MM211" s="39"/>
      <c r="MN211" s="39"/>
      <c r="MO211" s="39"/>
      <c r="MP211" s="39"/>
      <c r="MQ211" s="39"/>
      <c r="MR211" s="39"/>
      <c r="MS211" s="39"/>
      <c r="MT211" s="39"/>
      <c r="MU211" s="39"/>
      <c r="MV211" s="39"/>
      <c r="MW211" s="39"/>
      <c r="MX211" s="39"/>
      <c r="MY211" s="39"/>
      <c r="MZ211" s="39"/>
      <c r="NA211" s="39"/>
      <c r="NB211" s="39"/>
      <c r="NC211" s="39"/>
      <c r="ND211" s="39"/>
      <c r="NE211" s="39"/>
      <c r="NF211" s="39"/>
      <c r="NG211" s="39"/>
      <c r="NH211" s="39"/>
      <c r="NI211" s="39"/>
      <c r="NJ211" s="39"/>
      <c r="NK211" s="39"/>
      <c r="NL211" s="39"/>
      <c r="NM211" s="39"/>
      <c r="NN211" s="39"/>
      <c r="NO211" s="39"/>
      <c r="NP211" s="39"/>
      <c r="NQ211" s="39"/>
      <c r="NR211" s="39"/>
      <c r="NS211" s="39"/>
      <c r="NT211" s="39"/>
      <c r="NU211" s="39"/>
      <c r="NV211" s="39"/>
      <c r="NW211" s="39"/>
      <c r="NX211" s="39"/>
      <c r="NY211" s="39"/>
      <c r="NZ211" s="39"/>
      <c r="OA211" s="39"/>
      <c r="OB211" s="39"/>
      <c r="OC211" s="39"/>
      <c r="OD211" s="39"/>
      <c r="OE211" s="39"/>
      <c r="OF211" s="39"/>
      <c r="OG211" s="39"/>
      <c r="OH211" s="39"/>
      <c r="OI211" s="39"/>
      <c r="OJ211" s="39"/>
      <c r="OK211" s="39"/>
      <c r="OL211" s="39"/>
      <c r="OM211" s="39"/>
      <c r="ON211" s="39"/>
      <c r="OO211" s="39"/>
      <c r="OP211" s="39"/>
      <c r="OQ211" s="39"/>
      <c r="OR211" s="39"/>
      <c r="OS211" s="39"/>
      <c r="OT211" s="39"/>
      <c r="OU211" s="39"/>
      <c r="OV211" s="39"/>
      <c r="OW211" s="39"/>
      <c r="OX211" s="39"/>
      <c r="OY211" s="39"/>
      <c r="OZ211" s="39"/>
      <c r="PA211" s="39"/>
      <c r="PB211" s="39"/>
      <c r="PC211" s="39"/>
      <c r="PD211" s="39"/>
      <c r="PE211" s="39"/>
      <c r="PF211" s="39"/>
      <c r="PG211" s="39"/>
      <c r="PH211" s="39"/>
      <c r="PI211" s="39"/>
      <c r="PJ211" s="39"/>
      <c r="PK211" s="39"/>
      <c r="PL211" s="39"/>
      <c r="PM211" s="39"/>
      <c r="PN211" s="39"/>
      <c r="PO211" s="39"/>
      <c r="PP211" s="39"/>
      <c r="PQ211" s="39"/>
      <c r="PR211" s="39"/>
      <c r="PS211" s="39"/>
      <c r="PT211" s="39"/>
      <c r="PU211" s="39"/>
      <c r="PV211" s="39"/>
      <c r="PW211" s="39"/>
      <c r="PX211" s="39"/>
      <c r="PY211" s="39"/>
      <c r="PZ211" s="39"/>
      <c r="QA211" s="39"/>
      <c r="QB211" s="39"/>
      <c r="QC211" s="39"/>
      <c r="QD211" s="39"/>
      <c r="QE211" s="39"/>
      <c r="QF211" s="39"/>
      <c r="QG211" s="39"/>
      <c r="QH211" s="39"/>
      <c r="QI211" s="39"/>
      <c r="QJ211" s="39"/>
      <c r="QK211" s="39"/>
      <c r="QL211" s="39"/>
      <c r="QM211" s="39"/>
      <c r="QN211" s="39"/>
      <c r="QO211" s="39"/>
      <c r="QP211" s="39"/>
      <c r="QQ211" s="39"/>
      <c r="QR211" s="39"/>
      <c r="QS211" s="39"/>
      <c r="QT211" s="39"/>
      <c r="QU211" s="39"/>
      <c r="QV211" s="39"/>
      <c r="QW211" s="39"/>
      <c r="QX211" s="39"/>
      <c r="QY211" s="39"/>
      <c r="QZ211" s="39"/>
      <c r="RA211" s="39"/>
      <c r="RB211" s="39"/>
      <c r="RC211" s="39"/>
      <c r="RD211" s="39"/>
      <c r="RE211" s="39"/>
      <c r="RF211" s="39"/>
      <c r="RG211" s="39"/>
      <c r="RH211" s="39"/>
      <c r="RI211" s="39"/>
      <c r="RJ211" s="39"/>
      <c r="RK211" s="39"/>
      <c r="RL211" s="39"/>
      <c r="RM211" s="39"/>
      <c r="RN211" s="39"/>
      <c r="RO211" s="39"/>
      <c r="RP211" s="39"/>
      <c r="RQ211" s="39"/>
      <c r="RR211" s="39"/>
      <c r="RS211" s="39"/>
      <c r="RT211" s="39"/>
      <c r="RU211" s="39"/>
      <c r="RV211" s="39"/>
      <c r="RW211" s="39"/>
      <c r="RX211" s="39"/>
      <c r="RY211" s="39"/>
      <c r="RZ211" s="39"/>
      <c r="SA211" s="39"/>
      <c r="SB211" s="39"/>
      <c r="SC211" s="39"/>
      <c r="SD211" s="39"/>
      <c r="SE211" s="39"/>
      <c r="SF211" s="39"/>
      <c r="SG211" s="39"/>
      <c r="SH211" s="39"/>
      <c r="SI211" s="39"/>
      <c r="SJ211" s="39"/>
      <c r="SK211" s="39"/>
      <c r="SL211" s="39"/>
      <c r="SM211" s="39"/>
      <c r="SN211" s="39"/>
      <c r="SO211" s="39"/>
      <c r="SP211" s="39"/>
      <c r="SQ211" s="39"/>
      <c r="SR211" s="39"/>
      <c r="SS211" s="39"/>
      <c r="ST211" s="39"/>
      <c r="SU211" s="39"/>
      <c r="SV211" s="39"/>
      <c r="SW211" s="39"/>
      <c r="SX211" s="39"/>
      <c r="SY211" s="39"/>
      <c r="SZ211" s="39"/>
      <c r="TA211" s="39"/>
      <c r="TB211" s="39"/>
      <c r="TC211" s="39"/>
      <c r="TD211" s="39"/>
      <c r="TE211" s="39"/>
      <c r="TF211" s="39"/>
      <c r="TG211" s="39"/>
      <c r="TH211" s="39"/>
      <c r="TI211" s="39"/>
      <c r="TJ211" s="39"/>
      <c r="TK211" s="39"/>
      <c r="TL211" s="39"/>
      <c r="TM211" s="39"/>
      <c r="TN211" s="39"/>
      <c r="TO211" s="39"/>
      <c r="TP211" s="39"/>
      <c r="TQ211" s="39"/>
      <c r="TR211" s="39"/>
      <c r="TS211" s="39"/>
      <c r="TT211" s="39"/>
      <c r="TU211" s="39"/>
      <c r="TV211" s="39"/>
      <c r="TW211" s="39"/>
      <c r="TX211" s="39"/>
      <c r="TY211" s="39"/>
      <c r="TZ211" s="39"/>
      <c r="UA211" s="39"/>
      <c r="UB211" s="39"/>
      <c r="UC211" s="39"/>
      <c r="UD211" s="39"/>
      <c r="UE211" s="39"/>
      <c r="UF211" s="39"/>
      <c r="UG211" s="39"/>
      <c r="UH211" s="39"/>
      <c r="UI211" s="39"/>
      <c r="UJ211" s="39"/>
      <c r="UK211" s="39"/>
      <c r="UL211" s="39"/>
      <c r="UM211" s="39"/>
      <c r="UN211" s="39"/>
      <c r="UO211" s="39"/>
      <c r="UP211" s="39"/>
      <c r="UQ211" s="39"/>
      <c r="UR211" s="39"/>
      <c r="US211" s="39"/>
      <c r="UT211" s="39"/>
      <c r="UU211" s="39"/>
      <c r="UV211" s="39"/>
      <c r="UW211" s="39"/>
      <c r="UX211" s="39"/>
      <c r="UY211" s="39"/>
      <c r="UZ211" s="39"/>
      <c r="VA211" s="39"/>
      <c r="VB211" s="39"/>
      <c r="VC211" s="39"/>
      <c r="VD211" s="39"/>
      <c r="VE211" s="39"/>
      <c r="VF211" s="39"/>
      <c r="VG211" s="39"/>
      <c r="VH211" s="39"/>
      <c r="VI211" s="39"/>
      <c r="VJ211" s="39"/>
      <c r="VK211" s="39"/>
      <c r="VL211" s="39"/>
      <c r="VM211" s="39"/>
      <c r="VN211" s="39"/>
      <c r="VO211" s="39"/>
      <c r="VP211" s="39"/>
      <c r="VQ211" s="39"/>
      <c r="VR211" s="39"/>
      <c r="VS211" s="39"/>
      <c r="VT211" s="39"/>
      <c r="VU211" s="39"/>
      <c r="VV211" s="39"/>
      <c r="VW211" s="39"/>
      <c r="VX211" s="39"/>
      <c r="VY211" s="39"/>
      <c r="VZ211" s="39"/>
      <c r="WA211" s="39"/>
      <c r="WB211" s="39"/>
      <c r="WC211" s="39"/>
      <c r="WD211" s="39"/>
      <c r="WE211" s="39"/>
      <c r="WF211" s="39"/>
      <c r="WG211" s="39"/>
      <c r="WH211" s="39"/>
      <c r="WI211" s="39"/>
      <c r="WJ211" s="39"/>
      <c r="WK211" s="39"/>
      <c r="WL211" s="39"/>
      <c r="WM211" s="39"/>
      <c r="WN211" s="39"/>
      <c r="WO211" s="39"/>
      <c r="WP211" s="39"/>
      <c r="WQ211" s="39"/>
      <c r="WR211" s="39"/>
      <c r="WS211" s="39"/>
      <c r="WT211" s="39"/>
      <c r="WU211" s="39"/>
      <c r="WV211" s="39"/>
      <c r="WW211" s="39"/>
      <c r="WX211" s="39"/>
      <c r="WY211" s="39"/>
      <c r="WZ211" s="39"/>
      <c r="XA211" s="39"/>
      <c r="XB211" s="39"/>
      <c r="XC211" s="39"/>
      <c r="XD211" s="39"/>
      <c r="XE211" s="39"/>
      <c r="XF211" s="39"/>
      <c r="XG211" s="39"/>
      <c r="XH211" s="39"/>
      <c r="XI211" s="39"/>
      <c r="XJ211" s="39"/>
      <c r="XK211" s="39"/>
      <c r="XL211" s="39"/>
      <c r="XM211" s="39"/>
      <c r="XN211" s="39"/>
      <c r="XO211" s="39"/>
      <c r="XP211" s="39"/>
      <c r="XQ211" s="39"/>
      <c r="XR211" s="39"/>
      <c r="XS211" s="39"/>
      <c r="XT211" s="39"/>
      <c r="XU211" s="39"/>
      <c r="XV211" s="39"/>
      <c r="XW211" s="39"/>
      <c r="XX211" s="39"/>
      <c r="XY211" s="39"/>
      <c r="XZ211" s="39"/>
      <c r="YA211" s="39"/>
      <c r="YB211" s="39"/>
      <c r="YC211" s="39"/>
      <c r="YD211" s="39"/>
      <c r="YE211" s="39"/>
      <c r="YF211" s="39"/>
      <c r="YG211" s="39"/>
      <c r="YH211" s="39"/>
      <c r="YI211" s="39"/>
      <c r="YJ211" s="39"/>
      <c r="YK211" s="39"/>
      <c r="YL211" s="39"/>
      <c r="YM211" s="39"/>
      <c r="YN211" s="39"/>
      <c r="YO211" s="39"/>
      <c r="YP211" s="39"/>
      <c r="YQ211" s="39"/>
      <c r="YR211" s="39"/>
      <c r="YS211" s="39"/>
      <c r="YT211" s="39"/>
      <c r="YU211" s="39"/>
      <c r="YV211" s="39"/>
      <c r="YW211" s="39"/>
      <c r="YX211" s="39"/>
      <c r="YY211" s="39"/>
      <c r="YZ211" s="39"/>
      <c r="ZA211" s="39"/>
      <c r="ZB211" s="39"/>
      <c r="ZC211" s="39"/>
      <c r="ZD211" s="39"/>
      <c r="ZE211" s="39"/>
      <c r="ZF211" s="39"/>
      <c r="ZG211" s="39"/>
      <c r="ZH211" s="39"/>
      <c r="ZI211" s="39"/>
      <c r="ZJ211" s="39"/>
      <c r="ZK211" s="39"/>
      <c r="ZL211" s="39"/>
      <c r="ZM211" s="39"/>
      <c r="ZN211" s="39"/>
      <c r="ZO211" s="39"/>
      <c r="ZP211" s="39"/>
      <c r="ZQ211" s="39"/>
      <c r="ZR211" s="39"/>
      <c r="ZS211" s="39"/>
      <c r="ZT211" s="39"/>
      <c r="ZU211" s="39"/>
      <c r="ZV211" s="39"/>
      <c r="ZW211" s="39"/>
      <c r="ZX211" s="39"/>
      <c r="ZY211" s="39"/>
      <c r="ZZ211" s="39"/>
      <c r="AAA211" s="39"/>
      <c r="AAB211" s="39"/>
      <c r="AAC211" s="39"/>
      <c r="AAD211" s="39"/>
      <c r="AAE211" s="39"/>
      <c r="AAF211" s="39"/>
      <c r="AAG211" s="39"/>
      <c r="AAH211" s="39"/>
      <c r="AAI211" s="39"/>
      <c r="AAJ211" s="39"/>
      <c r="AAK211" s="39"/>
      <c r="AAL211" s="39"/>
      <c r="AAM211" s="39"/>
      <c r="AAN211" s="39"/>
      <c r="AAO211" s="39"/>
      <c r="AAP211" s="39"/>
      <c r="AAQ211" s="39"/>
      <c r="AAR211" s="39"/>
      <c r="AAS211" s="39"/>
      <c r="AAT211" s="39"/>
      <c r="AAU211" s="39"/>
      <c r="AAV211" s="39"/>
      <c r="AAW211" s="39"/>
      <c r="AAX211" s="39"/>
      <c r="AAY211" s="39"/>
      <c r="AAZ211" s="39"/>
      <c r="ABA211" s="39"/>
      <c r="ABB211" s="39"/>
      <c r="ABC211" s="39"/>
      <c r="ABD211" s="39"/>
      <c r="ABE211" s="39"/>
      <c r="ABF211" s="39"/>
      <c r="ABG211" s="39"/>
      <c r="ABH211" s="39"/>
      <c r="ABI211" s="39"/>
      <c r="ABJ211" s="39"/>
      <c r="ABK211" s="39"/>
      <c r="ABL211" s="39"/>
      <c r="ABM211" s="39"/>
      <c r="ABN211" s="39"/>
      <c r="ABO211" s="39"/>
      <c r="ABP211" s="39"/>
      <c r="ABQ211" s="39"/>
      <c r="ABR211" s="39"/>
      <c r="ABS211" s="39"/>
      <c r="ABT211" s="39"/>
      <c r="ABU211" s="39"/>
      <c r="ABV211" s="39"/>
      <c r="ABW211" s="39"/>
      <c r="ABX211" s="39"/>
      <c r="ABY211" s="39"/>
      <c r="ABZ211" s="39"/>
      <c r="ACA211" s="39"/>
      <c r="ACB211" s="39"/>
      <c r="ACC211" s="39"/>
      <c r="ACD211" s="39"/>
      <c r="ACE211" s="39"/>
      <c r="ACF211" s="39"/>
      <c r="ACG211" s="39"/>
      <c r="ACH211" s="39"/>
      <c r="ACI211" s="39"/>
      <c r="ACJ211" s="39"/>
      <c r="ACK211" s="39"/>
      <c r="ACL211" s="39"/>
      <c r="ACM211" s="39"/>
      <c r="ACN211" s="39"/>
      <c r="ACO211" s="39"/>
      <c r="ACP211" s="39"/>
      <c r="ACQ211" s="39"/>
      <c r="ACR211" s="39"/>
      <c r="ACS211" s="39"/>
      <c r="ACT211" s="39"/>
      <c r="ACU211" s="39"/>
      <c r="ACV211" s="39"/>
      <c r="ACW211" s="39"/>
      <c r="ACX211" s="39"/>
      <c r="ACY211" s="39"/>
      <c r="ACZ211" s="39"/>
      <c r="ADA211" s="39"/>
      <c r="ADB211" s="39"/>
      <c r="ADC211" s="39"/>
      <c r="ADD211" s="39"/>
      <c r="ADE211" s="39"/>
      <c r="ADF211" s="39"/>
      <c r="ADG211" s="39"/>
      <c r="ADH211" s="39"/>
      <c r="ADI211" s="39"/>
      <c r="ADJ211" s="39"/>
      <c r="ADK211" s="39"/>
      <c r="ADL211" s="39"/>
      <c r="ADM211" s="39"/>
      <c r="ADN211" s="39"/>
      <c r="ADO211" s="39"/>
      <c r="ADP211" s="39"/>
      <c r="ADQ211" s="39"/>
      <c r="ADR211" s="39"/>
      <c r="ADS211" s="39"/>
      <c r="ADT211" s="39"/>
      <c r="ADU211" s="39"/>
      <c r="ADV211" s="39"/>
      <c r="ADW211" s="39"/>
      <c r="ADX211" s="39"/>
      <c r="ADY211" s="39"/>
      <c r="ADZ211" s="39"/>
      <c r="AEA211" s="39"/>
      <c r="AEB211" s="39"/>
      <c r="AEC211" s="39"/>
      <c r="AED211" s="39"/>
      <c r="AEE211" s="39"/>
      <c r="AEF211" s="39"/>
      <c r="AEG211" s="39"/>
      <c r="AEH211" s="39"/>
      <c r="AEI211" s="39"/>
      <c r="AEJ211" s="39"/>
      <c r="AEK211" s="39"/>
      <c r="AEL211" s="39"/>
      <c r="AEM211" s="39"/>
      <c r="AEN211" s="39"/>
      <c r="AEO211" s="39"/>
      <c r="AEP211" s="39"/>
      <c r="AEQ211" s="39"/>
      <c r="AER211" s="39"/>
      <c r="AES211" s="39"/>
      <c r="AET211" s="39"/>
      <c r="AEU211" s="39"/>
      <c r="AEV211" s="39"/>
      <c r="AEW211" s="39"/>
      <c r="AEX211" s="39"/>
      <c r="AEY211" s="39"/>
      <c r="AEZ211" s="39"/>
      <c r="AFA211" s="39"/>
      <c r="AFB211" s="39"/>
      <c r="AFC211" s="39"/>
      <c r="AFD211" s="39"/>
      <c r="AFE211" s="39"/>
      <c r="AFF211" s="39"/>
      <c r="AFG211" s="39"/>
      <c r="AFH211" s="39"/>
      <c r="AFI211" s="39"/>
      <c r="AFJ211" s="39"/>
      <c r="AFK211" s="39"/>
      <c r="AFL211" s="39"/>
      <c r="AFM211" s="39"/>
      <c r="AFN211" s="39"/>
      <c r="AFO211" s="39"/>
      <c r="AFP211" s="39"/>
      <c r="AFQ211" s="39"/>
      <c r="AFR211" s="39"/>
      <c r="AFS211" s="39"/>
      <c r="AFT211" s="39"/>
      <c r="AFU211" s="39"/>
      <c r="AFV211" s="39"/>
      <c r="AFW211" s="39"/>
      <c r="AFX211" s="39"/>
      <c r="AFY211" s="39"/>
      <c r="AFZ211" s="39"/>
      <c r="AGA211" s="39"/>
      <c r="AGB211" s="39"/>
      <c r="AGC211" s="39"/>
      <c r="AGD211" s="39"/>
      <c r="AGE211" s="39"/>
      <c r="AGF211" s="39"/>
      <c r="AGG211" s="39"/>
      <c r="AGH211" s="39"/>
      <c r="AGI211" s="39"/>
      <c r="AGJ211" s="39"/>
      <c r="AGK211" s="39"/>
      <c r="AGL211" s="39"/>
      <c r="AGM211" s="39"/>
      <c r="AGN211" s="39"/>
      <c r="AGO211" s="39"/>
      <c r="AGP211" s="39"/>
      <c r="AGQ211" s="39"/>
      <c r="AGR211" s="39"/>
      <c r="AGS211" s="39"/>
      <c r="AGT211" s="39"/>
      <c r="AGU211" s="39"/>
      <c r="AGV211" s="39"/>
      <c r="AGW211" s="39"/>
      <c r="AGX211" s="39"/>
      <c r="AGY211" s="39"/>
      <c r="AGZ211" s="39"/>
      <c r="AHA211" s="39"/>
      <c r="AHB211" s="39"/>
      <c r="AHC211" s="39"/>
      <c r="AHD211" s="39"/>
      <c r="AHE211" s="39"/>
      <c r="AHF211" s="39"/>
      <c r="AHG211" s="39"/>
      <c r="AHH211" s="39"/>
      <c r="AHI211" s="39"/>
      <c r="AHJ211" s="39"/>
      <c r="AHK211" s="39"/>
      <c r="AHL211" s="39"/>
      <c r="AHM211" s="39"/>
      <c r="AHN211" s="39"/>
      <c r="AHO211" s="39"/>
      <c r="AHP211" s="39"/>
      <c r="AHQ211" s="39"/>
      <c r="AHR211" s="39"/>
      <c r="AHS211" s="39"/>
      <c r="AHT211" s="39"/>
      <c r="AHU211" s="39"/>
      <c r="AHV211" s="39"/>
      <c r="AHW211" s="39"/>
      <c r="AHX211" s="39"/>
      <c r="AHY211" s="39"/>
      <c r="AHZ211" s="39"/>
      <c r="AIA211" s="39"/>
      <c r="AIB211" s="39"/>
      <c r="AIC211" s="39"/>
      <c r="AID211" s="39"/>
      <c r="AIE211" s="39"/>
      <c r="AIF211" s="39"/>
      <c r="AIG211" s="39"/>
      <c r="AIH211" s="39"/>
      <c r="AII211" s="39"/>
      <c r="AIJ211" s="39"/>
      <c r="AIK211" s="39"/>
      <c r="AIL211" s="39"/>
      <c r="AIM211" s="39"/>
      <c r="AIN211" s="39"/>
      <c r="AIO211" s="39"/>
      <c r="AIP211" s="39"/>
      <c r="AIQ211" s="39"/>
      <c r="AIR211" s="39"/>
      <c r="AIS211" s="39"/>
      <c r="AIT211" s="39"/>
      <c r="AIU211" s="39"/>
      <c r="AIV211" s="39"/>
      <c r="AIW211" s="39"/>
      <c r="AIX211" s="39"/>
      <c r="AIY211" s="39"/>
      <c r="AIZ211" s="39"/>
      <c r="AJA211" s="39"/>
      <c r="AJB211" s="39"/>
      <c r="AJC211" s="39"/>
      <c r="AJD211" s="39"/>
      <c r="AJE211" s="39"/>
      <c r="AJF211" s="39"/>
      <c r="AJG211" s="39"/>
      <c r="AJH211" s="39"/>
      <c r="AJI211" s="39"/>
      <c r="AJJ211" s="39"/>
      <c r="AJK211" s="39"/>
      <c r="AJL211" s="39"/>
      <c r="AJM211" s="39"/>
      <c r="AJN211" s="39"/>
      <c r="AJO211" s="39"/>
      <c r="AJP211" s="39"/>
      <c r="AJQ211" s="39"/>
      <c r="AJR211" s="39"/>
      <c r="AJS211" s="39"/>
      <c r="AJT211" s="39"/>
      <c r="AJU211" s="39"/>
      <c r="AJV211" s="39"/>
      <c r="AJW211" s="39"/>
      <c r="AJX211" s="39"/>
      <c r="AJY211" s="39"/>
      <c r="AJZ211" s="39"/>
      <c r="AKA211" s="39"/>
      <c r="AKB211" s="39"/>
      <c r="AKC211" s="39"/>
      <c r="AKD211" s="39"/>
      <c r="AKE211" s="39"/>
      <c r="AKF211" s="39"/>
      <c r="AKG211" s="39"/>
      <c r="AKH211" s="39"/>
      <c r="AKI211" s="39"/>
      <c r="AKJ211" s="39"/>
      <c r="AKK211" s="39"/>
      <c r="AKL211" s="39"/>
      <c r="AKM211" s="39"/>
      <c r="AKN211" s="39"/>
      <c r="AKO211" s="39"/>
      <c r="AKP211" s="39"/>
      <c r="AKQ211" s="39"/>
      <c r="AKR211" s="39"/>
      <c r="AKS211" s="39"/>
      <c r="AKT211" s="39"/>
      <c r="AKU211" s="39"/>
      <c r="AKV211" s="39"/>
      <c r="AKW211" s="39"/>
      <c r="AKX211" s="39"/>
      <c r="AKY211" s="39"/>
      <c r="AKZ211" s="39"/>
      <c r="ALA211" s="39"/>
      <c r="ALB211" s="39"/>
      <c r="ALC211" s="39"/>
      <c r="ALD211" s="39"/>
      <c r="ALE211" s="39"/>
      <c r="ALF211" s="39"/>
      <c r="ALG211" s="39"/>
      <c r="ALH211" s="39"/>
      <c r="ALI211" s="39"/>
      <c r="ALJ211" s="39"/>
      <c r="ALK211" s="39"/>
      <c r="ALL211" s="39"/>
      <c r="ALM211" s="39"/>
      <c r="ALN211" s="39"/>
      <c r="ALO211" s="39"/>
      <c r="ALP211" s="39"/>
      <c r="ALQ211" s="39"/>
      <c r="ALR211" s="39"/>
      <c r="ALS211" s="39"/>
      <c r="ALT211" s="39"/>
      <c r="ALU211" s="39"/>
      <c r="ALV211" s="39"/>
      <c r="ALW211" s="39"/>
      <c r="ALX211" s="39"/>
      <c r="ALY211" s="39"/>
      <c r="ALZ211" s="39"/>
      <c r="AMA211" s="39"/>
      <c r="AMB211" s="39"/>
      <c r="AMC211" s="39"/>
      <c r="AMD211" s="39"/>
      <c r="AME211" s="39"/>
      <c r="AMF211" s="39"/>
      <c r="AMG211" s="39"/>
      <c r="AMH211" s="39"/>
      <c r="AMI211" s="39"/>
      <c r="AMJ211" s="39"/>
      <c r="AMK211" s="39"/>
      <c r="AML211" s="39"/>
      <c r="AMM211" s="39"/>
      <c r="AMN211" s="39"/>
      <c r="AMO211" s="39"/>
      <c r="AMP211" s="39"/>
      <c r="AMQ211" s="39"/>
      <c r="AMR211" s="39"/>
      <c r="AMS211" s="39"/>
      <c r="AMT211" s="39"/>
      <c r="AMU211" s="39"/>
      <c r="AMV211" s="59"/>
    </row>
    <row r="212" spans="1:1036" ht="14.25" outlineLevel="1">
      <c r="A212" s="3"/>
      <c r="B212" s="3"/>
      <c r="C212" s="3" t="s">
        <v>202</v>
      </c>
      <c r="D212" s="3"/>
      <c r="E212" s="192">
        <f>+costi!D18</f>
        <v>0.27900000000000003</v>
      </c>
      <c r="F212" s="3"/>
      <c r="G212" s="65"/>
      <c r="H212" s="39">
        <f>+H211*$E$212</f>
        <v>0</v>
      </c>
      <c r="I212" s="39">
        <f t="shared" ref="I212:S212" si="334">+I211*$E$212</f>
        <v>0</v>
      </c>
      <c r="J212" s="39">
        <f t="shared" si="334"/>
        <v>312262.86529662559</v>
      </c>
      <c r="K212" s="39">
        <f t="shared" si="334"/>
        <v>310309.86529662559</v>
      </c>
      <c r="L212" s="39">
        <f t="shared" si="334"/>
        <v>308356.86529662559</v>
      </c>
      <c r="M212" s="39">
        <f t="shared" si="334"/>
        <v>306403.86529662559</v>
      </c>
      <c r="N212" s="39">
        <f t="shared" si="334"/>
        <v>304450.86529662559</v>
      </c>
      <c r="O212" s="39">
        <f t="shared" si="334"/>
        <v>334738.19854662562</v>
      </c>
      <c r="P212" s="39">
        <f t="shared" si="334"/>
        <v>332785.19854662562</v>
      </c>
      <c r="Q212" s="39">
        <f t="shared" si="334"/>
        <v>330832.19854662562</v>
      </c>
      <c r="R212" s="39">
        <f t="shared" si="334"/>
        <v>328879.19854662562</v>
      </c>
      <c r="S212" s="39">
        <f t="shared" si="334"/>
        <v>327902.69854662562</v>
      </c>
      <c r="T212" s="39">
        <f t="shared" ref="T212:AA212" si="335">+T211*$E$212</f>
        <v>344786.03479662561</v>
      </c>
      <c r="U212" s="39">
        <f t="shared" si="335"/>
        <v>343809.53479662561</v>
      </c>
      <c r="V212" s="39">
        <f t="shared" si="335"/>
        <v>342833.03479662561</v>
      </c>
      <c r="W212" s="39">
        <f t="shared" si="335"/>
        <v>341856.53479662561</v>
      </c>
      <c r="X212" s="39">
        <f t="shared" si="335"/>
        <v>340880.03479662561</v>
      </c>
      <c r="Y212" s="39">
        <f t="shared" si="335"/>
        <v>339903.53479662561</v>
      </c>
      <c r="Z212" s="39">
        <f t="shared" si="335"/>
        <v>338927.03479662561</v>
      </c>
      <c r="AA212" s="39">
        <f t="shared" si="335"/>
        <v>337950.53479662561</v>
      </c>
      <c r="AB212" s="39">
        <f t="shared" ref="AB212:AH212" si="336">+AB211*$E$212</f>
        <v>336974.03479662561</v>
      </c>
      <c r="AC212" s="39">
        <f t="shared" si="336"/>
        <v>335997.53479662561</v>
      </c>
      <c r="AD212" s="39">
        <f t="shared" si="336"/>
        <v>335021.03479662561</v>
      </c>
      <c r="AE212" s="39">
        <f t="shared" si="336"/>
        <v>334044.53479662561</v>
      </c>
      <c r="AF212" s="39">
        <f t="shared" si="336"/>
        <v>333068.03479662561</v>
      </c>
      <c r="AG212" s="39">
        <f t="shared" si="336"/>
        <v>332091.53479662561</v>
      </c>
      <c r="AH212" s="39">
        <f t="shared" si="336"/>
        <v>331115.03479662561</v>
      </c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  <c r="IV212" s="39"/>
      <c r="IW212" s="39"/>
      <c r="IX212" s="39"/>
      <c r="IY212" s="39"/>
      <c r="IZ212" s="39"/>
      <c r="JA212" s="39"/>
      <c r="JB212" s="39"/>
      <c r="JC212" s="39"/>
      <c r="JD212" s="39"/>
      <c r="JE212" s="39"/>
      <c r="JF212" s="39"/>
      <c r="JG212" s="39"/>
      <c r="JH212" s="39"/>
      <c r="JI212" s="39"/>
      <c r="JJ212" s="39"/>
      <c r="JK212" s="39"/>
      <c r="JL212" s="39"/>
      <c r="JM212" s="39"/>
      <c r="JN212" s="39"/>
      <c r="JO212" s="39"/>
      <c r="JP212" s="39"/>
      <c r="JQ212" s="39"/>
      <c r="JR212" s="39"/>
      <c r="JS212" s="39"/>
      <c r="JT212" s="39"/>
      <c r="JU212" s="39"/>
      <c r="JV212" s="39"/>
      <c r="JW212" s="39"/>
      <c r="JX212" s="39"/>
      <c r="JY212" s="39"/>
      <c r="JZ212" s="39"/>
      <c r="KA212" s="39"/>
      <c r="KB212" s="39"/>
      <c r="KC212" s="39"/>
      <c r="KD212" s="39"/>
      <c r="KE212" s="39"/>
      <c r="KF212" s="39"/>
      <c r="KG212" s="39"/>
      <c r="KH212" s="39"/>
      <c r="KI212" s="39"/>
      <c r="KJ212" s="39"/>
      <c r="KK212" s="39"/>
      <c r="KL212" s="39"/>
      <c r="KM212" s="39"/>
      <c r="KN212" s="39"/>
      <c r="KO212" s="39"/>
      <c r="KP212" s="39"/>
      <c r="KQ212" s="39"/>
      <c r="KR212" s="39"/>
      <c r="KS212" s="39"/>
      <c r="KT212" s="39"/>
      <c r="KU212" s="39"/>
      <c r="KV212" s="39"/>
      <c r="KW212" s="39"/>
      <c r="KX212" s="39"/>
      <c r="KY212" s="39"/>
      <c r="KZ212" s="39"/>
      <c r="LA212" s="39"/>
      <c r="LB212" s="39"/>
      <c r="LC212" s="39"/>
      <c r="LD212" s="39"/>
      <c r="LE212" s="39"/>
      <c r="LF212" s="39"/>
      <c r="LG212" s="39"/>
      <c r="LH212" s="39"/>
      <c r="LI212" s="39"/>
      <c r="LJ212" s="39"/>
      <c r="LK212" s="39"/>
      <c r="LL212" s="39"/>
      <c r="LM212" s="39"/>
      <c r="LN212" s="39"/>
      <c r="LO212" s="39"/>
      <c r="LP212" s="39"/>
      <c r="LQ212" s="39"/>
      <c r="LR212" s="39"/>
      <c r="LS212" s="39"/>
      <c r="LT212" s="39"/>
      <c r="LU212" s="39"/>
      <c r="LV212" s="39"/>
      <c r="LW212" s="39"/>
      <c r="LX212" s="39"/>
      <c r="LY212" s="39"/>
      <c r="LZ212" s="39"/>
      <c r="MA212" s="39"/>
      <c r="MB212" s="39"/>
      <c r="MC212" s="39"/>
      <c r="MD212" s="39"/>
      <c r="ME212" s="39"/>
      <c r="MF212" s="39"/>
      <c r="MG212" s="39"/>
      <c r="MH212" s="39"/>
      <c r="MI212" s="39"/>
      <c r="MJ212" s="39"/>
      <c r="MK212" s="39"/>
      <c r="ML212" s="39"/>
      <c r="MM212" s="39"/>
      <c r="MN212" s="39"/>
      <c r="MO212" s="39"/>
      <c r="MP212" s="39"/>
      <c r="MQ212" s="39"/>
      <c r="MR212" s="39"/>
      <c r="MS212" s="39"/>
      <c r="MT212" s="39"/>
      <c r="MU212" s="39"/>
      <c r="MV212" s="39"/>
      <c r="MW212" s="39"/>
      <c r="MX212" s="39"/>
      <c r="MY212" s="39"/>
      <c r="MZ212" s="39"/>
      <c r="NA212" s="39"/>
      <c r="NB212" s="39"/>
      <c r="NC212" s="39"/>
      <c r="ND212" s="39"/>
      <c r="NE212" s="39"/>
      <c r="NF212" s="39"/>
      <c r="NG212" s="39"/>
      <c r="NH212" s="39"/>
      <c r="NI212" s="39"/>
      <c r="NJ212" s="39"/>
      <c r="NK212" s="39"/>
      <c r="NL212" s="39"/>
      <c r="NM212" s="39"/>
      <c r="NN212" s="39"/>
      <c r="NO212" s="39"/>
      <c r="NP212" s="39"/>
      <c r="NQ212" s="39"/>
      <c r="NR212" s="39"/>
      <c r="NS212" s="39"/>
      <c r="NT212" s="39"/>
      <c r="NU212" s="39"/>
      <c r="NV212" s="39"/>
      <c r="NW212" s="39"/>
      <c r="NX212" s="39"/>
      <c r="NY212" s="39"/>
      <c r="NZ212" s="39"/>
      <c r="OA212" s="39"/>
      <c r="OB212" s="39"/>
      <c r="OC212" s="39"/>
      <c r="OD212" s="39"/>
      <c r="OE212" s="39"/>
      <c r="OF212" s="39"/>
      <c r="OG212" s="39"/>
      <c r="OH212" s="39"/>
      <c r="OI212" s="39"/>
      <c r="OJ212" s="39"/>
      <c r="OK212" s="39"/>
      <c r="OL212" s="39"/>
      <c r="OM212" s="39"/>
      <c r="ON212" s="39"/>
      <c r="OO212" s="39"/>
      <c r="OP212" s="39"/>
      <c r="OQ212" s="39"/>
      <c r="OR212" s="39"/>
      <c r="OS212" s="39"/>
      <c r="OT212" s="39"/>
      <c r="OU212" s="39"/>
      <c r="OV212" s="39"/>
      <c r="OW212" s="39"/>
      <c r="OX212" s="39"/>
      <c r="OY212" s="39"/>
      <c r="OZ212" s="39"/>
      <c r="PA212" s="39"/>
      <c r="PB212" s="39"/>
      <c r="PC212" s="39"/>
      <c r="PD212" s="39"/>
      <c r="PE212" s="39"/>
      <c r="PF212" s="39"/>
      <c r="PG212" s="39"/>
      <c r="PH212" s="39"/>
      <c r="PI212" s="39"/>
      <c r="PJ212" s="39"/>
      <c r="PK212" s="39"/>
      <c r="PL212" s="39"/>
      <c r="PM212" s="39"/>
      <c r="PN212" s="39"/>
      <c r="PO212" s="39"/>
      <c r="PP212" s="39"/>
      <c r="PQ212" s="39"/>
      <c r="PR212" s="39"/>
      <c r="PS212" s="39"/>
      <c r="PT212" s="39"/>
      <c r="PU212" s="39"/>
      <c r="PV212" s="39"/>
      <c r="PW212" s="39"/>
      <c r="PX212" s="39"/>
      <c r="PY212" s="39"/>
      <c r="PZ212" s="39"/>
      <c r="QA212" s="39"/>
      <c r="QB212" s="39"/>
      <c r="QC212" s="39"/>
      <c r="QD212" s="39"/>
      <c r="QE212" s="39"/>
      <c r="QF212" s="39"/>
      <c r="QG212" s="39"/>
      <c r="QH212" s="39"/>
      <c r="QI212" s="39"/>
      <c r="QJ212" s="39"/>
      <c r="QK212" s="39"/>
      <c r="QL212" s="39"/>
      <c r="QM212" s="39"/>
      <c r="QN212" s="39"/>
      <c r="QO212" s="39"/>
      <c r="QP212" s="39"/>
      <c r="QQ212" s="39"/>
      <c r="QR212" s="39"/>
      <c r="QS212" s="39"/>
      <c r="QT212" s="39"/>
      <c r="QU212" s="39"/>
      <c r="QV212" s="39"/>
      <c r="QW212" s="39"/>
      <c r="QX212" s="39"/>
      <c r="QY212" s="39"/>
      <c r="QZ212" s="39"/>
      <c r="RA212" s="39"/>
      <c r="RB212" s="39"/>
      <c r="RC212" s="39"/>
      <c r="RD212" s="39"/>
      <c r="RE212" s="39"/>
      <c r="RF212" s="39"/>
      <c r="RG212" s="39"/>
      <c r="RH212" s="39"/>
      <c r="RI212" s="39"/>
      <c r="RJ212" s="39"/>
      <c r="RK212" s="39"/>
      <c r="RL212" s="39"/>
      <c r="RM212" s="39"/>
      <c r="RN212" s="39"/>
      <c r="RO212" s="39"/>
      <c r="RP212" s="39"/>
      <c r="RQ212" s="39"/>
      <c r="RR212" s="39"/>
      <c r="RS212" s="39"/>
      <c r="RT212" s="39"/>
      <c r="RU212" s="39"/>
      <c r="RV212" s="39"/>
      <c r="RW212" s="39"/>
      <c r="RX212" s="39"/>
      <c r="RY212" s="39"/>
      <c r="RZ212" s="39"/>
      <c r="SA212" s="39"/>
      <c r="SB212" s="39"/>
      <c r="SC212" s="39"/>
      <c r="SD212" s="39"/>
      <c r="SE212" s="39"/>
      <c r="SF212" s="39"/>
      <c r="SG212" s="39"/>
      <c r="SH212" s="39"/>
      <c r="SI212" s="39"/>
      <c r="SJ212" s="39"/>
      <c r="SK212" s="39"/>
      <c r="SL212" s="39"/>
      <c r="SM212" s="39"/>
      <c r="SN212" s="39"/>
      <c r="SO212" s="39"/>
      <c r="SP212" s="39"/>
      <c r="SQ212" s="39"/>
      <c r="SR212" s="39"/>
      <c r="SS212" s="39"/>
      <c r="ST212" s="39"/>
      <c r="SU212" s="39"/>
      <c r="SV212" s="39"/>
      <c r="SW212" s="39"/>
      <c r="SX212" s="39"/>
      <c r="SY212" s="39"/>
      <c r="SZ212" s="39"/>
      <c r="TA212" s="39"/>
      <c r="TB212" s="39"/>
      <c r="TC212" s="39"/>
      <c r="TD212" s="39"/>
      <c r="TE212" s="39"/>
      <c r="TF212" s="39"/>
      <c r="TG212" s="39"/>
      <c r="TH212" s="39"/>
      <c r="TI212" s="39"/>
      <c r="TJ212" s="39"/>
      <c r="TK212" s="39"/>
      <c r="TL212" s="39"/>
      <c r="TM212" s="39"/>
      <c r="TN212" s="39"/>
      <c r="TO212" s="39"/>
      <c r="TP212" s="39"/>
      <c r="TQ212" s="39"/>
      <c r="TR212" s="39"/>
      <c r="TS212" s="39"/>
      <c r="TT212" s="39"/>
      <c r="TU212" s="39"/>
      <c r="TV212" s="39"/>
      <c r="TW212" s="39"/>
      <c r="TX212" s="39"/>
      <c r="TY212" s="39"/>
      <c r="TZ212" s="39"/>
      <c r="UA212" s="39"/>
      <c r="UB212" s="39"/>
      <c r="UC212" s="39"/>
      <c r="UD212" s="39"/>
      <c r="UE212" s="39"/>
      <c r="UF212" s="39"/>
      <c r="UG212" s="39"/>
      <c r="UH212" s="39"/>
      <c r="UI212" s="39"/>
      <c r="UJ212" s="39"/>
      <c r="UK212" s="39"/>
      <c r="UL212" s="39"/>
      <c r="UM212" s="39"/>
      <c r="UN212" s="39"/>
      <c r="UO212" s="39"/>
      <c r="UP212" s="39"/>
      <c r="UQ212" s="39"/>
      <c r="UR212" s="39"/>
      <c r="US212" s="39"/>
      <c r="UT212" s="39"/>
      <c r="UU212" s="39"/>
      <c r="UV212" s="39"/>
      <c r="UW212" s="39"/>
      <c r="UX212" s="39"/>
      <c r="UY212" s="39"/>
      <c r="UZ212" s="39"/>
      <c r="VA212" s="39"/>
      <c r="VB212" s="39"/>
      <c r="VC212" s="39"/>
      <c r="VD212" s="39"/>
      <c r="VE212" s="39"/>
      <c r="VF212" s="39"/>
      <c r="VG212" s="39"/>
      <c r="VH212" s="39"/>
      <c r="VI212" s="39"/>
      <c r="VJ212" s="39"/>
      <c r="VK212" s="39"/>
      <c r="VL212" s="39"/>
      <c r="VM212" s="39"/>
      <c r="VN212" s="39"/>
      <c r="VO212" s="39"/>
      <c r="VP212" s="39"/>
      <c r="VQ212" s="39"/>
      <c r="VR212" s="39"/>
      <c r="VS212" s="39"/>
      <c r="VT212" s="39"/>
      <c r="VU212" s="39"/>
      <c r="VV212" s="39"/>
      <c r="VW212" s="39"/>
      <c r="VX212" s="39"/>
      <c r="VY212" s="39"/>
      <c r="VZ212" s="39"/>
      <c r="WA212" s="39"/>
      <c r="WB212" s="39"/>
      <c r="WC212" s="39"/>
      <c r="WD212" s="39"/>
      <c r="WE212" s="39"/>
      <c r="WF212" s="39"/>
      <c r="WG212" s="39"/>
      <c r="WH212" s="39"/>
      <c r="WI212" s="39"/>
      <c r="WJ212" s="39"/>
      <c r="WK212" s="39"/>
      <c r="WL212" s="39"/>
      <c r="WM212" s="39"/>
      <c r="WN212" s="39"/>
      <c r="WO212" s="39"/>
      <c r="WP212" s="39"/>
      <c r="WQ212" s="39"/>
      <c r="WR212" s="39"/>
      <c r="WS212" s="39"/>
      <c r="WT212" s="39"/>
      <c r="WU212" s="39"/>
      <c r="WV212" s="39"/>
      <c r="WW212" s="39"/>
      <c r="WX212" s="39"/>
      <c r="WY212" s="39"/>
      <c r="WZ212" s="39"/>
      <c r="XA212" s="39"/>
      <c r="XB212" s="39"/>
      <c r="XC212" s="39"/>
      <c r="XD212" s="39"/>
      <c r="XE212" s="39"/>
      <c r="XF212" s="39"/>
      <c r="XG212" s="39"/>
      <c r="XH212" s="39"/>
      <c r="XI212" s="39"/>
      <c r="XJ212" s="39"/>
      <c r="XK212" s="39"/>
      <c r="XL212" s="39"/>
      <c r="XM212" s="39"/>
      <c r="XN212" s="39"/>
      <c r="XO212" s="39"/>
      <c r="XP212" s="39"/>
      <c r="XQ212" s="39"/>
      <c r="XR212" s="39"/>
      <c r="XS212" s="39"/>
      <c r="XT212" s="39"/>
      <c r="XU212" s="39"/>
      <c r="XV212" s="39"/>
      <c r="XW212" s="39"/>
      <c r="XX212" s="39"/>
      <c r="XY212" s="39"/>
      <c r="XZ212" s="39"/>
      <c r="YA212" s="39"/>
      <c r="YB212" s="39"/>
      <c r="YC212" s="39"/>
      <c r="YD212" s="39"/>
      <c r="YE212" s="39"/>
      <c r="YF212" s="39"/>
      <c r="YG212" s="39"/>
      <c r="YH212" s="39"/>
      <c r="YI212" s="39"/>
      <c r="YJ212" s="39"/>
      <c r="YK212" s="39"/>
      <c r="YL212" s="39"/>
      <c r="YM212" s="39"/>
      <c r="YN212" s="39"/>
      <c r="YO212" s="39"/>
      <c r="YP212" s="39"/>
      <c r="YQ212" s="39"/>
      <c r="YR212" s="39"/>
      <c r="YS212" s="39"/>
      <c r="YT212" s="39"/>
      <c r="YU212" s="39"/>
      <c r="YV212" s="39"/>
      <c r="YW212" s="39"/>
      <c r="YX212" s="39"/>
      <c r="YY212" s="39"/>
      <c r="YZ212" s="39"/>
      <c r="ZA212" s="39"/>
      <c r="ZB212" s="39"/>
      <c r="ZC212" s="39"/>
      <c r="ZD212" s="39"/>
      <c r="ZE212" s="39"/>
      <c r="ZF212" s="39"/>
      <c r="ZG212" s="39"/>
      <c r="ZH212" s="39"/>
      <c r="ZI212" s="39"/>
      <c r="ZJ212" s="39"/>
      <c r="ZK212" s="39"/>
      <c r="ZL212" s="39"/>
      <c r="ZM212" s="39"/>
      <c r="ZN212" s="39"/>
      <c r="ZO212" s="39"/>
      <c r="ZP212" s="39"/>
      <c r="ZQ212" s="39"/>
      <c r="ZR212" s="39"/>
      <c r="ZS212" s="39"/>
      <c r="ZT212" s="39"/>
      <c r="ZU212" s="39"/>
      <c r="ZV212" s="39"/>
      <c r="ZW212" s="39"/>
      <c r="ZX212" s="39"/>
      <c r="ZY212" s="39"/>
      <c r="ZZ212" s="39"/>
      <c r="AAA212" s="39"/>
      <c r="AAB212" s="39"/>
      <c r="AAC212" s="39"/>
      <c r="AAD212" s="39"/>
      <c r="AAE212" s="39"/>
      <c r="AAF212" s="39"/>
      <c r="AAG212" s="39"/>
      <c r="AAH212" s="39"/>
      <c r="AAI212" s="39"/>
      <c r="AAJ212" s="39"/>
      <c r="AAK212" s="39"/>
      <c r="AAL212" s="39"/>
      <c r="AAM212" s="39"/>
      <c r="AAN212" s="39"/>
      <c r="AAO212" s="39"/>
      <c r="AAP212" s="39"/>
      <c r="AAQ212" s="39"/>
      <c r="AAR212" s="39"/>
      <c r="AAS212" s="39"/>
      <c r="AAT212" s="39"/>
      <c r="AAU212" s="39"/>
      <c r="AAV212" s="39"/>
      <c r="AAW212" s="39"/>
      <c r="AAX212" s="39"/>
      <c r="AAY212" s="39"/>
      <c r="AAZ212" s="39"/>
      <c r="ABA212" s="39"/>
      <c r="ABB212" s="39"/>
      <c r="ABC212" s="39"/>
      <c r="ABD212" s="39"/>
      <c r="ABE212" s="39"/>
      <c r="ABF212" s="39"/>
      <c r="ABG212" s="39"/>
      <c r="ABH212" s="39"/>
      <c r="ABI212" s="39"/>
      <c r="ABJ212" s="39"/>
      <c r="ABK212" s="39"/>
      <c r="ABL212" s="39"/>
      <c r="ABM212" s="39"/>
      <c r="ABN212" s="39"/>
      <c r="ABO212" s="39"/>
      <c r="ABP212" s="39"/>
      <c r="ABQ212" s="39"/>
      <c r="ABR212" s="39"/>
      <c r="ABS212" s="39"/>
      <c r="ABT212" s="39"/>
      <c r="ABU212" s="39"/>
      <c r="ABV212" s="39"/>
      <c r="ABW212" s="39"/>
      <c r="ABX212" s="39"/>
      <c r="ABY212" s="39"/>
      <c r="ABZ212" s="39"/>
      <c r="ACA212" s="39"/>
      <c r="ACB212" s="39"/>
      <c r="ACC212" s="39"/>
      <c r="ACD212" s="39"/>
      <c r="ACE212" s="39"/>
      <c r="ACF212" s="39"/>
      <c r="ACG212" s="39"/>
      <c r="ACH212" s="39"/>
      <c r="ACI212" s="39"/>
      <c r="ACJ212" s="39"/>
      <c r="ACK212" s="39"/>
      <c r="ACL212" s="39"/>
      <c r="ACM212" s="39"/>
      <c r="ACN212" s="39"/>
      <c r="ACO212" s="39"/>
      <c r="ACP212" s="39"/>
      <c r="ACQ212" s="39"/>
      <c r="ACR212" s="39"/>
      <c r="ACS212" s="39"/>
      <c r="ACT212" s="39"/>
      <c r="ACU212" s="39"/>
      <c r="ACV212" s="39"/>
      <c r="ACW212" s="39"/>
      <c r="ACX212" s="39"/>
      <c r="ACY212" s="39"/>
      <c r="ACZ212" s="39"/>
      <c r="ADA212" s="39"/>
      <c r="ADB212" s="39"/>
      <c r="ADC212" s="39"/>
      <c r="ADD212" s="39"/>
      <c r="ADE212" s="39"/>
      <c r="ADF212" s="39"/>
      <c r="ADG212" s="39"/>
      <c r="ADH212" s="39"/>
      <c r="ADI212" s="39"/>
      <c r="ADJ212" s="39"/>
      <c r="ADK212" s="39"/>
      <c r="ADL212" s="39"/>
      <c r="ADM212" s="39"/>
      <c r="ADN212" s="39"/>
      <c r="ADO212" s="39"/>
      <c r="ADP212" s="39"/>
      <c r="ADQ212" s="39"/>
      <c r="ADR212" s="39"/>
      <c r="ADS212" s="39"/>
      <c r="ADT212" s="39"/>
      <c r="ADU212" s="39"/>
      <c r="ADV212" s="39"/>
      <c r="ADW212" s="39"/>
      <c r="ADX212" s="39"/>
      <c r="ADY212" s="39"/>
      <c r="ADZ212" s="39"/>
      <c r="AEA212" s="39"/>
      <c r="AEB212" s="39"/>
      <c r="AEC212" s="39"/>
      <c r="AED212" s="39"/>
      <c r="AEE212" s="39"/>
      <c r="AEF212" s="39"/>
      <c r="AEG212" s="39"/>
      <c r="AEH212" s="39"/>
      <c r="AEI212" s="39"/>
      <c r="AEJ212" s="39"/>
      <c r="AEK212" s="39"/>
      <c r="AEL212" s="39"/>
      <c r="AEM212" s="39"/>
      <c r="AEN212" s="39"/>
      <c r="AEO212" s="39"/>
      <c r="AEP212" s="39"/>
      <c r="AEQ212" s="39"/>
      <c r="AER212" s="39"/>
      <c r="AES212" s="39"/>
      <c r="AET212" s="39"/>
      <c r="AEU212" s="39"/>
      <c r="AEV212" s="39"/>
      <c r="AEW212" s="39"/>
      <c r="AEX212" s="39"/>
      <c r="AEY212" s="39"/>
      <c r="AEZ212" s="39"/>
      <c r="AFA212" s="39"/>
      <c r="AFB212" s="39"/>
      <c r="AFC212" s="39"/>
      <c r="AFD212" s="39"/>
      <c r="AFE212" s="39"/>
      <c r="AFF212" s="39"/>
      <c r="AFG212" s="39"/>
      <c r="AFH212" s="39"/>
      <c r="AFI212" s="39"/>
      <c r="AFJ212" s="39"/>
      <c r="AFK212" s="39"/>
      <c r="AFL212" s="39"/>
      <c r="AFM212" s="39"/>
      <c r="AFN212" s="39"/>
      <c r="AFO212" s="39"/>
      <c r="AFP212" s="39"/>
      <c r="AFQ212" s="39"/>
      <c r="AFR212" s="39"/>
      <c r="AFS212" s="39"/>
      <c r="AFT212" s="39"/>
      <c r="AFU212" s="39"/>
      <c r="AFV212" s="39"/>
      <c r="AFW212" s="39"/>
      <c r="AFX212" s="39"/>
      <c r="AFY212" s="39"/>
      <c r="AFZ212" s="39"/>
      <c r="AGA212" s="39"/>
      <c r="AGB212" s="39"/>
      <c r="AGC212" s="39"/>
      <c r="AGD212" s="39"/>
      <c r="AGE212" s="39"/>
      <c r="AGF212" s="39"/>
      <c r="AGG212" s="39"/>
      <c r="AGH212" s="39"/>
      <c r="AGI212" s="39"/>
      <c r="AGJ212" s="39"/>
      <c r="AGK212" s="39"/>
      <c r="AGL212" s="39"/>
      <c r="AGM212" s="39"/>
      <c r="AGN212" s="39"/>
      <c r="AGO212" s="39"/>
      <c r="AGP212" s="39"/>
      <c r="AGQ212" s="39"/>
      <c r="AGR212" s="39"/>
      <c r="AGS212" s="39"/>
      <c r="AGT212" s="39"/>
      <c r="AGU212" s="39"/>
      <c r="AGV212" s="39"/>
      <c r="AGW212" s="39"/>
      <c r="AGX212" s="39"/>
      <c r="AGY212" s="39"/>
      <c r="AGZ212" s="39"/>
      <c r="AHA212" s="39"/>
      <c r="AHB212" s="39"/>
      <c r="AHC212" s="39"/>
      <c r="AHD212" s="39"/>
      <c r="AHE212" s="39"/>
      <c r="AHF212" s="39"/>
      <c r="AHG212" s="39"/>
      <c r="AHH212" s="39"/>
      <c r="AHI212" s="39"/>
      <c r="AHJ212" s="39"/>
      <c r="AHK212" s="39"/>
      <c r="AHL212" s="39"/>
      <c r="AHM212" s="39"/>
      <c r="AHN212" s="39"/>
      <c r="AHO212" s="39"/>
      <c r="AHP212" s="39"/>
      <c r="AHQ212" s="39"/>
      <c r="AHR212" s="39"/>
      <c r="AHS212" s="39"/>
      <c r="AHT212" s="39"/>
      <c r="AHU212" s="39"/>
      <c r="AHV212" s="39"/>
      <c r="AHW212" s="39"/>
      <c r="AHX212" s="39"/>
      <c r="AHY212" s="39"/>
      <c r="AHZ212" s="39"/>
      <c r="AIA212" s="39"/>
      <c r="AIB212" s="39"/>
      <c r="AIC212" s="39"/>
      <c r="AID212" s="39"/>
      <c r="AIE212" s="39"/>
      <c r="AIF212" s="39"/>
      <c r="AIG212" s="39"/>
      <c r="AIH212" s="39"/>
      <c r="AII212" s="39"/>
      <c r="AIJ212" s="39"/>
      <c r="AIK212" s="39"/>
      <c r="AIL212" s="39"/>
      <c r="AIM212" s="39"/>
      <c r="AIN212" s="39"/>
      <c r="AIO212" s="39"/>
      <c r="AIP212" s="39"/>
      <c r="AIQ212" s="39"/>
      <c r="AIR212" s="39"/>
      <c r="AIS212" s="39"/>
      <c r="AIT212" s="39"/>
      <c r="AIU212" s="39"/>
      <c r="AIV212" s="39"/>
      <c r="AIW212" s="39"/>
      <c r="AIX212" s="39"/>
      <c r="AIY212" s="39"/>
      <c r="AIZ212" s="39"/>
      <c r="AJA212" s="39"/>
      <c r="AJB212" s="39"/>
      <c r="AJC212" s="39"/>
      <c r="AJD212" s="39"/>
      <c r="AJE212" s="39"/>
      <c r="AJF212" s="39"/>
      <c r="AJG212" s="39"/>
      <c r="AJH212" s="39"/>
      <c r="AJI212" s="39"/>
      <c r="AJJ212" s="39"/>
      <c r="AJK212" s="39"/>
      <c r="AJL212" s="39"/>
      <c r="AJM212" s="39"/>
      <c r="AJN212" s="39"/>
      <c r="AJO212" s="39"/>
      <c r="AJP212" s="39"/>
      <c r="AJQ212" s="39"/>
      <c r="AJR212" s="39"/>
      <c r="AJS212" s="39"/>
      <c r="AJT212" s="39"/>
      <c r="AJU212" s="39"/>
      <c r="AJV212" s="39"/>
      <c r="AJW212" s="39"/>
      <c r="AJX212" s="39"/>
      <c r="AJY212" s="39"/>
      <c r="AJZ212" s="39"/>
      <c r="AKA212" s="39"/>
      <c r="AKB212" s="39"/>
      <c r="AKC212" s="39"/>
      <c r="AKD212" s="39"/>
      <c r="AKE212" s="39"/>
      <c r="AKF212" s="39"/>
      <c r="AKG212" s="39"/>
      <c r="AKH212" s="39"/>
      <c r="AKI212" s="39"/>
      <c r="AKJ212" s="39"/>
      <c r="AKK212" s="39"/>
      <c r="AKL212" s="39"/>
      <c r="AKM212" s="39"/>
      <c r="AKN212" s="39"/>
      <c r="AKO212" s="39"/>
      <c r="AKP212" s="39"/>
      <c r="AKQ212" s="39"/>
      <c r="AKR212" s="39"/>
      <c r="AKS212" s="39"/>
      <c r="AKT212" s="39"/>
      <c r="AKU212" s="39"/>
      <c r="AKV212" s="39"/>
      <c r="AKW212" s="39"/>
      <c r="AKX212" s="39"/>
      <c r="AKY212" s="39"/>
      <c r="AKZ212" s="39"/>
      <c r="ALA212" s="39"/>
      <c r="ALB212" s="39"/>
      <c r="ALC212" s="39"/>
      <c r="ALD212" s="39"/>
      <c r="ALE212" s="39"/>
      <c r="ALF212" s="39"/>
      <c r="ALG212" s="39"/>
      <c r="ALH212" s="39"/>
      <c r="ALI212" s="39"/>
      <c r="ALJ212" s="39"/>
      <c r="ALK212" s="39"/>
      <c r="ALL212" s="39"/>
      <c r="ALM212" s="39"/>
      <c r="ALN212" s="39"/>
      <c r="ALO212" s="39"/>
      <c r="ALP212" s="39"/>
      <c r="ALQ212" s="39"/>
      <c r="ALR212" s="39"/>
      <c r="ALS212" s="39"/>
      <c r="ALT212" s="39"/>
      <c r="ALU212" s="39"/>
      <c r="ALV212" s="39"/>
      <c r="ALW212" s="39"/>
      <c r="ALX212" s="39"/>
      <c r="ALY212" s="39"/>
      <c r="ALZ212" s="39"/>
      <c r="AMA212" s="39"/>
      <c r="AMB212" s="39"/>
      <c r="AMC212" s="39"/>
      <c r="AMD212" s="39"/>
      <c r="AME212" s="39"/>
      <c r="AMF212" s="39"/>
      <c r="AMG212" s="39"/>
      <c r="AMH212" s="39"/>
      <c r="AMI212" s="39"/>
      <c r="AMJ212" s="39"/>
      <c r="AMK212" s="39"/>
      <c r="AML212" s="39"/>
      <c r="AMM212" s="39"/>
      <c r="AMN212" s="39"/>
      <c r="AMO212" s="39"/>
      <c r="AMP212" s="39"/>
      <c r="AMQ212" s="39"/>
      <c r="AMR212" s="39"/>
      <c r="AMS212" s="39"/>
      <c r="AMT212" s="39"/>
      <c r="AMU212" s="39"/>
      <c r="AMV212" s="59"/>
    </row>
    <row r="213" spans="1:1036" ht="14.25" outlineLevel="1">
      <c r="A213" s="3"/>
      <c r="B213" s="3"/>
      <c r="C213" s="3"/>
      <c r="D213" s="3"/>
      <c r="E213" s="192"/>
      <c r="F213" s="3"/>
      <c r="G213" s="65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  <c r="IV213" s="39"/>
      <c r="IW213" s="39"/>
      <c r="IX213" s="39"/>
      <c r="IY213" s="39"/>
      <c r="IZ213" s="39"/>
      <c r="JA213" s="39"/>
      <c r="JB213" s="39"/>
      <c r="JC213" s="39"/>
      <c r="JD213" s="39"/>
      <c r="JE213" s="39"/>
      <c r="JF213" s="39"/>
      <c r="JG213" s="39"/>
      <c r="JH213" s="39"/>
      <c r="JI213" s="39"/>
      <c r="JJ213" s="39"/>
      <c r="JK213" s="39"/>
      <c r="JL213" s="39"/>
      <c r="JM213" s="39"/>
      <c r="JN213" s="39"/>
      <c r="JO213" s="39"/>
      <c r="JP213" s="39"/>
      <c r="JQ213" s="39"/>
      <c r="JR213" s="39"/>
      <c r="JS213" s="39"/>
      <c r="JT213" s="39"/>
      <c r="JU213" s="39"/>
      <c r="JV213" s="39"/>
      <c r="JW213" s="39"/>
      <c r="JX213" s="39"/>
      <c r="JY213" s="39"/>
      <c r="JZ213" s="39"/>
      <c r="KA213" s="39"/>
      <c r="KB213" s="39"/>
      <c r="KC213" s="39"/>
      <c r="KD213" s="39"/>
      <c r="KE213" s="39"/>
      <c r="KF213" s="39"/>
      <c r="KG213" s="39"/>
      <c r="KH213" s="39"/>
      <c r="KI213" s="39"/>
      <c r="KJ213" s="39"/>
      <c r="KK213" s="39"/>
      <c r="KL213" s="39"/>
      <c r="KM213" s="39"/>
      <c r="KN213" s="39"/>
      <c r="KO213" s="39"/>
      <c r="KP213" s="39"/>
      <c r="KQ213" s="39"/>
      <c r="KR213" s="39"/>
      <c r="KS213" s="39"/>
      <c r="KT213" s="39"/>
      <c r="KU213" s="39"/>
      <c r="KV213" s="39"/>
      <c r="KW213" s="39"/>
      <c r="KX213" s="39"/>
      <c r="KY213" s="39"/>
      <c r="KZ213" s="39"/>
      <c r="LA213" s="39"/>
      <c r="LB213" s="39"/>
      <c r="LC213" s="39"/>
      <c r="LD213" s="39"/>
      <c r="LE213" s="39"/>
      <c r="LF213" s="39"/>
      <c r="LG213" s="39"/>
      <c r="LH213" s="39"/>
      <c r="LI213" s="39"/>
      <c r="LJ213" s="39"/>
      <c r="LK213" s="39"/>
      <c r="LL213" s="39"/>
      <c r="LM213" s="39"/>
      <c r="LN213" s="39"/>
      <c r="LO213" s="39"/>
      <c r="LP213" s="39"/>
      <c r="LQ213" s="39"/>
      <c r="LR213" s="39"/>
      <c r="LS213" s="39"/>
      <c r="LT213" s="39"/>
      <c r="LU213" s="39"/>
      <c r="LV213" s="39"/>
      <c r="LW213" s="39"/>
      <c r="LX213" s="39"/>
      <c r="LY213" s="39"/>
      <c r="LZ213" s="39"/>
      <c r="MA213" s="39"/>
      <c r="MB213" s="39"/>
      <c r="MC213" s="39"/>
      <c r="MD213" s="39"/>
      <c r="ME213" s="39"/>
      <c r="MF213" s="39"/>
      <c r="MG213" s="39"/>
      <c r="MH213" s="39"/>
      <c r="MI213" s="39"/>
      <c r="MJ213" s="39"/>
      <c r="MK213" s="39"/>
      <c r="ML213" s="39"/>
      <c r="MM213" s="39"/>
      <c r="MN213" s="39"/>
      <c r="MO213" s="39"/>
      <c r="MP213" s="39"/>
      <c r="MQ213" s="39"/>
      <c r="MR213" s="39"/>
      <c r="MS213" s="39"/>
      <c r="MT213" s="39"/>
      <c r="MU213" s="39"/>
      <c r="MV213" s="39"/>
      <c r="MW213" s="39"/>
      <c r="MX213" s="39"/>
      <c r="MY213" s="39"/>
      <c r="MZ213" s="39"/>
      <c r="NA213" s="39"/>
      <c r="NB213" s="39"/>
      <c r="NC213" s="39"/>
      <c r="ND213" s="39"/>
      <c r="NE213" s="39"/>
      <c r="NF213" s="39"/>
      <c r="NG213" s="39"/>
      <c r="NH213" s="39"/>
      <c r="NI213" s="39"/>
      <c r="NJ213" s="39"/>
      <c r="NK213" s="39"/>
      <c r="NL213" s="39"/>
      <c r="NM213" s="39"/>
      <c r="NN213" s="39"/>
      <c r="NO213" s="39"/>
      <c r="NP213" s="39"/>
      <c r="NQ213" s="39"/>
      <c r="NR213" s="39"/>
      <c r="NS213" s="39"/>
      <c r="NT213" s="39"/>
      <c r="NU213" s="39"/>
      <c r="NV213" s="39"/>
      <c r="NW213" s="39"/>
      <c r="NX213" s="39"/>
      <c r="NY213" s="39"/>
      <c r="NZ213" s="39"/>
      <c r="OA213" s="39"/>
      <c r="OB213" s="39"/>
      <c r="OC213" s="39"/>
      <c r="OD213" s="39"/>
      <c r="OE213" s="39"/>
      <c r="OF213" s="39"/>
      <c r="OG213" s="39"/>
      <c r="OH213" s="39"/>
      <c r="OI213" s="39"/>
      <c r="OJ213" s="39"/>
      <c r="OK213" s="39"/>
      <c r="OL213" s="39"/>
      <c r="OM213" s="39"/>
      <c r="ON213" s="39"/>
      <c r="OO213" s="39"/>
      <c r="OP213" s="39"/>
      <c r="OQ213" s="39"/>
      <c r="OR213" s="39"/>
      <c r="OS213" s="39"/>
      <c r="OT213" s="39"/>
      <c r="OU213" s="39"/>
      <c r="OV213" s="39"/>
      <c r="OW213" s="39"/>
      <c r="OX213" s="39"/>
      <c r="OY213" s="39"/>
      <c r="OZ213" s="39"/>
      <c r="PA213" s="39"/>
      <c r="PB213" s="39"/>
      <c r="PC213" s="39"/>
      <c r="PD213" s="39"/>
      <c r="PE213" s="39"/>
      <c r="PF213" s="39"/>
      <c r="PG213" s="39"/>
      <c r="PH213" s="39"/>
      <c r="PI213" s="39"/>
      <c r="PJ213" s="39"/>
      <c r="PK213" s="39"/>
      <c r="PL213" s="39"/>
      <c r="PM213" s="39"/>
      <c r="PN213" s="39"/>
      <c r="PO213" s="39"/>
      <c r="PP213" s="39"/>
      <c r="PQ213" s="39"/>
      <c r="PR213" s="39"/>
      <c r="PS213" s="39"/>
      <c r="PT213" s="39"/>
      <c r="PU213" s="39"/>
      <c r="PV213" s="39"/>
      <c r="PW213" s="39"/>
      <c r="PX213" s="39"/>
      <c r="PY213" s="39"/>
      <c r="PZ213" s="39"/>
      <c r="QA213" s="39"/>
      <c r="QB213" s="39"/>
      <c r="QC213" s="39"/>
      <c r="QD213" s="39"/>
      <c r="QE213" s="39"/>
      <c r="QF213" s="39"/>
      <c r="QG213" s="39"/>
      <c r="QH213" s="39"/>
      <c r="QI213" s="39"/>
      <c r="QJ213" s="39"/>
      <c r="QK213" s="39"/>
      <c r="QL213" s="39"/>
      <c r="QM213" s="39"/>
      <c r="QN213" s="39"/>
      <c r="QO213" s="39"/>
      <c r="QP213" s="39"/>
      <c r="QQ213" s="39"/>
      <c r="QR213" s="39"/>
      <c r="QS213" s="39"/>
      <c r="QT213" s="39"/>
      <c r="QU213" s="39"/>
      <c r="QV213" s="39"/>
      <c r="QW213" s="39"/>
      <c r="QX213" s="39"/>
      <c r="QY213" s="39"/>
      <c r="QZ213" s="39"/>
      <c r="RA213" s="39"/>
      <c r="RB213" s="39"/>
      <c r="RC213" s="39"/>
      <c r="RD213" s="39"/>
      <c r="RE213" s="39"/>
      <c r="RF213" s="39"/>
      <c r="RG213" s="39"/>
      <c r="RH213" s="39"/>
      <c r="RI213" s="39"/>
      <c r="RJ213" s="39"/>
      <c r="RK213" s="39"/>
      <c r="RL213" s="39"/>
      <c r="RM213" s="39"/>
      <c r="RN213" s="39"/>
      <c r="RO213" s="39"/>
      <c r="RP213" s="39"/>
      <c r="RQ213" s="39"/>
      <c r="RR213" s="39"/>
      <c r="RS213" s="39"/>
      <c r="RT213" s="39"/>
      <c r="RU213" s="39"/>
      <c r="RV213" s="39"/>
      <c r="RW213" s="39"/>
      <c r="RX213" s="39"/>
      <c r="RY213" s="39"/>
      <c r="RZ213" s="39"/>
      <c r="SA213" s="39"/>
      <c r="SB213" s="39"/>
      <c r="SC213" s="39"/>
      <c r="SD213" s="39"/>
      <c r="SE213" s="39"/>
      <c r="SF213" s="39"/>
      <c r="SG213" s="39"/>
      <c r="SH213" s="39"/>
      <c r="SI213" s="39"/>
      <c r="SJ213" s="39"/>
      <c r="SK213" s="39"/>
      <c r="SL213" s="39"/>
      <c r="SM213" s="39"/>
      <c r="SN213" s="39"/>
      <c r="SO213" s="39"/>
      <c r="SP213" s="39"/>
      <c r="SQ213" s="39"/>
      <c r="SR213" s="39"/>
      <c r="SS213" s="39"/>
      <c r="ST213" s="39"/>
      <c r="SU213" s="39"/>
      <c r="SV213" s="39"/>
      <c r="SW213" s="39"/>
      <c r="SX213" s="39"/>
      <c r="SY213" s="39"/>
      <c r="SZ213" s="39"/>
      <c r="TA213" s="39"/>
      <c r="TB213" s="39"/>
      <c r="TC213" s="39"/>
      <c r="TD213" s="39"/>
      <c r="TE213" s="39"/>
      <c r="TF213" s="39"/>
      <c r="TG213" s="39"/>
      <c r="TH213" s="39"/>
      <c r="TI213" s="39"/>
      <c r="TJ213" s="39"/>
      <c r="TK213" s="39"/>
      <c r="TL213" s="39"/>
      <c r="TM213" s="39"/>
      <c r="TN213" s="39"/>
      <c r="TO213" s="39"/>
      <c r="TP213" s="39"/>
      <c r="TQ213" s="39"/>
      <c r="TR213" s="39"/>
      <c r="TS213" s="39"/>
      <c r="TT213" s="39"/>
      <c r="TU213" s="39"/>
      <c r="TV213" s="39"/>
      <c r="TW213" s="39"/>
      <c r="TX213" s="39"/>
      <c r="TY213" s="39"/>
      <c r="TZ213" s="39"/>
      <c r="UA213" s="39"/>
      <c r="UB213" s="39"/>
      <c r="UC213" s="39"/>
      <c r="UD213" s="39"/>
      <c r="UE213" s="39"/>
      <c r="UF213" s="39"/>
      <c r="UG213" s="39"/>
      <c r="UH213" s="39"/>
      <c r="UI213" s="39"/>
      <c r="UJ213" s="39"/>
      <c r="UK213" s="39"/>
      <c r="UL213" s="39"/>
      <c r="UM213" s="39"/>
      <c r="UN213" s="39"/>
      <c r="UO213" s="39"/>
      <c r="UP213" s="39"/>
      <c r="UQ213" s="39"/>
      <c r="UR213" s="39"/>
      <c r="US213" s="39"/>
      <c r="UT213" s="39"/>
      <c r="UU213" s="39"/>
      <c r="UV213" s="39"/>
      <c r="UW213" s="39"/>
      <c r="UX213" s="39"/>
      <c r="UY213" s="39"/>
      <c r="UZ213" s="39"/>
      <c r="VA213" s="39"/>
      <c r="VB213" s="39"/>
      <c r="VC213" s="39"/>
      <c r="VD213" s="39"/>
      <c r="VE213" s="39"/>
      <c r="VF213" s="39"/>
      <c r="VG213" s="39"/>
      <c r="VH213" s="39"/>
      <c r="VI213" s="39"/>
      <c r="VJ213" s="39"/>
      <c r="VK213" s="39"/>
      <c r="VL213" s="39"/>
      <c r="VM213" s="39"/>
      <c r="VN213" s="39"/>
      <c r="VO213" s="39"/>
      <c r="VP213" s="39"/>
      <c r="VQ213" s="39"/>
      <c r="VR213" s="39"/>
      <c r="VS213" s="39"/>
      <c r="VT213" s="39"/>
      <c r="VU213" s="39"/>
      <c r="VV213" s="39"/>
      <c r="VW213" s="39"/>
      <c r="VX213" s="39"/>
      <c r="VY213" s="39"/>
      <c r="VZ213" s="39"/>
      <c r="WA213" s="39"/>
      <c r="WB213" s="39"/>
      <c r="WC213" s="39"/>
      <c r="WD213" s="39"/>
      <c r="WE213" s="39"/>
      <c r="WF213" s="39"/>
      <c r="WG213" s="39"/>
      <c r="WH213" s="39"/>
      <c r="WI213" s="39"/>
      <c r="WJ213" s="39"/>
      <c r="WK213" s="39"/>
      <c r="WL213" s="39"/>
      <c r="WM213" s="39"/>
      <c r="WN213" s="39"/>
      <c r="WO213" s="39"/>
      <c r="WP213" s="39"/>
      <c r="WQ213" s="39"/>
      <c r="WR213" s="39"/>
      <c r="WS213" s="39"/>
      <c r="WT213" s="39"/>
      <c r="WU213" s="39"/>
      <c r="WV213" s="39"/>
      <c r="WW213" s="39"/>
      <c r="WX213" s="39"/>
      <c r="WY213" s="39"/>
      <c r="WZ213" s="39"/>
      <c r="XA213" s="39"/>
      <c r="XB213" s="39"/>
      <c r="XC213" s="39"/>
      <c r="XD213" s="39"/>
      <c r="XE213" s="39"/>
      <c r="XF213" s="39"/>
      <c r="XG213" s="39"/>
      <c r="XH213" s="39"/>
      <c r="XI213" s="39"/>
      <c r="XJ213" s="39"/>
      <c r="XK213" s="39"/>
      <c r="XL213" s="39"/>
      <c r="XM213" s="39"/>
      <c r="XN213" s="39"/>
      <c r="XO213" s="39"/>
      <c r="XP213" s="39"/>
      <c r="XQ213" s="39"/>
      <c r="XR213" s="39"/>
      <c r="XS213" s="39"/>
      <c r="XT213" s="39"/>
      <c r="XU213" s="39"/>
      <c r="XV213" s="39"/>
      <c r="XW213" s="39"/>
      <c r="XX213" s="39"/>
      <c r="XY213" s="39"/>
      <c r="XZ213" s="39"/>
      <c r="YA213" s="39"/>
      <c r="YB213" s="39"/>
      <c r="YC213" s="39"/>
      <c r="YD213" s="39"/>
      <c r="YE213" s="39"/>
      <c r="YF213" s="39"/>
      <c r="YG213" s="39"/>
      <c r="YH213" s="39"/>
      <c r="YI213" s="39"/>
      <c r="YJ213" s="39"/>
      <c r="YK213" s="39"/>
      <c r="YL213" s="39"/>
      <c r="YM213" s="39"/>
      <c r="YN213" s="39"/>
      <c r="YO213" s="39"/>
      <c r="YP213" s="39"/>
      <c r="YQ213" s="39"/>
      <c r="YR213" s="39"/>
      <c r="YS213" s="39"/>
      <c r="YT213" s="39"/>
      <c r="YU213" s="39"/>
      <c r="YV213" s="39"/>
      <c r="YW213" s="39"/>
      <c r="YX213" s="39"/>
      <c r="YY213" s="39"/>
      <c r="YZ213" s="39"/>
      <c r="ZA213" s="39"/>
      <c r="ZB213" s="39"/>
      <c r="ZC213" s="39"/>
      <c r="ZD213" s="39"/>
      <c r="ZE213" s="39"/>
      <c r="ZF213" s="39"/>
      <c r="ZG213" s="39"/>
      <c r="ZH213" s="39"/>
      <c r="ZI213" s="39"/>
      <c r="ZJ213" s="39"/>
      <c r="ZK213" s="39"/>
      <c r="ZL213" s="39"/>
      <c r="ZM213" s="39"/>
      <c r="ZN213" s="39"/>
      <c r="ZO213" s="39"/>
      <c r="ZP213" s="39"/>
      <c r="ZQ213" s="39"/>
      <c r="ZR213" s="39"/>
      <c r="ZS213" s="39"/>
      <c r="ZT213" s="39"/>
      <c r="ZU213" s="39"/>
      <c r="ZV213" s="39"/>
      <c r="ZW213" s="39"/>
      <c r="ZX213" s="39"/>
      <c r="ZY213" s="39"/>
      <c r="ZZ213" s="39"/>
      <c r="AAA213" s="39"/>
      <c r="AAB213" s="39"/>
      <c r="AAC213" s="39"/>
      <c r="AAD213" s="39"/>
      <c r="AAE213" s="39"/>
      <c r="AAF213" s="39"/>
      <c r="AAG213" s="39"/>
      <c r="AAH213" s="39"/>
      <c r="AAI213" s="39"/>
      <c r="AAJ213" s="39"/>
      <c r="AAK213" s="39"/>
      <c r="AAL213" s="39"/>
      <c r="AAM213" s="39"/>
      <c r="AAN213" s="39"/>
      <c r="AAO213" s="39"/>
      <c r="AAP213" s="39"/>
      <c r="AAQ213" s="39"/>
      <c r="AAR213" s="39"/>
      <c r="AAS213" s="39"/>
      <c r="AAT213" s="39"/>
      <c r="AAU213" s="39"/>
      <c r="AAV213" s="39"/>
      <c r="AAW213" s="39"/>
      <c r="AAX213" s="39"/>
      <c r="AAY213" s="39"/>
      <c r="AAZ213" s="39"/>
      <c r="ABA213" s="39"/>
      <c r="ABB213" s="39"/>
      <c r="ABC213" s="39"/>
      <c r="ABD213" s="39"/>
      <c r="ABE213" s="39"/>
      <c r="ABF213" s="39"/>
      <c r="ABG213" s="39"/>
      <c r="ABH213" s="39"/>
      <c r="ABI213" s="39"/>
      <c r="ABJ213" s="39"/>
      <c r="ABK213" s="39"/>
      <c r="ABL213" s="39"/>
      <c r="ABM213" s="39"/>
      <c r="ABN213" s="39"/>
      <c r="ABO213" s="39"/>
      <c r="ABP213" s="39"/>
      <c r="ABQ213" s="39"/>
      <c r="ABR213" s="39"/>
      <c r="ABS213" s="39"/>
      <c r="ABT213" s="39"/>
      <c r="ABU213" s="39"/>
      <c r="ABV213" s="39"/>
      <c r="ABW213" s="39"/>
      <c r="ABX213" s="39"/>
      <c r="ABY213" s="39"/>
      <c r="ABZ213" s="39"/>
      <c r="ACA213" s="39"/>
      <c r="ACB213" s="39"/>
      <c r="ACC213" s="39"/>
      <c r="ACD213" s="39"/>
      <c r="ACE213" s="39"/>
      <c r="ACF213" s="39"/>
      <c r="ACG213" s="39"/>
      <c r="ACH213" s="39"/>
      <c r="ACI213" s="39"/>
      <c r="ACJ213" s="39"/>
      <c r="ACK213" s="39"/>
      <c r="ACL213" s="39"/>
      <c r="ACM213" s="39"/>
      <c r="ACN213" s="39"/>
      <c r="ACO213" s="39"/>
      <c r="ACP213" s="39"/>
      <c r="ACQ213" s="39"/>
      <c r="ACR213" s="39"/>
      <c r="ACS213" s="39"/>
      <c r="ACT213" s="39"/>
      <c r="ACU213" s="39"/>
      <c r="ACV213" s="39"/>
      <c r="ACW213" s="39"/>
      <c r="ACX213" s="39"/>
      <c r="ACY213" s="39"/>
      <c r="ACZ213" s="39"/>
      <c r="ADA213" s="39"/>
      <c r="ADB213" s="39"/>
      <c r="ADC213" s="39"/>
      <c r="ADD213" s="39"/>
      <c r="ADE213" s="39"/>
      <c r="ADF213" s="39"/>
      <c r="ADG213" s="39"/>
      <c r="ADH213" s="39"/>
      <c r="ADI213" s="39"/>
      <c r="ADJ213" s="39"/>
      <c r="ADK213" s="39"/>
      <c r="ADL213" s="39"/>
      <c r="ADM213" s="39"/>
      <c r="ADN213" s="39"/>
      <c r="ADO213" s="39"/>
      <c r="ADP213" s="39"/>
      <c r="ADQ213" s="39"/>
      <c r="ADR213" s="39"/>
      <c r="ADS213" s="39"/>
      <c r="ADT213" s="39"/>
      <c r="ADU213" s="39"/>
      <c r="ADV213" s="39"/>
      <c r="ADW213" s="39"/>
      <c r="ADX213" s="39"/>
      <c r="ADY213" s="39"/>
      <c r="ADZ213" s="39"/>
      <c r="AEA213" s="39"/>
      <c r="AEB213" s="39"/>
      <c r="AEC213" s="39"/>
      <c r="AED213" s="39"/>
      <c r="AEE213" s="39"/>
      <c r="AEF213" s="39"/>
      <c r="AEG213" s="39"/>
      <c r="AEH213" s="39"/>
      <c r="AEI213" s="39"/>
      <c r="AEJ213" s="39"/>
      <c r="AEK213" s="39"/>
      <c r="AEL213" s="39"/>
      <c r="AEM213" s="39"/>
      <c r="AEN213" s="39"/>
      <c r="AEO213" s="39"/>
      <c r="AEP213" s="39"/>
      <c r="AEQ213" s="39"/>
      <c r="AER213" s="39"/>
      <c r="AES213" s="39"/>
      <c r="AET213" s="39"/>
      <c r="AEU213" s="39"/>
      <c r="AEV213" s="39"/>
      <c r="AEW213" s="39"/>
      <c r="AEX213" s="39"/>
      <c r="AEY213" s="39"/>
      <c r="AEZ213" s="39"/>
      <c r="AFA213" s="39"/>
      <c r="AFB213" s="39"/>
      <c r="AFC213" s="39"/>
      <c r="AFD213" s="39"/>
      <c r="AFE213" s="39"/>
      <c r="AFF213" s="39"/>
      <c r="AFG213" s="39"/>
      <c r="AFH213" s="39"/>
      <c r="AFI213" s="39"/>
      <c r="AFJ213" s="39"/>
      <c r="AFK213" s="39"/>
      <c r="AFL213" s="39"/>
      <c r="AFM213" s="39"/>
      <c r="AFN213" s="39"/>
      <c r="AFO213" s="39"/>
      <c r="AFP213" s="39"/>
      <c r="AFQ213" s="39"/>
      <c r="AFR213" s="39"/>
      <c r="AFS213" s="39"/>
      <c r="AFT213" s="39"/>
      <c r="AFU213" s="39"/>
      <c r="AFV213" s="39"/>
      <c r="AFW213" s="39"/>
      <c r="AFX213" s="39"/>
      <c r="AFY213" s="39"/>
      <c r="AFZ213" s="39"/>
      <c r="AGA213" s="39"/>
      <c r="AGB213" s="39"/>
      <c r="AGC213" s="39"/>
      <c r="AGD213" s="39"/>
      <c r="AGE213" s="39"/>
      <c r="AGF213" s="39"/>
      <c r="AGG213" s="39"/>
      <c r="AGH213" s="39"/>
      <c r="AGI213" s="39"/>
      <c r="AGJ213" s="39"/>
      <c r="AGK213" s="39"/>
      <c r="AGL213" s="39"/>
      <c r="AGM213" s="39"/>
      <c r="AGN213" s="39"/>
      <c r="AGO213" s="39"/>
      <c r="AGP213" s="39"/>
      <c r="AGQ213" s="39"/>
      <c r="AGR213" s="39"/>
      <c r="AGS213" s="39"/>
      <c r="AGT213" s="39"/>
      <c r="AGU213" s="39"/>
      <c r="AGV213" s="39"/>
      <c r="AGW213" s="39"/>
      <c r="AGX213" s="39"/>
      <c r="AGY213" s="39"/>
      <c r="AGZ213" s="39"/>
      <c r="AHA213" s="39"/>
      <c r="AHB213" s="39"/>
      <c r="AHC213" s="39"/>
      <c r="AHD213" s="39"/>
      <c r="AHE213" s="39"/>
      <c r="AHF213" s="39"/>
      <c r="AHG213" s="39"/>
      <c r="AHH213" s="39"/>
      <c r="AHI213" s="39"/>
      <c r="AHJ213" s="39"/>
      <c r="AHK213" s="39"/>
      <c r="AHL213" s="39"/>
      <c r="AHM213" s="39"/>
      <c r="AHN213" s="39"/>
      <c r="AHO213" s="39"/>
      <c r="AHP213" s="39"/>
      <c r="AHQ213" s="39"/>
      <c r="AHR213" s="39"/>
      <c r="AHS213" s="39"/>
      <c r="AHT213" s="39"/>
      <c r="AHU213" s="39"/>
      <c r="AHV213" s="39"/>
      <c r="AHW213" s="39"/>
      <c r="AHX213" s="39"/>
      <c r="AHY213" s="39"/>
      <c r="AHZ213" s="39"/>
      <c r="AIA213" s="39"/>
      <c r="AIB213" s="39"/>
      <c r="AIC213" s="39"/>
      <c r="AID213" s="39"/>
      <c r="AIE213" s="39"/>
      <c r="AIF213" s="39"/>
      <c r="AIG213" s="39"/>
      <c r="AIH213" s="39"/>
      <c r="AII213" s="39"/>
      <c r="AIJ213" s="39"/>
      <c r="AIK213" s="39"/>
      <c r="AIL213" s="39"/>
      <c r="AIM213" s="39"/>
      <c r="AIN213" s="39"/>
      <c r="AIO213" s="39"/>
      <c r="AIP213" s="39"/>
      <c r="AIQ213" s="39"/>
      <c r="AIR213" s="39"/>
      <c r="AIS213" s="39"/>
      <c r="AIT213" s="39"/>
      <c r="AIU213" s="39"/>
      <c r="AIV213" s="39"/>
      <c r="AIW213" s="39"/>
      <c r="AIX213" s="39"/>
      <c r="AIY213" s="39"/>
      <c r="AIZ213" s="39"/>
      <c r="AJA213" s="39"/>
      <c r="AJB213" s="39"/>
      <c r="AJC213" s="39"/>
      <c r="AJD213" s="39"/>
      <c r="AJE213" s="39"/>
      <c r="AJF213" s="39"/>
      <c r="AJG213" s="39"/>
      <c r="AJH213" s="39"/>
      <c r="AJI213" s="39"/>
      <c r="AJJ213" s="39"/>
      <c r="AJK213" s="39"/>
      <c r="AJL213" s="39"/>
      <c r="AJM213" s="39"/>
      <c r="AJN213" s="39"/>
      <c r="AJO213" s="39"/>
      <c r="AJP213" s="39"/>
      <c r="AJQ213" s="39"/>
      <c r="AJR213" s="39"/>
      <c r="AJS213" s="39"/>
      <c r="AJT213" s="39"/>
      <c r="AJU213" s="39"/>
      <c r="AJV213" s="39"/>
      <c r="AJW213" s="39"/>
      <c r="AJX213" s="39"/>
      <c r="AJY213" s="39"/>
      <c r="AJZ213" s="39"/>
      <c r="AKA213" s="39"/>
      <c r="AKB213" s="39"/>
      <c r="AKC213" s="39"/>
      <c r="AKD213" s="39"/>
      <c r="AKE213" s="39"/>
      <c r="AKF213" s="39"/>
      <c r="AKG213" s="39"/>
      <c r="AKH213" s="39"/>
      <c r="AKI213" s="39"/>
      <c r="AKJ213" s="39"/>
      <c r="AKK213" s="39"/>
      <c r="AKL213" s="39"/>
      <c r="AKM213" s="39"/>
      <c r="AKN213" s="39"/>
      <c r="AKO213" s="39"/>
      <c r="AKP213" s="39"/>
      <c r="AKQ213" s="39"/>
      <c r="AKR213" s="39"/>
      <c r="AKS213" s="39"/>
      <c r="AKT213" s="39"/>
      <c r="AKU213" s="39"/>
      <c r="AKV213" s="39"/>
      <c r="AKW213" s="39"/>
      <c r="AKX213" s="39"/>
      <c r="AKY213" s="39"/>
      <c r="AKZ213" s="39"/>
      <c r="ALA213" s="39"/>
      <c r="ALB213" s="39"/>
      <c r="ALC213" s="39"/>
      <c r="ALD213" s="39"/>
      <c r="ALE213" s="39"/>
      <c r="ALF213" s="39"/>
      <c r="ALG213" s="39"/>
      <c r="ALH213" s="39"/>
      <c r="ALI213" s="39"/>
      <c r="ALJ213" s="39"/>
      <c r="ALK213" s="39"/>
      <c r="ALL213" s="39"/>
      <c r="ALM213" s="39"/>
      <c r="ALN213" s="39"/>
      <c r="ALO213" s="39"/>
      <c r="ALP213" s="39"/>
      <c r="ALQ213" s="39"/>
      <c r="ALR213" s="39"/>
      <c r="ALS213" s="39"/>
      <c r="ALT213" s="39"/>
      <c r="ALU213" s="39"/>
      <c r="ALV213" s="39"/>
      <c r="ALW213" s="39"/>
      <c r="ALX213" s="39"/>
      <c r="ALY213" s="39"/>
      <c r="ALZ213" s="39"/>
      <c r="AMA213" s="39"/>
      <c r="AMB213" s="39"/>
      <c r="AMC213" s="39"/>
      <c r="AMD213" s="39"/>
      <c r="AME213" s="39"/>
      <c r="AMF213" s="39"/>
      <c r="AMG213" s="39"/>
      <c r="AMH213" s="39"/>
      <c r="AMI213" s="39"/>
      <c r="AMJ213" s="39"/>
      <c r="AMK213" s="39"/>
      <c r="AML213" s="39"/>
      <c r="AMM213" s="39"/>
      <c r="AMN213" s="39"/>
      <c r="AMO213" s="39"/>
      <c r="AMP213" s="39"/>
      <c r="AMQ213" s="39"/>
      <c r="AMR213" s="39"/>
      <c r="AMS213" s="39"/>
      <c r="AMT213" s="39"/>
      <c r="AMU213" s="39"/>
      <c r="AMV213" s="59"/>
    </row>
    <row r="214" spans="1:1036" ht="14.25" outlineLevel="1">
      <c r="A214" s="3"/>
      <c r="B214" s="3"/>
      <c r="C214" s="21" t="s">
        <v>35</v>
      </c>
      <c r="D214" s="3"/>
      <c r="E214" s="3"/>
      <c r="F214" s="3"/>
      <c r="G214" s="65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  <c r="IV214" s="39"/>
      <c r="IW214" s="39"/>
      <c r="IX214" s="39"/>
      <c r="IY214" s="39"/>
      <c r="IZ214" s="39"/>
      <c r="JA214" s="39"/>
      <c r="JB214" s="39"/>
      <c r="JC214" s="39"/>
      <c r="JD214" s="39"/>
      <c r="JE214" s="39"/>
      <c r="JF214" s="39"/>
      <c r="JG214" s="39"/>
      <c r="JH214" s="39"/>
      <c r="JI214" s="39"/>
      <c r="JJ214" s="39"/>
      <c r="JK214" s="39"/>
      <c r="JL214" s="39"/>
      <c r="JM214" s="39"/>
      <c r="JN214" s="39"/>
      <c r="JO214" s="39"/>
      <c r="JP214" s="39"/>
      <c r="JQ214" s="39"/>
      <c r="JR214" s="39"/>
      <c r="JS214" s="39"/>
      <c r="JT214" s="39"/>
      <c r="JU214" s="39"/>
      <c r="JV214" s="39"/>
      <c r="JW214" s="39"/>
      <c r="JX214" s="39"/>
      <c r="JY214" s="39"/>
      <c r="JZ214" s="39"/>
      <c r="KA214" s="39"/>
      <c r="KB214" s="39"/>
      <c r="KC214" s="39"/>
      <c r="KD214" s="39"/>
      <c r="KE214" s="39"/>
      <c r="KF214" s="39"/>
      <c r="KG214" s="39"/>
      <c r="KH214" s="39"/>
      <c r="KI214" s="39"/>
      <c r="KJ214" s="39"/>
      <c r="KK214" s="39"/>
      <c r="KL214" s="39"/>
      <c r="KM214" s="39"/>
      <c r="KN214" s="39"/>
      <c r="KO214" s="39"/>
      <c r="KP214" s="39"/>
      <c r="KQ214" s="39"/>
      <c r="KR214" s="39"/>
      <c r="KS214" s="39"/>
      <c r="KT214" s="39"/>
      <c r="KU214" s="39"/>
      <c r="KV214" s="39"/>
      <c r="KW214" s="39"/>
      <c r="KX214" s="39"/>
      <c r="KY214" s="39"/>
      <c r="KZ214" s="39"/>
      <c r="LA214" s="39"/>
      <c r="LB214" s="39"/>
      <c r="LC214" s="39"/>
      <c r="LD214" s="39"/>
      <c r="LE214" s="39"/>
      <c r="LF214" s="39"/>
      <c r="LG214" s="39"/>
      <c r="LH214" s="39"/>
      <c r="LI214" s="39"/>
      <c r="LJ214" s="39"/>
      <c r="LK214" s="39"/>
      <c r="LL214" s="39"/>
      <c r="LM214" s="39"/>
      <c r="LN214" s="39"/>
      <c r="LO214" s="39"/>
      <c r="LP214" s="39"/>
      <c r="LQ214" s="39"/>
      <c r="LR214" s="39"/>
      <c r="LS214" s="39"/>
      <c r="LT214" s="39"/>
      <c r="LU214" s="39"/>
      <c r="LV214" s="39"/>
      <c r="LW214" s="39"/>
      <c r="LX214" s="39"/>
      <c r="LY214" s="39"/>
      <c r="LZ214" s="39"/>
      <c r="MA214" s="39"/>
      <c r="MB214" s="39"/>
      <c r="MC214" s="39"/>
      <c r="MD214" s="39"/>
      <c r="ME214" s="39"/>
      <c r="MF214" s="39"/>
      <c r="MG214" s="39"/>
      <c r="MH214" s="39"/>
      <c r="MI214" s="39"/>
      <c r="MJ214" s="39"/>
      <c r="MK214" s="39"/>
      <c r="ML214" s="39"/>
      <c r="MM214" s="39"/>
      <c r="MN214" s="39"/>
      <c r="MO214" s="39"/>
      <c r="MP214" s="39"/>
      <c r="MQ214" s="39"/>
      <c r="MR214" s="39"/>
      <c r="MS214" s="39"/>
      <c r="MT214" s="39"/>
      <c r="MU214" s="39"/>
      <c r="MV214" s="39"/>
      <c r="MW214" s="39"/>
      <c r="MX214" s="39"/>
      <c r="MY214" s="39"/>
      <c r="MZ214" s="39"/>
      <c r="NA214" s="39"/>
      <c r="NB214" s="39"/>
      <c r="NC214" s="39"/>
      <c r="ND214" s="39"/>
      <c r="NE214" s="39"/>
      <c r="NF214" s="39"/>
      <c r="NG214" s="39"/>
      <c r="NH214" s="39"/>
      <c r="NI214" s="39"/>
      <c r="NJ214" s="39"/>
      <c r="NK214" s="39"/>
      <c r="NL214" s="39"/>
      <c r="NM214" s="39"/>
      <c r="NN214" s="39"/>
      <c r="NO214" s="39"/>
      <c r="NP214" s="39"/>
      <c r="NQ214" s="39"/>
      <c r="NR214" s="39"/>
      <c r="NS214" s="39"/>
      <c r="NT214" s="39"/>
      <c r="NU214" s="39"/>
      <c r="NV214" s="39"/>
      <c r="NW214" s="39"/>
      <c r="NX214" s="39"/>
      <c r="NY214" s="39"/>
      <c r="NZ214" s="39"/>
      <c r="OA214" s="39"/>
      <c r="OB214" s="39"/>
      <c r="OC214" s="39"/>
      <c r="OD214" s="39"/>
      <c r="OE214" s="39"/>
      <c r="OF214" s="39"/>
      <c r="OG214" s="39"/>
      <c r="OH214" s="39"/>
      <c r="OI214" s="39"/>
      <c r="OJ214" s="39"/>
      <c r="OK214" s="39"/>
      <c r="OL214" s="39"/>
      <c r="OM214" s="39"/>
      <c r="ON214" s="39"/>
      <c r="OO214" s="39"/>
      <c r="OP214" s="39"/>
      <c r="OQ214" s="39"/>
      <c r="OR214" s="39"/>
      <c r="OS214" s="39"/>
      <c r="OT214" s="39"/>
      <c r="OU214" s="39"/>
      <c r="OV214" s="39"/>
      <c r="OW214" s="39"/>
      <c r="OX214" s="39"/>
      <c r="OY214" s="39"/>
      <c r="OZ214" s="39"/>
      <c r="PA214" s="39"/>
      <c r="PB214" s="39"/>
      <c r="PC214" s="39"/>
      <c r="PD214" s="39"/>
      <c r="PE214" s="39"/>
      <c r="PF214" s="39"/>
      <c r="PG214" s="39"/>
      <c r="PH214" s="39"/>
      <c r="PI214" s="39"/>
      <c r="PJ214" s="39"/>
      <c r="PK214" s="39"/>
      <c r="PL214" s="39"/>
      <c r="PM214" s="39"/>
      <c r="PN214" s="39"/>
      <c r="PO214" s="39"/>
      <c r="PP214" s="39"/>
      <c r="PQ214" s="39"/>
      <c r="PR214" s="39"/>
      <c r="PS214" s="39"/>
      <c r="PT214" s="39"/>
      <c r="PU214" s="39"/>
      <c r="PV214" s="39"/>
      <c r="PW214" s="39"/>
      <c r="PX214" s="39"/>
      <c r="PY214" s="39"/>
      <c r="PZ214" s="39"/>
      <c r="QA214" s="39"/>
      <c r="QB214" s="39"/>
      <c r="QC214" s="39"/>
      <c r="QD214" s="39"/>
      <c r="QE214" s="39"/>
      <c r="QF214" s="39"/>
      <c r="QG214" s="39"/>
      <c r="QH214" s="39"/>
      <c r="QI214" s="39"/>
      <c r="QJ214" s="39"/>
      <c r="QK214" s="39"/>
      <c r="QL214" s="39"/>
      <c r="QM214" s="39"/>
      <c r="QN214" s="39"/>
      <c r="QO214" s="39"/>
      <c r="QP214" s="39"/>
      <c r="QQ214" s="39"/>
      <c r="QR214" s="39"/>
      <c r="QS214" s="39"/>
      <c r="QT214" s="39"/>
      <c r="QU214" s="39"/>
      <c r="QV214" s="39"/>
      <c r="QW214" s="39"/>
      <c r="QX214" s="39"/>
      <c r="QY214" s="39"/>
      <c r="QZ214" s="39"/>
      <c r="RA214" s="39"/>
      <c r="RB214" s="39"/>
      <c r="RC214" s="39"/>
      <c r="RD214" s="39"/>
      <c r="RE214" s="39"/>
      <c r="RF214" s="39"/>
      <c r="RG214" s="39"/>
      <c r="RH214" s="39"/>
      <c r="RI214" s="39"/>
      <c r="RJ214" s="39"/>
      <c r="RK214" s="39"/>
      <c r="RL214" s="39"/>
      <c r="RM214" s="39"/>
      <c r="RN214" s="39"/>
      <c r="RO214" s="39"/>
      <c r="RP214" s="39"/>
      <c r="RQ214" s="39"/>
      <c r="RR214" s="39"/>
      <c r="RS214" s="39"/>
      <c r="RT214" s="39"/>
      <c r="RU214" s="39"/>
      <c r="RV214" s="39"/>
      <c r="RW214" s="39"/>
      <c r="RX214" s="39"/>
      <c r="RY214" s="39"/>
      <c r="RZ214" s="39"/>
      <c r="SA214" s="39"/>
      <c r="SB214" s="39"/>
      <c r="SC214" s="39"/>
      <c r="SD214" s="39"/>
      <c r="SE214" s="39"/>
      <c r="SF214" s="39"/>
      <c r="SG214" s="39"/>
      <c r="SH214" s="39"/>
      <c r="SI214" s="39"/>
      <c r="SJ214" s="39"/>
      <c r="SK214" s="39"/>
      <c r="SL214" s="39"/>
      <c r="SM214" s="39"/>
      <c r="SN214" s="39"/>
      <c r="SO214" s="39"/>
      <c r="SP214" s="39"/>
      <c r="SQ214" s="39"/>
      <c r="SR214" s="39"/>
      <c r="SS214" s="39"/>
      <c r="ST214" s="39"/>
      <c r="SU214" s="39"/>
      <c r="SV214" s="39"/>
      <c r="SW214" s="39"/>
      <c r="SX214" s="39"/>
      <c r="SY214" s="39"/>
      <c r="SZ214" s="39"/>
      <c r="TA214" s="39"/>
      <c r="TB214" s="39"/>
      <c r="TC214" s="39"/>
      <c r="TD214" s="39"/>
      <c r="TE214" s="39"/>
      <c r="TF214" s="39"/>
      <c r="TG214" s="39"/>
      <c r="TH214" s="39"/>
      <c r="TI214" s="39"/>
      <c r="TJ214" s="39"/>
      <c r="TK214" s="39"/>
      <c r="TL214" s="39"/>
      <c r="TM214" s="39"/>
      <c r="TN214" s="39"/>
      <c r="TO214" s="39"/>
      <c r="TP214" s="39"/>
      <c r="TQ214" s="39"/>
      <c r="TR214" s="39"/>
      <c r="TS214" s="39"/>
      <c r="TT214" s="39"/>
      <c r="TU214" s="39"/>
      <c r="TV214" s="39"/>
      <c r="TW214" s="39"/>
      <c r="TX214" s="39"/>
      <c r="TY214" s="39"/>
      <c r="TZ214" s="39"/>
      <c r="UA214" s="39"/>
      <c r="UB214" s="39"/>
      <c r="UC214" s="39"/>
      <c r="UD214" s="39"/>
      <c r="UE214" s="39"/>
      <c r="UF214" s="39"/>
      <c r="UG214" s="39"/>
      <c r="UH214" s="39"/>
      <c r="UI214" s="39"/>
      <c r="UJ214" s="39"/>
      <c r="UK214" s="39"/>
      <c r="UL214" s="39"/>
      <c r="UM214" s="39"/>
      <c r="UN214" s="39"/>
      <c r="UO214" s="39"/>
      <c r="UP214" s="39"/>
      <c r="UQ214" s="39"/>
      <c r="UR214" s="39"/>
      <c r="US214" s="39"/>
      <c r="UT214" s="39"/>
      <c r="UU214" s="39"/>
      <c r="UV214" s="39"/>
      <c r="UW214" s="39"/>
      <c r="UX214" s="39"/>
      <c r="UY214" s="39"/>
      <c r="UZ214" s="39"/>
      <c r="VA214" s="39"/>
      <c r="VB214" s="39"/>
      <c r="VC214" s="39"/>
      <c r="VD214" s="39"/>
      <c r="VE214" s="39"/>
      <c r="VF214" s="39"/>
      <c r="VG214" s="39"/>
      <c r="VH214" s="39"/>
      <c r="VI214" s="39"/>
      <c r="VJ214" s="39"/>
      <c r="VK214" s="39"/>
      <c r="VL214" s="39"/>
      <c r="VM214" s="39"/>
      <c r="VN214" s="39"/>
      <c r="VO214" s="39"/>
      <c r="VP214" s="39"/>
      <c r="VQ214" s="39"/>
      <c r="VR214" s="39"/>
      <c r="VS214" s="39"/>
      <c r="VT214" s="39"/>
      <c r="VU214" s="39"/>
      <c r="VV214" s="39"/>
      <c r="VW214" s="39"/>
      <c r="VX214" s="39"/>
      <c r="VY214" s="39"/>
      <c r="VZ214" s="39"/>
      <c r="WA214" s="39"/>
      <c r="WB214" s="39"/>
      <c r="WC214" s="39"/>
      <c r="WD214" s="39"/>
      <c r="WE214" s="39"/>
      <c r="WF214" s="39"/>
      <c r="WG214" s="39"/>
      <c r="WH214" s="39"/>
      <c r="WI214" s="39"/>
      <c r="WJ214" s="39"/>
      <c r="WK214" s="39"/>
      <c r="WL214" s="39"/>
      <c r="WM214" s="39"/>
      <c r="WN214" s="39"/>
      <c r="WO214" s="39"/>
      <c r="WP214" s="39"/>
      <c r="WQ214" s="39"/>
      <c r="WR214" s="39"/>
      <c r="WS214" s="39"/>
      <c r="WT214" s="39"/>
      <c r="WU214" s="39"/>
      <c r="WV214" s="39"/>
      <c r="WW214" s="39"/>
      <c r="WX214" s="39"/>
      <c r="WY214" s="39"/>
      <c r="WZ214" s="39"/>
      <c r="XA214" s="39"/>
      <c r="XB214" s="39"/>
      <c r="XC214" s="39"/>
      <c r="XD214" s="39"/>
      <c r="XE214" s="39"/>
      <c r="XF214" s="39"/>
      <c r="XG214" s="39"/>
      <c r="XH214" s="39"/>
      <c r="XI214" s="39"/>
      <c r="XJ214" s="39"/>
      <c r="XK214" s="39"/>
      <c r="XL214" s="39"/>
      <c r="XM214" s="39"/>
      <c r="XN214" s="39"/>
      <c r="XO214" s="39"/>
      <c r="XP214" s="39"/>
      <c r="XQ214" s="39"/>
      <c r="XR214" s="39"/>
      <c r="XS214" s="39"/>
      <c r="XT214" s="39"/>
      <c r="XU214" s="39"/>
      <c r="XV214" s="39"/>
      <c r="XW214" s="39"/>
      <c r="XX214" s="39"/>
      <c r="XY214" s="39"/>
      <c r="XZ214" s="39"/>
      <c r="YA214" s="39"/>
      <c r="YB214" s="39"/>
      <c r="YC214" s="39"/>
      <c r="YD214" s="39"/>
      <c r="YE214" s="39"/>
      <c r="YF214" s="39"/>
      <c r="YG214" s="39"/>
      <c r="YH214" s="39"/>
      <c r="YI214" s="39"/>
      <c r="YJ214" s="39"/>
      <c r="YK214" s="39"/>
      <c r="YL214" s="39"/>
      <c r="YM214" s="39"/>
      <c r="YN214" s="39"/>
      <c r="YO214" s="39"/>
      <c r="YP214" s="39"/>
      <c r="YQ214" s="39"/>
      <c r="YR214" s="39"/>
      <c r="YS214" s="39"/>
      <c r="YT214" s="39"/>
      <c r="YU214" s="39"/>
      <c r="YV214" s="39"/>
      <c r="YW214" s="39"/>
      <c r="YX214" s="39"/>
      <c r="YY214" s="39"/>
      <c r="YZ214" s="39"/>
      <c r="ZA214" s="39"/>
      <c r="ZB214" s="39"/>
      <c r="ZC214" s="39"/>
      <c r="ZD214" s="39"/>
      <c r="ZE214" s="39"/>
      <c r="ZF214" s="39"/>
      <c r="ZG214" s="39"/>
      <c r="ZH214" s="39"/>
      <c r="ZI214" s="39"/>
      <c r="ZJ214" s="39"/>
      <c r="ZK214" s="39"/>
      <c r="ZL214" s="39"/>
      <c r="ZM214" s="39"/>
      <c r="ZN214" s="39"/>
      <c r="ZO214" s="39"/>
      <c r="ZP214" s="39"/>
      <c r="ZQ214" s="39"/>
      <c r="ZR214" s="39"/>
      <c r="ZS214" s="39"/>
      <c r="ZT214" s="39"/>
      <c r="ZU214" s="39"/>
      <c r="ZV214" s="39"/>
      <c r="ZW214" s="39"/>
      <c r="ZX214" s="39"/>
      <c r="ZY214" s="39"/>
      <c r="ZZ214" s="39"/>
      <c r="AAA214" s="39"/>
      <c r="AAB214" s="39"/>
      <c r="AAC214" s="39"/>
      <c r="AAD214" s="39"/>
      <c r="AAE214" s="39"/>
      <c r="AAF214" s="39"/>
      <c r="AAG214" s="39"/>
      <c r="AAH214" s="39"/>
      <c r="AAI214" s="39"/>
      <c r="AAJ214" s="39"/>
      <c r="AAK214" s="39"/>
      <c r="AAL214" s="39"/>
      <c r="AAM214" s="39"/>
      <c r="AAN214" s="39"/>
      <c r="AAO214" s="39"/>
      <c r="AAP214" s="39"/>
      <c r="AAQ214" s="39"/>
      <c r="AAR214" s="39"/>
      <c r="AAS214" s="39"/>
      <c r="AAT214" s="39"/>
      <c r="AAU214" s="39"/>
      <c r="AAV214" s="39"/>
      <c r="AAW214" s="39"/>
      <c r="AAX214" s="39"/>
      <c r="AAY214" s="39"/>
      <c r="AAZ214" s="39"/>
      <c r="ABA214" s="39"/>
      <c r="ABB214" s="39"/>
      <c r="ABC214" s="39"/>
      <c r="ABD214" s="39"/>
      <c r="ABE214" s="39"/>
      <c r="ABF214" s="39"/>
      <c r="ABG214" s="39"/>
      <c r="ABH214" s="39"/>
      <c r="ABI214" s="39"/>
      <c r="ABJ214" s="39"/>
      <c r="ABK214" s="39"/>
      <c r="ABL214" s="39"/>
      <c r="ABM214" s="39"/>
      <c r="ABN214" s="39"/>
      <c r="ABO214" s="39"/>
      <c r="ABP214" s="39"/>
      <c r="ABQ214" s="39"/>
      <c r="ABR214" s="39"/>
      <c r="ABS214" s="39"/>
      <c r="ABT214" s="39"/>
      <c r="ABU214" s="39"/>
      <c r="ABV214" s="39"/>
      <c r="ABW214" s="39"/>
      <c r="ABX214" s="39"/>
      <c r="ABY214" s="39"/>
      <c r="ABZ214" s="39"/>
      <c r="ACA214" s="39"/>
      <c r="ACB214" s="39"/>
      <c r="ACC214" s="39"/>
      <c r="ACD214" s="39"/>
      <c r="ACE214" s="39"/>
      <c r="ACF214" s="39"/>
      <c r="ACG214" s="39"/>
      <c r="ACH214" s="39"/>
      <c r="ACI214" s="39"/>
      <c r="ACJ214" s="39"/>
      <c r="ACK214" s="39"/>
      <c r="ACL214" s="39"/>
      <c r="ACM214" s="39"/>
      <c r="ACN214" s="39"/>
      <c r="ACO214" s="39"/>
      <c r="ACP214" s="39"/>
      <c r="ACQ214" s="39"/>
      <c r="ACR214" s="39"/>
      <c r="ACS214" s="39"/>
      <c r="ACT214" s="39"/>
      <c r="ACU214" s="39"/>
      <c r="ACV214" s="39"/>
      <c r="ACW214" s="39"/>
      <c r="ACX214" s="39"/>
      <c r="ACY214" s="39"/>
      <c r="ACZ214" s="39"/>
      <c r="ADA214" s="39"/>
      <c r="ADB214" s="39"/>
      <c r="ADC214" s="39"/>
      <c r="ADD214" s="39"/>
      <c r="ADE214" s="39"/>
      <c r="ADF214" s="39"/>
      <c r="ADG214" s="39"/>
      <c r="ADH214" s="39"/>
      <c r="ADI214" s="39"/>
      <c r="ADJ214" s="39"/>
      <c r="ADK214" s="39"/>
      <c r="ADL214" s="39"/>
      <c r="ADM214" s="39"/>
      <c r="ADN214" s="39"/>
      <c r="ADO214" s="39"/>
      <c r="ADP214" s="39"/>
      <c r="ADQ214" s="39"/>
      <c r="ADR214" s="39"/>
      <c r="ADS214" s="39"/>
      <c r="ADT214" s="39"/>
      <c r="ADU214" s="39"/>
      <c r="ADV214" s="39"/>
      <c r="ADW214" s="39"/>
      <c r="ADX214" s="39"/>
      <c r="ADY214" s="39"/>
      <c r="ADZ214" s="39"/>
      <c r="AEA214" s="39"/>
      <c r="AEB214" s="39"/>
      <c r="AEC214" s="39"/>
      <c r="AED214" s="39"/>
      <c r="AEE214" s="39"/>
      <c r="AEF214" s="39"/>
      <c r="AEG214" s="39"/>
      <c r="AEH214" s="39"/>
      <c r="AEI214" s="39"/>
      <c r="AEJ214" s="39"/>
      <c r="AEK214" s="39"/>
      <c r="AEL214" s="39"/>
      <c r="AEM214" s="39"/>
      <c r="AEN214" s="39"/>
      <c r="AEO214" s="39"/>
      <c r="AEP214" s="39"/>
      <c r="AEQ214" s="39"/>
      <c r="AER214" s="39"/>
      <c r="AES214" s="39"/>
      <c r="AET214" s="39"/>
      <c r="AEU214" s="39"/>
      <c r="AEV214" s="39"/>
      <c r="AEW214" s="39"/>
      <c r="AEX214" s="39"/>
      <c r="AEY214" s="39"/>
      <c r="AEZ214" s="39"/>
      <c r="AFA214" s="39"/>
      <c r="AFB214" s="39"/>
      <c r="AFC214" s="39"/>
      <c r="AFD214" s="39"/>
      <c r="AFE214" s="39"/>
      <c r="AFF214" s="39"/>
      <c r="AFG214" s="39"/>
      <c r="AFH214" s="39"/>
      <c r="AFI214" s="39"/>
      <c r="AFJ214" s="39"/>
      <c r="AFK214" s="39"/>
      <c r="AFL214" s="39"/>
      <c r="AFM214" s="39"/>
      <c r="AFN214" s="39"/>
      <c r="AFO214" s="39"/>
      <c r="AFP214" s="39"/>
      <c r="AFQ214" s="39"/>
      <c r="AFR214" s="39"/>
      <c r="AFS214" s="39"/>
      <c r="AFT214" s="39"/>
      <c r="AFU214" s="39"/>
      <c r="AFV214" s="39"/>
      <c r="AFW214" s="39"/>
      <c r="AFX214" s="39"/>
      <c r="AFY214" s="39"/>
      <c r="AFZ214" s="39"/>
      <c r="AGA214" s="39"/>
      <c r="AGB214" s="39"/>
      <c r="AGC214" s="39"/>
      <c r="AGD214" s="39"/>
      <c r="AGE214" s="39"/>
      <c r="AGF214" s="39"/>
      <c r="AGG214" s="39"/>
      <c r="AGH214" s="39"/>
      <c r="AGI214" s="39"/>
      <c r="AGJ214" s="39"/>
      <c r="AGK214" s="39"/>
      <c r="AGL214" s="39"/>
      <c r="AGM214" s="39"/>
      <c r="AGN214" s="39"/>
      <c r="AGO214" s="39"/>
      <c r="AGP214" s="39"/>
      <c r="AGQ214" s="39"/>
      <c r="AGR214" s="39"/>
      <c r="AGS214" s="39"/>
      <c r="AGT214" s="39"/>
      <c r="AGU214" s="39"/>
      <c r="AGV214" s="39"/>
      <c r="AGW214" s="39"/>
      <c r="AGX214" s="39"/>
      <c r="AGY214" s="39"/>
      <c r="AGZ214" s="39"/>
      <c r="AHA214" s="39"/>
      <c r="AHB214" s="39"/>
      <c r="AHC214" s="39"/>
      <c r="AHD214" s="39"/>
      <c r="AHE214" s="39"/>
      <c r="AHF214" s="39"/>
      <c r="AHG214" s="39"/>
      <c r="AHH214" s="39"/>
      <c r="AHI214" s="39"/>
      <c r="AHJ214" s="39"/>
      <c r="AHK214" s="39"/>
      <c r="AHL214" s="39"/>
      <c r="AHM214" s="39"/>
      <c r="AHN214" s="39"/>
      <c r="AHO214" s="39"/>
      <c r="AHP214" s="39"/>
      <c r="AHQ214" s="39"/>
      <c r="AHR214" s="39"/>
      <c r="AHS214" s="39"/>
      <c r="AHT214" s="39"/>
      <c r="AHU214" s="39"/>
      <c r="AHV214" s="39"/>
      <c r="AHW214" s="39"/>
      <c r="AHX214" s="39"/>
      <c r="AHY214" s="39"/>
      <c r="AHZ214" s="39"/>
      <c r="AIA214" s="39"/>
      <c r="AIB214" s="39"/>
      <c r="AIC214" s="39"/>
      <c r="AID214" s="39"/>
      <c r="AIE214" s="39"/>
      <c r="AIF214" s="39"/>
      <c r="AIG214" s="39"/>
      <c r="AIH214" s="39"/>
      <c r="AII214" s="39"/>
      <c r="AIJ214" s="39"/>
      <c r="AIK214" s="39"/>
      <c r="AIL214" s="39"/>
      <c r="AIM214" s="39"/>
      <c r="AIN214" s="39"/>
      <c r="AIO214" s="39"/>
      <c r="AIP214" s="39"/>
      <c r="AIQ214" s="39"/>
      <c r="AIR214" s="39"/>
      <c r="AIS214" s="39"/>
      <c r="AIT214" s="39"/>
      <c r="AIU214" s="39"/>
      <c r="AIV214" s="39"/>
      <c r="AIW214" s="39"/>
      <c r="AIX214" s="39"/>
      <c r="AIY214" s="39"/>
      <c r="AIZ214" s="39"/>
      <c r="AJA214" s="39"/>
      <c r="AJB214" s="39"/>
      <c r="AJC214" s="39"/>
      <c r="AJD214" s="39"/>
      <c r="AJE214" s="39"/>
      <c r="AJF214" s="39"/>
      <c r="AJG214" s="39"/>
      <c r="AJH214" s="39"/>
      <c r="AJI214" s="39"/>
      <c r="AJJ214" s="39"/>
      <c r="AJK214" s="39"/>
      <c r="AJL214" s="39"/>
      <c r="AJM214" s="39"/>
      <c r="AJN214" s="39"/>
      <c r="AJO214" s="39"/>
      <c r="AJP214" s="39"/>
      <c r="AJQ214" s="39"/>
      <c r="AJR214" s="39"/>
      <c r="AJS214" s="39"/>
      <c r="AJT214" s="39"/>
      <c r="AJU214" s="39"/>
      <c r="AJV214" s="39"/>
      <c r="AJW214" s="39"/>
      <c r="AJX214" s="39"/>
      <c r="AJY214" s="39"/>
      <c r="AJZ214" s="39"/>
      <c r="AKA214" s="39"/>
      <c r="AKB214" s="39"/>
      <c r="AKC214" s="39"/>
      <c r="AKD214" s="39"/>
      <c r="AKE214" s="39"/>
      <c r="AKF214" s="39"/>
      <c r="AKG214" s="39"/>
      <c r="AKH214" s="39"/>
      <c r="AKI214" s="39"/>
      <c r="AKJ214" s="39"/>
      <c r="AKK214" s="39"/>
      <c r="AKL214" s="39"/>
      <c r="AKM214" s="39"/>
      <c r="AKN214" s="39"/>
      <c r="AKO214" s="39"/>
      <c r="AKP214" s="39"/>
      <c r="AKQ214" s="39"/>
      <c r="AKR214" s="39"/>
      <c r="AKS214" s="39"/>
      <c r="AKT214" s="39"/>
      <c r="AKU214" s="39"/>
      <c r="AKV214" s="39"/>
      <c r="AKW214" s="39"/>
      <c r="AKX214" s="39"/>
      <c r="AKY214" s="39"/>
      <c r="AKZ214" s="39"/>
      <c r="ALA214" s="39"/>
      <c r="ALB214" s="39"/>
      <c r="ALC214" s="39"/>
      <c r="ALD214" s="39"/>
      <c r="ALE214" s="39"/>
      <c r="ALF214" s="39"/>
      <c r="ALG214" s="39"/>
      <c r="ALH214" s="39"/>
      <c r="ALI214" s="39"/>
      <c r="ALJ214" s="39"/>
      <c r="ALK214" s="39"/>
      <c r="ALL214" s="39"/>
      <c r="ALM214" s="39"/>
      <c r="ALN214" s="39"/>
      <c r="ALO214" s="39"/>
      <c r="ALP214" s="39"/>
      <c r="ALQ214" s="39"/>
      <c r="ALR214" s="39"/>
      <c r="ALS214" s="39"/>
      <c r="ALT214" s="39"/>
      <c r="ALU214" s="39"/>
      <c r="ALV214" s="39"/>
      <c r="ALW214" s="39"/>
      <c r="ALX214" s="39"/>
      <c r="ALY214" s="39"/>
      <c r="ALZ214" s="39"/>
      <c r="AMA214" s="39"/>
      <c r="AMB214" s="39"/>
      <c r="AMC214" s="39"/>
      <c r="AMD214" s="39"/>
      <c r="AME214" s="39"/>
      <c r="AMF214" s="39"/>
      <c r="AMG214" s="39"/>
      <c r="AMH214" s="39"/>
      <c r="AMI214" s="39"/>
      <c r="AMJ214" s="39"/>
      <c r="AMK214" s="39"/>
      <c r="AML214" s="39"/>
      <c r="AMM214" s="39"/>
      <c r="AMN214" s="39"/>
      <c r="AMO214" s="39"/>
      <c r="AMP214" s="39"/>
      <c r="AMQ214" s="39"/>
      <c r="AMR214" s="39"/>
      <c r="AMS214" s="39"/>
      <c r="AMT214" s="39"/>
      <c r="AMU214" s="39"/>
      <c r="AMV214" s="59"/>
    </row>
    <row r="215" spans="1:1036" ht="14.25" outlineLevel="1">
      <c r="A215" s="3"/>
      <c r="B215" s="3"/>
      <c r="C215" s="21"/>
      <c r="D215" s="3"/>
      <c r="E215" s="3"/>
      <c r="F215" s="3"/>
      <c r="G215" s="65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/>
      <c r="HN215" s="39"/>
      <c r="HO215" s="39"/>
      <c r="HP215" s="39"/>
      <c r="HQ215" s="39"/>
      <c r="HR215" s="39"/>
      <c r="HS215" s="39"/>
      <c r="HT215" s="39"/>
      <c r="HU215" s="39"/>
      <c r="HV215" s="39"/>
      <c r="HW215" s="39"/>
      <c r="HX215" s="39"/>
      <c r="HY215" s="39"/>
      <c r="HZ215" s="39"/>
      <c r="IA215" s="39"/>
      <c r="IB215" s="39"/>
      <c r="IC215" s="39"/>
      <c r="ID215" s="39"/>
      <c r="IE215" s="39"/>
      <c r="IF215" s="39"/>
      <c r="IG215" s="39"/>
      <c r="IH215" s="39"/>
      <c r="II215" s="39"/>
      <c r="IJ215" s="39"/>
      <c r="IK215" s="39"/>
      <c r="IL215" s="39"/>
      <c r="IM215" s="39"/>
      <c r="IN215" s="39"/>
      <c r="IO215" s="39"/>
      <c r="IP215" s="39"/>
      <c r="IQ215" s="39"/>
      <c r="IR215" s="39"/>
      <c r="IS215" s="39"/>
      <c r="IT215" s="39"/>
      <c r="IU215" s="39"/>
      <c r="IV215" s="39"/>
      <c r="IW215" s="39"/>
      <c r="IX215" s="39"/>
      <c r="IY215" s="39"/>
      <c r="IZ215" s="39"/>
      <c r="JA215" s="39"/>
      <c r="JB215" s="39"/>
      <c r="JC215" s="39"/>
      <c r="JD215" s="39"/>
      <c r="JE215" s="39"/>
      <c r="JF215" s="39"/>
      <c r="JG215" s="39"/>
      <c r="JH215" s="39"/>
      <c r="JI215" s="39"/>
      <c r="JJ215" s="39"/>
      <c r="JK215" s="39"/>
      <c r="JL215" s="39"/>
      <c r="JM215" s="39"/>
      <c r="JN215" s="39"/>
      <c r="JO215" s="39"/>
      <c r="JP215" s="39"/>
      <c r="JQ215" s="39"/>
      <c r="JR215" s="39"/>
      <c r="JS215" s="39"/>
      <c r="JT215" s="39"/>
      <c r="JU215" s="39"/>
      <c r="JV215" s="39"/>
      <c r="JW215" s="39"/>
      <c r="JX215" s="39"/>
      <c r="JY215" s="39"/>
      <c r="JZ215" s="39"/>
      <c r="KA215" s="39"/>
      <c r="KB215" s="39"/>
      <c r="KC215" s="39"/>
      <c r="KD215" s="39"/>
      <c r="KE215" s="39"/>
      <c r="KF215" s="39"/>
      <c r="KG215" s="39"/>
      <c r="KH215" s="39"/>
      <c r="KI215" s="39"/>
      <c r="KJ215" s="39"/>
      <c r="KK215" s="39"/>
      <c r="KL215" s="39"/>
      <c r="KM215" s="39"/>
      <c r="KN215" s="39"/>
      <c r="KO215" s="39"/>
      <c r="KP215" s="39"/>
      <c r="KQ215" s="39"/>
      <c r="KR215" s="39"/>
      <c r="KS215" s="39"/>
      <c r="KT215" s="39"/>
      <c r="KU215" s="39"/>
      <c r="KV215" s="39"/>
      <c r="KW215" s="39"/>
      <c r="KX215" s="39"/>
      <c r="KY215" s="39"/>
      <c r="KZ215" s="39"/>
      <c r="LA215" s="39"/>
      <c r="LB215" s="39"/>
      <c r="LC215" s="39"/>
      <c r="LD215" s="39"/>
      <c r="LE215" s="39"/>
      <c r="LF215" s="39"/>
      <c r="LG215" s="39"/>
      <c r="LH215" s="39"/>
      <c r="LI215" s="39"/>
      <c r="LJ215" s="39"/>
      <c r="LK215" s="39"/>
      <c r="LL215" s="39"/>
      <c r="LM215" s="39"/>
      <c r="LN215" s="39"/>
      <c r="LO215" s="39"/>
      <c r="LP215" s="39"/>
      <c r="LQ215" s="39"/>
      <c r="LR215" s="39"/>
      <c r="LS215" s="39"/>
      <c r="LT215" s="39"/>
      <c r="LU215" s="39"/>
      <c r="LV215" s="39"/>
      <c r="LW215" s="39"/>
      <c r="LX215" s="39"/>
      <c r="LY215" s="39"/>
      <c r="LZ215" s="39"/>
      <c r="MA215" s="39"/>
      <c r="MB215" s="39"/>
      <c r="MC215" s="39"/>
      <c r="MD215" s="39"/>
      <c r="ME215" s="39"/>
      <c r="MF215" s="39"/>
      <c r="MG215" s="39"/>
      <c r="MH215" s="39"/>
      <c r="MI215" s="39"/>
      <c r="MJ215" s="39"/>
      <c r="MK215" s="39"/>
      <c r="ML215" s="39"/>
      <c r="MM215" s="39"/>
      <c r="MN215" s="39"/>
      <c r="MO215" s="39"/>
      <c r="MP215" s="39"/>
      <c r="MQ215" s="39"/>
      <c r="MR215" s="39"/>
      <c r="MS215" s="39"/>
      <c r="MT215" s="39"/>
      <c r="MU215" s="39"/>
      <c r="MV215" s="39"/>
      <c r="MW215" s="39"/>
      <c r="MX215" s="39"/>
      <c r="MY215" s="39"/>
      <c r="MZ215" s="39"/>
      <c r="NA215" s="39"/>
      <c r="NB215" s="39"/>
      <c r="NC215" s="39"/>
      <c r="ND215" s="39"/>
      <c r="NE215" s="39"/>
      <c r="NF215" s="39"/>
      <c r="NG215" s="39"/>
      <c r="NH215" s="39"/>
      <c r="NI215" s="39"/>
      <c r="NJ215" s="39"/>
      <c r="NK215" s="39"/>
      <c r="NL215" s="39"/>
      <c r="NM215" s="39"/>
      <c r="NN215" s="39"/>
      <c r="NO215" s="39"/>
      <c r="NP215" s="39"/>
      <c r="NQ215" s="39"/>
      <c r="NR215" s="39"/>
      <c r="NS215" s="39"/>
      <c r="NT215" s="39"/>
      <c r="NU215" s="39"/>
      <c r="NV215" s="39"/>
      <c r="NW215" s="39"/>
      <c r="NX215" s="39"/>
      <c r="NY215" s="39"/>
      <c r="NZ215" s="39"/>
      <c r="OA215" s="39"/>
      <c r="OB215" s="39"/>
      <c r="OC215" s="39"/>
      <c r="OD215" s="39"/>
      <c r="OE215" s="39"/>
      <c r="OF215" s="39"/>
      <c r="OG215" s="39"/>
      <c r="OH215" s="39"/>
      <c r="OI215" s="39"/>
      <c r="OJ215" s="39"/>
      <c r="OK215" s="39"/>
      <c r="OL215" s="39"/>
      <c r="OM215" s="39"/>
      <c r="ON215" s="39"/>
      <c r="OO215" s="39"/>
      <c r="OP215" s="39"/>
      <c r="OQ215" s="39"/>
      <c r="OR215" s="39"/>
      <c r="OS215" s="39"/>
      <c r="OT215" s="39"/>
      <c r="OU215" s="39"/>
      <c r="OV215" s="39"/>
      <c r="OW215" s="39"/>
      <c r="OX215" s="39"/>
      <c r="OY215" s="39"/>
      <c r="OZ215" s="39"/>
      <c r="PA215" s="39"/>
      <c r="PB215" s="39"/>
      <c r="PC215" s="39"/>
      <c r="PD215" s="39"/>
      <c r="PE215" s="39"/>
      <c r="PF215" s="39"/>
      <c r="PG215" s="39"/>
      <c r="PH215" s="39"/>
      <c r="PI215" s="39"/>
      <c r="PJ215" s="39"/>
      <c r="PK215" s="39"/>
      <c r="PL215" s="39"/>
      <c r="PM215" s="39"/>
      <c r="PN215" s="39"/>
      <c r="PO215" s="39"/>
      <c r="PP215" s="39"/>
      <c r="PQ215" s="39"/>
      <c r="PR215" s="39"/>
      <c r="PS215" s="39"/>
      <c r="PT215" s="39"/>
      <c r="PU215" s="39"/>
      <c r="PV215" s="39"/>
      <c r="PW215" s="39"/>
      <c r="PX215" s="39"/>
      <c r="PY215" s="39"/>
      <c r="PZ215" s="39"/>
      <c r="QA215" s="39"/>
      <c r="QB215" s="39"/>
      <c r="QC215" s="39"/>
      <c r="QD215" s="39"/>
      <c r="QE215" s="39"/>
      <c r="QF215" s="39"/>
      <c r="QG215" s="39"/>
      <c r="QH215" s="39"/>
      <c r="QI215" s="39"/>
      <c r="QJ215" s="39"/>
      <c r="QK215" s="39"/>
      <c r="QL215" s="39"/>
      <c r="QM215" s="39"/>
      <c r="QN215" s="39"/>
      <c r="QO215" s="39"/>
      <c r="QP215" s="39"/>
      <c r="QQ215" s="39"/>
      <c r="QR215" s="39"/>
      <c r="QS215" s="39"/>
      <c r="QT215" s="39"/>
      <c r="QU215" s="39"/>
      <c r="QV215" s="39"/>
      <c r="QW215" s="39"/>
      <c r="QX215" s="39"/>
      <c r="QY215" s="39"/>
      <c r="QZ215" s="39"/>
      <c r="RA215" s="39"/>
      <c r="RB215" s="39"/>
      <c r="RC215" s="39"/>
      <c r="RD215" s="39"/>
      <c r="RE215" s="39"/>
      <c r="RF215" s="39"/>
      <c r="RG215" s="39"/>
      <c r="RH215" s="39"/>
      <c r="RI215" s="39"/>
      <c r="RJ215" s="39"/>
      <c r="RK215" s="39"/>
      <c r="RL215" s="39"/>
      <c r="RM215" s="39"/>
      <c r="RN215" s="39"/>
      <c r="RO215" s="39"/>
      <c r="RP215" s="39"/>
      <c r="RQ215" s="39"/>
      <c r="RR215" s="39"/>
      <c r="RS215" s="39"/>
      <c r="RT215" s="39"/>
      <c r="RU215" s="39"/>
      <c r="RV215" s="39"/>
      <c r="RW215" s="39"/>
      <c r="RX215" s="39"/>
      <c r="RY215" s="39"/>
      <c r="RZ215" s="39"/>
      <c r="SA215" s="39"/>
      <c r="SB215" s="39"/>
      <c r="SC215" s="39"/>
      <c r="SD215" s="39"/>
      <c r="SE215" s="39"/>
      <c r="SF215" s="39"/>
      <c r="SG215" s="39"/>
      <c r="SH215" s="39"/>
      <c r="SI215" s="39"/>
      <c r="SJ215" s="39"/>
      <c r="SK215" s="39"/>
      <c r="SL215" s="39"/>
      <c r="SM215" s="39"/>
      <c r="SN215" s="39"/>
      <c r="SO215" s="39"/>
      <c r="SP215" s="39"/>
      <c r="SQ215" s="39"/>
      <c r="SR215" s="39"/>
      <c r="SS215" s="39"/>
      <c r="ST215" s="39"/>
      <c r="SU215" s="39"/>
      <c r="SV215" s="39"/>
      <c r="SW215" s="39"/>
      <c r="SX215" s="39"/>
      <c r="SY215" s="39"/>
      <c r="SZ215" s="39"/>
      <c r="TA215" s="39"/>
      <c r="TB215" s="39"/>
      <c r="TC215" s="39"/>
      <c r="TD215" s="39"/>
      <c r="TE215" s="39"/>
      <c r="TF215" s="39"/>
      <c r="TG215" s="39"/>
      <c r="TH215" s="39"/>
      <c r="TI215" s="39"/>
      <c r="TJ215" s="39"/>
      <c r="TK215" s="39"/>
      <c r="TL215" s="39"/>
      <c r="TM215" s="39"/>
      <c r="TN215" s="39"/>
      <c r="TO215" s="39"/>
      <c r="TP215" s="39"/>
      <c r="TQ215" s="39"/>
      <c r="TR215" s="39"/>
      <c r="TS215" s="39"/>
      <c r="TT215" s="39"/>
      <c r="TU215" s="39"/>
      <c r="TV215" s="39"/>
      <c r="TW215" s="39"/>
      <c r="TX215" s="39"/>
      <c r="TY215" s="39"/>
      <c r="TZ215" s="39"/>
      <c r="UA215" s="39"/>
      <c r="UB215" s="39"/>
      <c r="UC215" s="39"/>
      <c r="UD215" s="39"/>
      <c r="UE215" s="39"/>
      <c r="UF215" s="39"/>
      <c r="UG215" s="39"/>
      <c r="UH215" s="39"/>
      <c r="UI215" s="39"/>
      <c r="UJ215" s="39"/>
      <c r="UK215" s="39"/>
      <c r="UL215" s="39"/>
      <c r="UM215" s="39"/>
      <c r="UN215" s="39"/>
      <c r="UO215" s="39"/>
      <c r="UP215" s="39"/>
      <c r="UQ215" s="39"/>
      <c r="UR215" s="39"/>
      <c r="US215" s="39"/>
      <c r="UT215" s="39"/>
      <c r="UU215" s="39"/>
      <c r="UV215" s="39"/>
      <c r="UW215" s="39"/>
      <c r="UX215" s="39"/>
      <c r="UY215" s="39"/>
      <c r="UZ215" s="39"/>
      <c r="VA215" s="39"/>
      <c r="VB215" s="39"/>
      <c r="VC215" s="39"/>
      <c r="VD215" s="39"/>
      <c r="VE215" s="39"/>
      <c r="VF215" s="39"/>
      <c r="VG215" s="39"/>
      <c r="VH215" s="39"/>
      <c r="VI215" s="39"/>
      <c r="VJ215" s="39"/>
      <c r="VK215" s="39"/>
      <c r="VL215" s="39"/>
      <c r="VM215" s="39"/>
      <c r="VN215" s="39"/>
      <c r="VO215" s="39"/>
      <c r="VP215" s="39"/>
      <c r="VQ215" s="39"/>
      <c r="VR215" s="39"/>
      <c r="VS215" s="39"/>
      <c r="VT215" s="39"/>
      <c r="VU215" s="39"/>
      <c r="VV215" s="39"/>
      <c r="VW215" s="39"/>
      <c r="VX215" s="39"/>
      <c r="VY215" s="39"/>
      <c r="VZ215" s="39"/>
      <c r="WA215" s="39"/>
      <c r="WB215" s="39"/>
      <c r="WC215" s="39"/>
      <c r="WD215" s="39"/>
      <c r="WE215" s="39"/>
      <c r="WF215" s="39"/>
      <c r="WG215" s="39"/>
      <c r="WH215" s="39"/>
      <c r="WI215" s="39"/>
      <c r="WJ215" s="39"/>
      <c r="WK215" s="39"/>
      <c r="WL215" s="39"/>
      <c r="WM215" s="39"/>
      <c r="WN215" s="39"/>
      <c r="WO215" s="39"/>
      <c r="WP215" s="39"/>
      <c r="WQ215" s="39"/>
      <c r="WR215" s="39"/>
      <c r="WS215" s="39"/>
      <c r="WT215" s="39"/>
      <c r="WU215" s="39"/>
      <c r="WV215" s="39"/>
      <c r="WW215" s="39"/>
      <c r="WX215" s="39"/>
      <c r="WY215" s="39"/>
      <c r="WZ215" s="39"/>
      <c r="XA215" s="39"/>
      <c r="XB215" s="39"/>
      <c r="XC215" s="39"/>
      <c r="XD215" s="39"/>
      <c r="XE215" s="39"/>
      <c r="XF215" s="39"/>
      <c r="XG215" s="39"/>
      <c r="XH215" s="39"/>
      <c r="XI215" s="39"/>
      <c r="XJ215" s="39"/>
      <c r="XK215" s="39"/>
      <c r="XL215" s="39"/>
      <c r="XM215" s="39"/>
      <c r="XN215" s="39"/>
      <c r="XO215" s="39"/>
      <c r="XP215" s="39"/>
      <c r="XQ215" s="39"/>
      <c r="XR215" s="39"/>
      <c r="XS215" s="39"/>
      <c r="XT215" s="39"/>
      <c r="XU215" s="39"/>
      <c r="XV215" s="39"/>
      <c r="XW215" s="39"/>
      <c r="XX215" s="39"/>
      <c r="XY215" s="39"/>
      <c r="XZ215" s="39"/>
      <c r="YA215" s="39"/>
      <c r="YB215" s="39"/>
      <c r="YC215" s="39"/>
      <c r="YD215" s="39"/>
      <c r="YE215" s="39"/>
      <c r="YF215" s="39"/>
      <c r="YG215" s="39"/>
      <c r="YH215" s="39"/>
      <c r="YI215" s="39"/>
      <c r="YJ215" s="39"/>
      <c r="YK215" s="39"/>
      <c r="YL215" s="39"/>
      <c r="YM215" s="39"/>
      <c r="YN215" s="39"/>
      <c r="YO215" s="39"/>
      <c r="YP215" s="39"/>
      <c r="YQ215" s="39"/>
      <c r="YR215" s="39"/>
      <c r="YS215" s="39"/>
      <c r="YT215" s="39"/>
      <c r="YU215" s="39"/>
      <c r="YV215" s="39"/>
      <c r="YW215" s="39"/>
      <c r="YX215" s="39"/>
      <c r="YY215" s="39"/>
      <c r="YZ215" s="39"/>
      <c r="ZA215" s="39"/>
      <c r="ZB215" s="39"/>
      <c r="ZC215" s="39"/>
      <c r="ZD215" s="39"/>
      <c r="ZE215" s="39"/>
      <c r="ZF215" s="39"/>
      <c r="ZG215" s="39"/>
      <c r="ZH215" s="39"/>
      <c r="ZI215" s="39"/>
      <c r="ZJ215" s="39"/>
      <c r="ZK215" s="39"/>
      <c r="ZL215" s="39"/>
      <c r="ZM215" s="39"/>
      <c r="ZN215" s="39"/>
      <c r="ZO215" s="39"/>
      <c r="ZP215" s="39"/>
      <c r="ZQ215" s="39"/>
      <c r="ZR215" s="39"/>
      <c r="ZS215" s="39"/>
      <c r="ZT215" s="39"/>
      <c r="ZU215" s="39"/>
      <c r="ZV215" s="39"/>
      <c r="ZW215" s="39"/>
      <c r="ZX215" s="39"/>
      <c r="ZY215" s="39"/>
      <c r="ZZ215" s="39"/>
      <c r="AAA215" s="39"/>
      <c r="AAB215" s="39"/>
      <c r="AAC215" s="39"/>
      <c r="AAD215" s="39"/>
      <c r="AAE215" s="39"/>
      <c r="AAF215" s="39"/>
      <c r="AAG215" s="39"/>
      <c r="AAH215" s="39"/>
      <c r="AAI215" s="39"/>
      <c r="AAJ215" s="39"/>
      <c r="AAK215" s="39"/>
      <c r="AAL215" s="39"/>
      <c r="AAM215" s="39"/>
      <c r="AAN215" s="39"/>
      <c r="AAO215" s="39"/>
      <c r="AAP215" s="39"/>
      <c r="AAQ215" s="39"/>
      <c r="AAR215" s="39"/>
      <c r="AAS215" s="39"/>
      <c r="AAT215" s="39"/>
      <c r="AAU215" s="39"/>
      <c r="AAV215" s="39"/>
      <c r="AAW215" s="39"/>
      <c r="AAX215" s="39"/>
      <c r="AAY215" s="39"/>
      <c r="AAZ215" s="39"/>
      <c r="ABA215" s="39"/>
      <c r="ABB215" s="39"/>
      <c r="ABC215" s="39"/>
      <c r="ABD215" s="39"/>
      <c r="ABE215" s="39"/>
      <c r="ABF215" s="39"/>
      <c r="ABG215" s="39"/>
      <c r="ABH215" s="39"/>
      <c r="ABI215" s="39"/>
      <c r="ABJ215" s="39"/>
      <c r="ABK215" s="39"/>
      <c r="ABL215" s="39"/>
      <c r="ABM215" s="39"/>
      <c r="ABN215" s="39"/>
      <c r="ABO215" s="39"/>
      <c r="ABP215" s="39"/>
      <c r="ABQ215" s="39"/>
      <c r="ABR215" s="39"/>
      <c r="ABS215" s="39"/>
      <c r="ABT215" s="39"/>
      <c r="ABU215" s="39"/>
      <c r="ABV215" s="39"/>
      <c r="ABW215" s="39"/>
      <c r="ABX215" s="39"/>
      <c r="ABY215" s="39"/>
      <c r="ABZ215" s="39"/>
      <c r="ACA215" s="39"/>
      <c r="ACB215" s="39"/>
      <c r="ACC215" s="39"/>
      <c r="ACD215" s="39"/>
      <c r="ACE215" s="39"/>
      <c r="ACF215" s="39"/>
      <c r="ACG215" s="39"/>
      <c r="ACH215" s="39"/>
      <c r="ACI215" s="39"/>
      <c r="ACJ215" s="39"/>
      <c r="ACK215" s="39"/>
      <c r="ACL215" s="39"/>
      <c r="ACM215" s="39"/>
      <c r="ACN215" s="39"/>
      <c r="ACO215" s="39"/>
      <c r="ACP215" s="39"/>
      <c r="ACQ215" s="39"/>
      <c r="ACR215" s="39"/>
      <c r="ACS215" s="39"/>
      <c r="ACT215" s="39"/>
      <c r="ACU215" s="39"/>
      <c r="ACV215" s="39"/>
      <c r="ACW215" s="39"/>
      <c r="ACX215" s="39"/>
      <c r="ACY215" s="39"/>
      <c r="ACZ215" s="39"/>
      <c r="ADA215" s="39"/>
      <c r="ADB215" s="39"/>
      <c r="ADC215" s="39"/>
      <c r="ADD215" s="39"/>
      <c r="ADE215" s="39"/>
      <c r="ADF215" s="39"/>
      <c r="ADG215" s="39"/>
      <c r="ADH215" s="39"/>
      <c r="ADI215" s="39"/>
      <c r="ADJ215" s="39"/>
      <c r="ADK215" s="39"/>
      <c r="ADL215" s="39"/>
      <c r="ADM215" s="39"/>
      <c r="ADN215" s="39"/>
      <c r="ADO215" s="39"/>
      <c r="ADP215" s="39"/>
      <c r="ADQ215" s="39"/>
      <c r="ADR215" s="39"/>
      <c r="ADS215" s="39"/>
      <c r="ADT215" s="39"/>
      <c r="ADU215" s="39"/>
      <c r="ADV215" s="39"/>
      <c r="ADW215" s="39"/>
      <c r="ADX215" s="39"/>
      <c r="ADY215" s="39"/>
      <c r="ADZ215" s="39"/>
      <c r="AEA215" s="39"/>
      <c r="AEB215" s="39"/>
      <c r="AEC215" s="39"/>
      <c r="AED215" s="39"/>
      <c r="AEE215" s="39"/>
      <c r="AEF215" s="39"/>
      <c r="AEG215" s="39"/>
      <c r="AEH215" s="39"/>
      <c r="AEI215" s="39"/>
      <c r="AEJ215" s="39"/>
      <c r="AEK215" s="39"/>
      <c r="AEL215" s="39"/>
      <c r="AEM215" s="39"/>
      <c r="AEN215" s="39"/>
      <c r="AEO215" s="39"/>
      <c r="AEP215" s="39"/>
      <c r="AEQ215" s="39"/>
      <c r="AER215" s="39"/>
      <c r="AES215" s="39"/>
      <c r="AET215" s="39"/>
      <c r="AEU215" s="39"/>
      <c r="AEV215" s="39"/>
      <c r="AEW215" s="39"/>
      <c r="AEX215" s="39"/>
      <c r="AEY215" s="39"/>
      <c r="AEZ215" s="39"/>
      <c r="AFA215" s="39"/>
      <c r="AFB215" s="39"/>
      <c r="AFC215" s="39"/>
      <c r="AFD215" s="39"/>
      <c r="AFE215" s="39"/>
      <c r="AFF215" s="39"/>
      <c r="AFG215" s="39"/>
      <c r="AFH215" s="39"/>
      <c r="AFI215" s="39"/>
      <c r="AFJ215" s="39"/>
      <c r="AFK215" s="39"/>
      <c r="AFL215" s="39"/>
      <c r="AFM215" s="39"/>
      <c r="AFN215" s="39"/>
      <c r="AFO215" s="39"/>
      <c r="AFP215" s="39"/>
      <c r="AFQ215" s="39"/>
      <c r="AFR215" s="39"/>
      <c r="AFS215" s="39"/>
      <c r="AFT215" s="39"/>
      <c r="AFU215" s="39"/>
      <c r="AFV215" s="39"/>
      <c r="AFW215" s="39"/>
      <c r="AFX215" s="39"/>
      <c r="AFY215" s="39"/>
      <c r="AFZ215" s="39"/>
      <c r="AGA215" s="39"/>
      <c r="AGB215" s="39"/>
      <c r="AGC215" s="39"/>
      <c r="AGD215" s="39"/>
      <c r="AGE215" s="39"/>
      <c r="AGF215" s="39"/>
      <c r="AGG215" s="39"/>
      <c r="AGH215" s="39"/>
      <c r="AGI215" s="39"/>
      <c r="AGJ215" s="39"/>
      <c r="AGK215" s="39"/>
      <c r="AGL215" s="39"/>
      <c r="AGM215" s="39"/>
      <c r="AGN215" s="39"/>
      <c r="AGO215" s="39"/>
      <c r="AGP215" s="39"/>
      <c r="AGQ215" s="39"/>
      <c r="AGR215" s="39"/>
      <c r="AGS215" s="39"/>
      <c r="AGT215" s="39"/>
      <c r="AGU215" s="39"/>
      <c r="AGV215" s="39"/>
      <c r="AGW215" s="39"/>
      <c r="AGX215" s="39"/>
      <c r="AGY215" s="39"/>
      <c r="AGZ215" s="39"/>
      <c r="AHA215" s="39"/>
      <c r="AHB215" s="39"/>
      <c r="AHC215" s="39"/>
      <c r="AHD215" s="39"/>
      <c r="AHE215" s="39"/>
      <c r="AHF215" s="39"/>
      <c r="AHG215" s="39"/>
      <c r="AHH215" s="39"/>
      <c r="AHI215" s="39"/>
      <c r="AHJ215" s="39"/>
      <c r="AHK215" s="39"/>
      <c r="AHL215" s="39"/>
      <c r="AHM215" s="39"/>
      <c r="AHN215" s="39"/>
      <c r="AHO215" s="39"/>
      <c r="AHP215" s="39"/>
      <c r="AHQ215" s="39"/>
      <c r="AHR215" s="39"/>
      <c r="AHS215" s="39"/>
      <c r="AHT215" s="39"/>
      <c r="AHU215" s="39"/>
      <c r="AHV215" s="39"/>
      <c r="AHW215" s="39"/>
      <c r="AHX215" s="39"/>
      <c r="AHY215" s="39"/>
      <c r="AHZ215" s="39"/>
      <c r="AIA215" s="39"/>
      <c r="AIB215" s="39"/>
      <c r="AIC215" s="39"/>
      <c r="AID215" s="39"/>
      <c r="AIE215" s="39"/>
      <c r="AIF215" s="39"/>
      <c r="AIG215" s="39"/>
      <c r="AIH215" s="39"/>
      <c r="AII215" s="39"/>
      <c r="AIJ215" s="39"/>
      <c r="AIK215" s="39"/>
      <c r="AIL215" s="39"/>
      <c r="AIM215" s="39"/>
      <c r="AIN215" s="39"/>
      <c r="AIO215" s="39"/>
      <c r="AIP215" s="39"/>
      <c r="AIQ215" s="39"/>
      <c r="AIR215" s="39"/>
      <c r="AIS215" s="39"/>
      <c r="AIT215" s="39"/>
      <c r="AIU215" s="39"/>
      <c r="AIV215" s="39"/>
      <c r="AIW215" s="39"/>
      <c r="AIX215" s="39"/>
      <c r="AIY215" s="39"/>
      <c r="AIZ215" s="39"/>
      <c r="AJA215" s="39"/>
      <c r="AJB215" s="39"/>
      <c r="AJC215" s="39"/>
      <c r="AJD215" s="39"/>
      <c r="AJE215" s="39"/>
      <c r="AJF215" s="39"/>
      <c r="AJG215" s="39"/>
      <c r="AJH215" s="39"/>
      <c r="AJI215" s="39"/>
      <c r="AJJ215" s="39"/>
      <c r="AJK215" s="39"/>
      <c r="AJL215" s="39"/>
      <c r="AJM215" s="39"/>
      <c r="AJN215" s="39"/>
      <c r="AJO215" s="39"/>
      <c r="AJP215" s="39"/>
      <c r="AJQ215" s="39"/>
      <c r="AJR215" s="39"/>
      <c r="AJS215" s="39"/>
      <c r="AJT215" s="39"/>
      <c r="AJU215" s="39"/>
      <c r="AJV215" s="39"/>
      <c r="AJW215" s="39"/>
      <c r="AJX215" s="39"/>
      <c r="AJY215" s="39"/>
      <c r="AJZ215" s="39"/>
      <c r="AKA215" s="39"/>
      <c r="AKB215" s="39"/>
      <c r="AKC215" s="39"/>
      <c r="AKD215" s="39"/>
      <c r="AKE215" s="39"/>
      <c r="AKF215" s="39"/>
      <c r="AKG215" s="39"/>
      <c r="AKH215" s="39"/>
      <c r="AKI215" s="39"/>
      <c r="AKJ215" s="39"/>
      <c r="AKK215" s="39"/>
      <c r="AKL215" s="39"/>
      <c r="AKM215" s="39"/>
      <c r="AKN215" s="39"/>
      <c r="AKO215" s="39"/>
      <c r="AKP215" s="39"/>
      <c r="AKQ215" s="39"/>
      <c r="AKR215" s="39"/>
      <c r="AKS215" s="39"/>
      <c r="AKT215" s="39"/>
      <c r="AKU215" s="39"/>
      <c r="AKV215" s="39"/>
      <c r="AKW215" s="39"/>
      <c r="AKX215" s="39"/>
      <c r="AKY215" s="39"/>
      <c r="AKZ215" s="39"/>
      <c r="ALA215" s="39"/>
      <c r="ALB215" s="39"/>
      <c r="ALC215" s="39"/>
      <c r="ALD215" s="39"/>
      <c r="ALE215" s="39"/>
      <c r="ALF215" s="39"/>
      <c r="ALG215" s="39"/>
      <c r="ALH215" s="39"/>
      <c r="ALI215" s="39"/>
      <c r="ALJ215" s="39"/>
      <c r="ALK215" s="39"/>
      <c r="ALL215" s="39"/>
      <c r="ALM215" s="39"/>
      <c r="ALN215" s="39"/>
      <c r="ALO215" s="39"/>
      <c r="ALP215" s="39"/>
      <c r="ALQ215" s="39"/>
      <c r="ALR215" s="39"/>
      <c r="ALS215" s="39"/>
      <c r="ALT215" s="39"/>
      <c r="ALU215" s="39"/>
      <c r="ALV215" s="39"/>
      <c r="ALW215" s="39"/>
      <c r="ALX215" s="39"/>
      <c r="ALY215" s="39"/>
      <c r="ALZ215" s="39"/>
      <c r="AMA215" s="39"/>
      <c r="AMB215" s="39"/>
      <c r="AMC215" s="39"/>
      <c r="AMD215" s="39"/>
      <c r="AME215" s="39"/>
      <c r="AMF215" s="39"/>
      <c r="AMG215" s="39"/>
      <c r="AMH215" s="39"/>
      <c r="AMI215" s="39"/>
      <c r="AMJ215" s="39"/>
      <c r="AMK215" s="39"/>
      <c r="AML215" s="39"/>
      <c r="AMM215" s="39"/>
      <c r="AMN215" s="39"/>
      <c r="AMO215" s="39"/>
      <c r="AMP215" s="39"/>
      <c r="AMQ215" s="39"/>
      <c r="AMR215" s="39"/>
      <c r="AMS215" s="39"/>
      <c r="AMT215" s="39"/>
      <c r="AMU215" s="39"/>
      <c r="AMV215" s="59"/>
    </row>
    <row r="216" spans="1:1036" ht="14.25" outlineLevel="1">
      <c r="A216" s="3"/>
      <c r="B216" s="3"/>
      <c r="C216" s="3" t="s">
        <v>272</v>
      </c>
      <c r="D216" s="3"/>
      <c r="E216" s="3"/>
      <c r="F216" s="3"/>
      <c r="G216" s="65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  <c r="IP216" s="39"/>
      <c r="IQ216" s="39"/>
      <c r="IR216" s="39"/>
      <c r="IS216" s="39"/>
      <c r="IT216" s="39"/>
      <c r="IU216" s="39"/>
      <c r="IV216" s="39"/>
      <c r="IW216" s="39"/>
      <c r="IX216" s="39"/>
      <c r="IY216" s="39"/>
      <c r="IZ216" s="39"/>
      <c r="JA216" s="39"/>
      <c r="JB216" s="39"/>
      <c r="JC216" s="39"/>
      <c r="JD216" s="39"/>
      <c r="JE216" s="39"/>
      <c r="JF216" s="39"/>
      <c r="JG216" s="39"/>
      <c r="JH216" s="39"/>
      <c r="JI216" s="39"/>
      <c r="JJ216" s="39"/>
      <c r="JK216" s="39"/>
      <c r="JL216" s="39"/>
      <c r="JM216" s="39"/>
      <c r="JN216" s="39"/>
      <c r="JO216" s="39"/>
      <c r="JP216" s="39"/>
      <c r="JQ216" s="39"/>
      <c r="JR216" s="39"/>
      <c r="JS216" s="39"/>
      <c r="JT216" s="39"/>
      <c r="JU216" s="39"/>
      <c r="JV216" s="39"/>
      <c r="JW216" s="39"/>
      <c r="JX216" s="39"/>
      <c r="JY216" s="39"/>
      <c r="JZ216" s="39"/>
      <c r="KA216" s="39"/>
      <c r="KB216" s="39"/>
      <c r="KC216" s="39"/>
      <c r="KD216" s="39"/>
      <c r="KE216" s="39"/>
      <c r="KF216" s="39"/>
      <c r="KG216" s="39"/>
      <c r="KH216" s="39"/>
      <c r="KI216" s="39"/>
      <c r="KJ216" s="39"/>
      <c r="KK216" s="39"/>
      <c r="KL216" s="39"/>
      <c r="KM216" s="39"/>
      <c r="KN216" s="39"/>
      <c r="KO216" s="39"/>
      <c r="KP216" s="39"/>
      <c r="KQ216" s="39"/>
      <c r="KR216" s="39"/>
      <c r="KS216" s="39"/>
      <c r="KT216" s="39"/>
      <c r="KU216" s="39"/>
      <c r="KV216" s="39"/>
      <c r="KW216" s="39"/>
      <c r="KX216" s="39"/>
      <c r="KY216" s="39"/>
      <c r="KZ216" s="39"/>
      <c r="LA216" s="39"/>
      <c r="LB216" s="39"/>
      <c r="LC216" s="39"/>
      <c r="LD216" s="39"/>
      <c r="LE216" s="39"/>
      <c r="LF216" s="39"/>
      <c r="LG216" s="39"/>
      <c r="LH216" s="39"/>
      <c r="LI216" s="39"/>
      <c r="LJ216" s="39"/>
      <c r="LK216" s="39"/>
      <c r="LL216" s="39"/>
      <c r="LM216" s="39"/>
      <c r="LN216" s="39"/>
      <c r="LO216" s="39"/>
      <c r="LP216" s="39"/>
      <c r="LQ216" s="39"/>
      <c r="LR216" s="39"/>
      <c r="LS216" s="39"/>
      <c r="LT216" s="39"/>
      <c r="LU216" s="39"/>
      <c r="LV216" s="39"/>
      <c r="LW216" s="39"/>
      <c r="LX216" s="39"/>
      <c r="LY216" s="39"/>
      <c r="LZ216" s="39"/>
      <c r="MA216" s="39"/>
      <c r="MB216" s="39"/>
      <c r="MC216" s="39"/>
      <c r="MD216" s="39"/>
      <c r="ME216" s="39"/>
      <c r="MF216" s="39"/>
      <c r="MG216" s="39"/>
      <c r="MH216" s="39"/>
      <c r="MI216" s="39"/>
      <c r="MJ216" s="39"/>
      <c r="MK216" s="39"/>
      <c r="ML216" s="39"/>
      <c r="MM216" s="39"/>
      <c r="MN216" s="39"/>
      <c r="MO216" s="39"/>
      <c r="MP216" s="39"/>
      <c r="MQ216" s="39"/>
      <c r="MR216" s="39"/>
      <c r="MS216" s="39"/>
      <c r="MT216" s="39"/>
      <c r="MU216" s="39"/>
      <c r="MV216" s="39"/>
      <c r="MW216" s="39"/>
      <c r="MX216" s="39"/>
      <c r="MY216" s="39"/>
      <c r="MZ216" s="39"/>
      <c r="NA216" s="39"/>
      <c r="NB216" s="39"/>
      <c r="NC216" s="39"/>
      <c r="ND216" s="39"/>
      <c r="NE216" s="39"/>
      <c r="NF216" s="39"/>
      <c r="NG216" s="39"/>
      <c r="NH216" s="39"/>
      <c r="NI216" s="39"/>
      <c r="NJ216" s="39"/>
      <c r="NK216" s="39"/>
      <c r="NL216" s="39"/>
      <c r="NM216" s="39"/>
      <c r="NN216" s="39"/>
      <c r="NO216" s="39"/>
      <c r="NP216" s="39"/>
      <c r="NQ216" s="39"/>
      <c r="NR216" s="39"/>
      <c r="NS216" s="39"/>
      <c r="NT216" s="39"/>
      <c r="NU216" s="39"/>
      <c r="NV216" s="39"/>
      <c r="NW216" s="39"/>
      <c r="NX216" s="39"/>
      <c r="NY216" s="39"/>
      <c r="NZ216" s="39"/>
      <c r="OA216" s="39"/>
      <c r="OB216" s="39"/>
      <c r="OC216" s="39"/>
      <c r="OD216" s="39"/>
      <c r="OE216" s="39"/>
      <c r="OF216" s="39"/>
      <c r="OG216" s="39"/>
      <c r="OH216" s="39"/>
      <c r="OI216" s="39"/>
      <c r="OJ216" s="39"/>
      <c r="OK216" s="39"/>
      <c r="OL216" s="39"/>
      <c r="OM216" s="39"/>
      <c r="ON216" s="39"/>
      <c r="OO216" s="39"/>
      <c r="OP216" s="39"/>
      <c r="OQ216" s="39"/>
      <c r="OR216" s="39"/>
      <c r="OS216" s="39"/>
      <c r="OT216" s="39"/>
      <c r="OU216" s="39"/>
      <c r="OV216" s="39"/>
      <c r="OW216" s="39"/>
      <c r="OX216" s="39"/>
      <c r="OY216" s="39"/>
      <c r="OZ216" s="39"/>
      <c r="PA216" s="39"/>
      <c r="PB216" s="39"/>
      <c r="PC216" s="39"/>
      <c r="PD216" s="39"/>
      <c r="PE216" s="39"/>
      <c r="PF216" s="39"/>
      <c r="PG216" s="39"/>
      <c r="PH216" s="39"/>
      <c r="PI216" s="39"/>
      <c r="PJ216" s="39"/>
      <c r="PK216" s="39"/>
      <c r="PL216" s="39"/>
      <c r="PM216" s="39"/>
      <c r="PN216" s="39"/>
      <c r="PO216" s="39"/>
      <c r="PP216" s="39"/>
      <c r="PQ216" s="39"/>
      <c r="PR216" s="39"/>
      <c r="PS216" s="39"/>
      <c r="PT216" s="39"/>
      <c r="PU216" s="39"/>
      <c r="PV216" s="39"/>
      <c r="PW216" s="39"/>
      <c r="PX216" s="39"/>
      <c r="PY216" s="39"/>
      <c r="PZ216" s="39"/>
      <c r="QA216" s="39"/>
      <c r="QB216" s="39"/>
      <c r="QC216" s="39"/>
      <c r="QD216" s="39"/>
      <c r="QE216" s="39"/>
      <c r="QF216" s="39"/>
      <c r="QG216" s="39"/>
      <c r="QH216" s="39"/>
      <c r="QI216" s="39"/>
      <c r="QJ216" s="39"/>
      <c r="QK216" s="39"/>
      <c r="QL216" s="39"/>
      <c r="QM216" s="39"/>
      <c r="QN216" s="39"/>
      <c r="QO216" s="39"/>
      <c r="QP216" s="39"/>
      <c r="QQ216" s="39"/>
      <c r="QR216" s="39"/>
      <c r="QS216" s="39"/>
      <c r="QT216" s="39"/>
      <c r="QU216" s="39"/>
      <c r="QV216" s="39"/>
      <c r="QW216" s="39"/>
      <c r="QX216" s="39"/>
      <c r="QY216" s="39"/>
      <c r="QZ216" s="39"/>
      <c r="RA216" s="39"/>
      <c r="RB216" s="39"/>
      <c r="RC216" s="39"/>
      <c r="RD216" s="39"/>
      <c r="RE216" s="39"/>
      <c r="RF216" s="39"/>
      <c r="RG216" s="39"/>
      <c r="RH216" s="39"/>
      <c r="RI216" s="39"/>
      <c r="RJ216" s="39"/>
      <c r="RK216" s="39"/>
      <c r="RL216" s="39"/>
      <c r="RM216" s="39"/>
      <c r="RN216" s="39"/>
      <c r="RO216" s="39"/>
      <c r="RP216" s="39"/>
      <c r="RQ216" s="39"/>
      <c r="RR216" s="39"/>
      <c r="RS216" s="39"/>
      <c r="RT216" s="39"/>
      <c r="RU216" s="39"/>
      <c r="RV216" s="39"/>
      <c r="RW216" s="39"/>
      <c r="RX216" s="39"/>
      <c r="RY216" s="39"/>
      <c r="RZ216" s="39"/>
      <c r="SA216" s="39"/>
      <c r="SB216" s="39"/>
      <c r="SC216" s="39"/>
      <c r="SD216" s="39"/>
      <c r="SE216" s="39"/>
      <c r="SF216" s="39"/>
      <c r="SG216" s="39"/>
      <c r="SH216" s="39"/>
      <c r="SI216" s="39"/>
      <c r="SJ216" s="39"/>
      <c r="SK216" s="39"/>
      <c r="SL216" s="39"/>
      <c r="SM216" s="39"/>
      <c r="SN216" s="39"/>
      <c r="SO216" s="39"/>
      <c r="SP216" s="39"/>
      <c r="SQ216" s="39"/>
      <c r="SR216" s="39"/>
      <c r="SS216" s="39"/>
      <c r="ST216" s="39"/>
      <c r="SU216" s="39"/>
      <c r="SV216" s="39"/>
      <c r="SW216" s="39"/>
      <c r="SX216" s="39"/>
      <c r="SY216" s="39"/>
      <c r="SZ216" s="39"/>
      <c r="TA216" s="39"/>
      <c r="TB216" s="39"/>
      <c r="TC216" s="39"/>
      <c r="TD216" s="39"/>
      <c r="TE216" s="39"/>
      <c r="TF216" s="39"/>
      <c r="TG216" s="39"/>
      <c r="TH216" s="39"/>
      <c r="TI216" s="39"/>
      <c r="TJ216" s="39"/>
      <c r="TK216" s="39"/>
      <c r="TL216" s="39"/>
      <c r="TM216" s="39"/>
      <c r="TN216" s="39"/>
      <c r="TO216" s="39"/>
      <c r="TP216" s="39"/>
      <c r="TQ216" s="39"/>
      <c r="TR216" s="39"/>
      <c r="TS216" s="39"/>
      <c r="TT216" s="39"/>
      <c r="TU216" s="39"/>
      <c r="TV216" s="39"/>
      <c r="TW216" s="39"/>
      <c r="TX216" s="39"/>
      <c r="TY216" s="39"/>
      <c r="TZ216" s="39"/>
      <c r="UA216" s="39"/>
      <c r="UB216" s="39"/>
      <c r="UC216" s="39"/>
      <c r="UD216" s="39"/>
      <c r="UE216" s="39"/>
      <c r="UF216" s="39"/>
      <c r="UG216" s="39"/>
      <c r="UH216" s="39"/>
      <c r="UI216" s="39"/>
      <c r="UJ216" s="39"/>
      <c r="UK216" s="39"/>
      <c r="UL216" s="39"/>
      <c r="UM216" s="39"/>
      <c r="UN216" s="39"/>
      <c r="UO216" s="39"/>
      <c r="UP216" s="39"/>
      <c r="UQ216" s="39"/>
      <c r="UR216" s="39"/>
      <c r="US216" s="39"/>
      <c r="UT216" s="39"/>
      <c r="UU216" s="39"/>
      <c r="UV216" s="39"/>
      <c r="UW216" s="39"/>
      <c r="UX216" s="39"/>
      <c r="UY216" s="39"/>
      <c r="UZ216" s="39"/>
      <c r="VA216" s="39"/>
      <c r="VB216" s="39"/>
      <c r="VC216" s="39"/>
      <c r="VD216" s="39"/>
      <c r="VE216" s="39"/>
      <c r="VF216" s="39"/>
      <c r="VG216" s="39"/>
      <c r="VH216" s="39"/>
      <c r="VI216" s="39"/>
      <c r="VJ216" s="39"/>
      <c r="VK216" s="39"/>
      <c r="VL216" s="39"/>
      <c r="VM216" s="39"/>
      <c r="VN216" s="39"/>
      <c r="VO216" s="39"/>
      <c r="VP216" s="39"/>
      <c r="VQ216" s="39"/>
      <c r="VR216" s="39"/>
      <c r="VS216" s="39"/>
      <c r="VT216" s="39"/>
      <c r="VU216" s="39"/>
      <c r="VV216" s="39"/>
      <c r="VW216" s="39"/>
      <c r="VX216" s="39"/>
      <c r="VY216" s="39"/>
      <c r="VZ216" s="39"/>
      <c r="WA216" s="39"/>
      <c r="WB216" s="39"/>
      <c r="WC216" s="39"/>
      <c r="WD216" s="39"/>
      <c r="WE216" s="39"/>
      <c r="WF216" s="39"/>
      <c r="WG216" s="39"/>
      <c r="WH216" s="39"/>
      <c r="WI216" s="39"/>
      <c r="WJ216" s="39"/>
      <c r="WK216" s="39"/>
      <c r="WL216" s="39"/>
      <c r="WM216" s="39"/>
      <c r="WN216" s="39"/>
      <c r="WO216" s="39"/>
      <c r="WP216" s="39"/>
      <c r="WQ216" s="39"/>
      <c r="WR216" s="39"/>
      <c r="WS216" s="39"/>
      <c r="WT216" s="39"/>
      <c r="WU216" s="39"/>
      <c r="WV216" s="39"/>
      <c r="WW216" s="39"/>
      <c r="WX216" s="39"/>
      <c r="WY216" s="39"/>
      <c r="WZ216" s="39"/>
      <c r="XA216" s="39"/>
      <c r="XB216" s="39"/>
      <c r="XC216" s="39"/>
      <c r="XD216" s="39"/>
      <c r="XE216" s="39"/>
      <c r="XF216" s="39"/>
      <c r="XG216" s="39"/>
      <c r="XH216" s="39"/>
      <c r="XI216" s="39"/>
      <c r="XJ216" s="39"/>
      <c r="XK216" s="39"/>
      <c r="XL216" s="39"/>
      <c r="XM216" s="39"/>
      <c r="XN216" s="39"/>
      <c r="XO216" s="39"/>
      <c r="XP216" s="39"/>
      <c r="XQ216" s="39"/>
      <c r="XR216" s="39"/>
      <c r="XS216" s="39"/>
      <c r="XT216" s="39"/>
      <c r="XU216" s="39"/>
      <c r="XV216" s="39"/>
      <c r="XW216" s="39"/>
      <c r="XX216" s="39"/>
      <c r="XY216" s="39"/>
      <c r="XZ216" s="39"/>
      <c r="YA216" s="39"/>
      <c r="YB216" s="39"/>
      <c r="YC216" s="39"/>
      <c r="YD216" s="39"/>
      <c r="YE216" s="39"/>
      <c r="YF216" s="39"/>
      <c r="YG216" s="39"/>
      <c r="YH216" s="39"/>
      <c r="YI216" s="39"/>
      <c r="YJ216" s="39"/>
      <c r="YK216" s="39"/>
      <c r="YL216" s="39"/>
      <c r="YM216" s="39"/>
      <c r="YN216" s="39"/>
      <c r="YO216" s="39"/>
      <c r="YP216" s="39"/>
      <c r="YQ216" s="39"/>
      <c r="YR216" s="39"/>
      <c r="YS216" s="39"/>
      <c r="YT216" s="39"/>
      <c r="YU216" s="39"/>
      <c r="YV216" s="39"/>
      <c r="YW216" s="39"/>
      <c r="YX216" s="39"/>
      <c r="YY216" s="39"/>
      <c r="YZ216" s="39"/>
      <c r="ZA216" s="39"/>
      <c r="ZB216" s="39"/>
      <c r="ZC216" s="39"/>
      <c r="ZD216" s="39"/>
      <c r="ZE216" s="39"/>
      <c r="ZF216" s="39"/>
      <c r="ZG216" s="39"/>
      <c r="ZH216" s="39"/>
      <c r="ZI216" s="39"/>
      <c r="ZJ216" s="39"/>
      <c r="ZK216" s="39"/>
      <c r="ZL216" s="39"/>
      <c r="ZM216" s="39"/>
      <c r="ZN216" s="39"/>
      <c r="ZO216" s="39"/>
      <c r="ZP216" s="39"/>
      <c r="ZQ216" s="39"/>
      <c r="ZR216" s="39"/>
      <c r="ZS216" s="39"/>
      <c r="ZT216" s="39"/>
      <c r="ZU216" s="39"/>
      <c r="ZV216" s="39"/>
      <c r="ZW216" s="39"/>
      <c r="ZX216" s="39"/>
      <c r="ZY216" s="39"/>
      <c r="ZZ216" s="39"/>
      <c r="AAA216" s="39"/>
      <c r="AAB216" s="39"/>
      <c r="AAC216" s="39"/>
      <c r="AAD216" s="39"/>
      <c r="AAE216" s="39"/>
      <c r="AAF216" s="39"/>
      <c r="AAG216" s="39"/>
      <c r="AAH216" s="39"/>
      <c r="AAI216" s="39"/>
      <c r="AAJ216" s="39"/>
      <c r="AAK216" s="39"/>
      <c r="AAL216" s="39"/>
      <c r="AAM216" s="39"/>
      <c r="AAN216" s="39"/>
      <c r="AAO216" s="39"/>
      <c r="AAP216" s="39"/>
      <c r="AAQ216" s="39"/>
      <c r="AAR216" s="39"/>
      <c r="AAS216" s="39"/>
      <c r="AAT216" s="39"/>
      <c r="AAU216" s="39"/>
      <c r="AAV216" s="39"/>
      <c r="AAW216" s="39"/>
      <c r="AAX216" s="39"/>
      <c r="AAY216" s="39"/>
      <c r="AAZ216" s="39"/>
      <c r="ABA216" s="39"/>
      <c r="ABB216" s="39"/>
      <c r="ABC216" s="39"/>
      <c r="ABD216" s="39"/>
      <c r="ABE216" s="39"/>
      <c r="ABF216" s="39"/>
      <c r="ABG216" s="39"/>
      <c r="ABH216" s="39"/>
      <c r="ABI216" s="39"/>
      <c r="ABJ216" s="39"/>
      <c r="ABK216" s="39"/>
      <c r="ABL216" s="39"/>
      <c r="ABM216" s="39"/>
      <c r="ABN216" s="39"/>
      <c r="ABO216" s="39"/>
      <c r="ABP216" s="39"/>
      <c r="ABQ216" s="39"/>
      <c r="ABR216" s="39"/>
      <c r="ABS216" s="39"/>
      <c r="ABT216" s="39"/>
      <c r="ABU216" s="39"/>
      <c r="ABV216" s="39"/>
      <c r="ABW216" s="39"/>
      <c r="ABX216" s="39"/>
      <c r="ABY216" s="39"/>
      <c r="ABZ216" s="39"/>
      <c r="ACA216" s="39"/>
      <c r="ACB216" s="39"/>
      <c r="ACC216" s="39"/>
      <c r="ACD216" s="39"/>
      <c r="ACE216" s="39"/>
      <c r="ACF216" s="39"/>
      <c r="ACG216" s="39"/>
      <c r="ACH216" s="39"/>
      <c r="ACI216" s="39"/>
      <c r="ACJ216" s="39"/>
      <c r="ACK216" s="39"/>
      <c r="ACL216" s="39"/>
      <c r="ACM216" s="39"/>
      <c r="ACN216" s="39"/>
      <c r="ACO216" s="39"/>
      <c r="ACP216" s="39"/>
      <c r="ACQ216" s="39"/>
      <c r="ACR216" s="39"/>
      <c r="ACS216" s="39"/>
      <c r="ACT216" s="39"/>
      <c r="ACU216" s="39"/>
      <c r="ACV216" s="39"/>
      <c r="ACW216" s="39"/>
      <c r="ACX216" s="39"/>
      <c r="ACY216" s="39"/>
      <c r="ACZ216" s="39"/>
      <c r="ADA216" s="39"/>
      <c r="ADB216" s="39"/>
      <c r="ADC216" s="39"/>
      <c r="ADD216" s="39"/>
      <c r="ADE216" s="39"/>
      <c r="ADF216" s="39"/>
      <c r="ADG216" s="39"/>
      <c r="ADH216" s="39"/>
      <c r="ADI216" s="39"/>
      <c r="ADJ216" s="39"/>
      <c r="ADK216" s="39"/>
      <c r="ADL216" s="39"/>
      <c r="ADM216" s="39"/>
      <c r="ADN216" s="39"/>
      <c r="ADO216" s="39"/>
      <c r="ADP216" s="39"/>
      <c r="ADQ216" s="39"/>
      <c r="ADR216" s="39"/>
      <c r="ADS216" s="39"/>
      <c r="ADT216" s="39"/>
      <c r="ADU216" s="39"/>
      <c r="ADV216" s="39"/>
      <c r="ADW216" s="39"/>
      <c r="ADX216" s="39"/>
      <c r="ADY216" s="39"/>
      <c r="ADZ216" s="39"/>
      <c r="AEA216" s="39"/>
      <c r="AEB216" s="39"/>
      <c r="AEC216" s="39"/>
      <c r="AED216" s="39"/>
      <c r="AEE216" s="39"/>
      <c r="AEF216" s="39"/>
      <c r="AEG216" s="39"/>
      <c r="AEH216" s="39"/>
      <c r="AEI216" s="39"/>
      <c r="AEJ216" s="39"/>
      <c r="AEK216" s="39"/>
      <c r="AEL216" s="39"/>
      <c r="AEM216" s="39"/>
      <c r="AEN216" s="39"/>
      <c r="AEO216" s="39"/>
      <c r="AEP216" s="39"/>
      <c r="AEQ216" s="39"/>
      <c r="AER216" s="39"/>
      <c r="AES216" s="39"/>
      <c r="AET216" s="39"/>
      <c r="AEU216" s="39"/>
      <c r="AEV216" s="39"/>
      <c r="AEW216" s="39"/>
      <c r="AEX216" s="39"/>
      <c r="AEY216" s="39"/>
      <c r="AEZ216" s="39"/>
      <c r="AFA216" s="39"/>
      <c r="AFB216" s="39"/>
      <c r="AFC216" s="39"/>
      <c r="AFD216" s="39"/>
      <c r="AFE216" s="39"/>
      <c r="AFF216" s="39"/>
      <c r="AFG216" s="39"/>
      <c r="AFH216" s="39"/>
      <c r="AFI216" s="39"/>
      <c r="AFJ216" s="39"/>
      <c r="AFK216" s="39"/>
      <c r="AFL216" s="39"/>
      <c r="AFM216" s="39"/>
      <c r="AFN216" s="39"/>
      <c r="AFO216" s="39"/>
      <c r="AFP216" s="39"/>
      <c r="AFQ216" s="39"/>
      <c r="AFR216" s="39"/>
      <c r="AFS216" s="39"/>
      <c r="AFT216" s="39"/>
      <c r="AFU216" s="39"/>
      <c r="AFV216" s="39"/>
      <c r="AFW216" s="39"/>
      <c r="AFX216" s="39"/>
      <c r="AFY216" s="39"/>
      <c r="AFZ216" s="39"/>
      <c r="AGA216" s="39"/>
      <c r="AGB216" s="39"/>
      <c r="AGC216" s="39"/>
      <c r="AGD216" s="39"/>
      <c r="AGE216" s="39"/>
      <c r="AGF216" s="39"/>
      <c r="AGG216" s="39"/>
      <c r="AGH216" s="39"/>
      <c r="AGI216" s="39"/>
      <c r="AGJ216" s="39"/>
      <c r="AGK216" s="39"/>
      <c r="AGL216" s="39"/>
      <c r="AGM216" s="39"/>
      <c r="AGN216" s="39"/>
      <c r="AGO216" s="39"/>
      <c r="AGP216" s="39"/>
      <c r="AGQ216" s="39"/>
      <c r="AGR216" s="39"/>
      <c r="AGS216" s="39"/>
      <c r="AGT216" s="39"/>
      <c r="AGU216" s="39"/>
      <c r="AGV216" s="39"/>
      <c r="AGW216" s="39"/>
      <c r="AGX216" s="39"/>
      <c r="AGY216" s="39"/>
      <c r="AGZ216" s="39"/>
      <c r="AHA216" s="39"/>
      <c r="AHB216" s="39"/>
      <c r="AHC216" s="39"/>
      <c r="AHD216" s="39"/>
      <c r="AHE216" s="39"/>
      <c r="AHF216" s="39"/>
      <c r="AHG216" s="39"/>
      <c r="AHH216" s="39"/>
      <c r="AHI216" s="39"/>
      <c r="AHJ216" s="39"/>
      <c r="AHK216" s="39"/>
      <c r="AHL216" s="39"/>
      <c r="AHM216" s="39"/>
      <c r="AHN216" s="39"/>
      <c r="AHO216" s="39"/>
      <c r="AHP216" s="39"/>
      <c r="AHQ216" s="39"/>
      <c r="AHR216" s="39"/>
      <c r="AHS216" s="39"/>
      <c r="AHT216" s="39"/>
      <c r="AHU216" s="39"/>
      <c r="AHV216" s="39"/>
      <c r="AHW216" s="39"/>
      <c r="AHX216" s="39"/>
      <c r="AHY216" s="39"/>
      <c r="AHZ216" s="39"/>
      <c r="AIA216" s="39"/>
      <c r="AIB216" s="39"/>
      <c r="AIC216" s="39"/>
      <c r="AID216" s="39"/>
      <c r="AIE216" s="39"/>
      <c r="AIF216" s="39"/>
      <c r="AIG216" s="39"/>
      <c r="AIH216" s="39"/>
      <c r="AII216" s="39"/>
      <c r="AIJ216" s="39"/>
      <c r="AIK216" s="39"/>
      <c r="AIL216" s="39"/>
      <c r="AIM216" s="39"/>
      <c r="AIN216" s="39"/>
      <c r="AIO216" s="39"/>
      <c r="AIP216" s="39"/>
      <c r="AIQ216" s="39"/>
      <c r="AIR216" s="39"/>
      <c r="AIS216" s="39"/>
      <c r="AIT216" s="39"/>
      <c r="AIU216" s="39"/>
      <c r="AIV216" s="39"/>
      <c r="AIW216" s="39"/>
      <c r="AIX216" s="39"/>
      <c r="AIY216" s="39"/>
      <c r="AIZ216" s="39"/>
      <c r="AJA216" s="39"/>
      <c r="AJB216" s="39"/>
      <c r="AJC216" s="39"/>
      <c r="AJD216" s="39"/>
      <c r="AJE216" s="39"/>
      <c r="AJF216" s="39"/>
      <c r="AJG216" s="39"/>
      <c r="AJH216" s="39"/>
      <c r="AJI216" s="39"/>
      <c r="AJJ216" s="39"/>
      <c r="AJK216" s="39"/>
      <c r="AJL216" s="39"/>
      <c r="AJM216" s="39"/>
      <c r="AJN216" s="39"/>
      <c r="AJO216" s="39"/>
      <c r="AJP216" s="39"/>
      <c r="AJQ216" s="39"/>
      <c r="AJR216" s="39"/>
      <c r="AJS216" s="39"/>
      <c r="AJT216" s="39"/>
      <c r="AJU216" s="39"/>
      <c r="AJV216" s="39"/>
      <c r="AJW216" s="39"/>
      <c r="AJX216" s="39"/>
      <c r="AJY216" s="39"/>
      <c r="AJZ216" s="39"/>
      <c r="AKA216" s="39"/>
      <c r="AKB216" s="39"/>
      <c r="AKC216" s="39"/>
      <c r="AKD216" s="39"/>
      <c r="AKE216" s="39"/>
      <c r="AKF216" s="39"/>
      <c r="AKG216" s="39"/>
      <c r="AKH216" s="39"/>
      <c r="AKI216" s="39"/>
      <c r="AKJ216" s="39"/>
      <c r="AKK216" s="39"/>
      <c r="AKL216" s="39"/>
      <c r="AKM216" s="39"/>
      <c r="AKN216" s="39"/>
      <c r="AKO216" s="39"/>
      <c r="AKP216" s="39"/>
      <c r="AKQ216" s="39"/>
      <c r="AKR216" s="39"/>
      <c r="AKS216" s="39"/>
      <c r="AKT216" s="39"/>
      <c r="AKU216" s="39"/>
      <c r="AKV216" s="39"/>
      <c r="AKW216" s="39"/>
      <c r="AKX216" s="39"/>
      <c r="AKY216" s="39"/>
      <c r="AKZ216" s="39"/>
      <c r="ALA216" s="39"/>
      <c r="ALB216" s="39"/>
      <c r="ALC216" s="39"/>
      <c r="ALD216" s="39"/>
      <c r="ALE216" s="39"/>
      <c r="ALF216" s="39"/>
      <c r="ALG216" s="39"/>
      <c r="ALH216" s="39"/>
      <c r="ALI216" s="39"/>
      <c r="ALJ216" s="39"/>
      <c r="ALK216" s="39"/>
      <c r="ALL216" s="39"/>
      <c r="ALM216" s="39"/>
      <c r="ALN216" s="39"/>
      <c r="ALO216" s="39"/>
      <c r="ALP216" s="39"/>
      <c r="ALQ216" s="39"/>
      <c r="ALR216" s="39"/>
      <c r="ALS216" s="39"/>
      <c r="ALT216" s="39"/>
      <c r="ALU216" s="39"/>
      <c r="ALV216" s="39"/>
      <c r="ALW216" s="39"/>
      <c r="ALX216" s="39"/>
      <c r="ALY216" s="39"/>
      <c r="ALZ216" s="39"/>
      <c r="AMA216" s="39"/>
      <c r="AMB216" s="39"/>
      <c r="AMC216" s="39"/>
      <c r="AMD216" s="39"/>
      <c r="AME216" s="39"/>
      <c r="AMF216" s="39"/>
      <c r="AMG216" s="39"/>
      <c r="AMH216" s="39"/>
      <c r="AMI216" s="39"/>
      <c r="AMJ216" s="39"/>
      <c r="AMK216" s="39"/>
      <c r="AML216" s="39"/>
      <c r="AMM216" s="39"/>
      <c r="AMN216" s="39"/>
      <c r="AMO216" s="39"/>
      <c r="AMP216" s="39"/>
      <c r="AMQ216" s="39"/>
      <c r="AMR216" s="39"/>
      <c r="AMS216" s="39"/>
      <c r="AMT216" s="39"/>
      <c r="AMU216" s="39"/>
      <c r="AMV216" s="59"/>
    </row>
    <row r="217" spans="1:1036" ht="14.25" outlineLevel="1">
      <c r="A217" s="3"/>
      <c r="B217" s="3"/>
      <c r="C217" s="58" t="s">
        <v>254</v>
      </c>
      <c r="D217" s="3"/>
      <c r="E217" s="3"/>
      <c r="F217" s="3"/>
      <c r="G217" s="65"/>
      <c r="H217" s="39">
        <f>+G220</f>
        <v>0</v>
      </c>
      <c r="I217" s="39">
        <f t="shared" ref="I217:S217" si="337">+H220</f>
        <v>0</v>
      </c>
      <c r="J217" s="39">
        <f t="shared" si="337"/>
        <v>7584455.8158963174</v>
      </c>
      <c r="K217" s="39">
        <f t="shared" si="337"/>
        <v>7584455.8158963174</v>
      </c>
      <c r="L217" s="39">
        <f t="shared" si="337"/>
        <v>7584455.8158963174</v>
      </c>
      <c r="M217" s="39">
        <f t="shared" si="337"/>
        <v>0</v>
      </c>
      <c r="N217" s="39">
        <f t="shared" si="337"/>
        <v>0</v>
      </c>
      <c r="O217" s="39">
        <f t="shared" si="337"/>
        <v>0</v>
      </c>
      <c r="P217" s="39">
        <f t="shared" si="337"/>
        <v>0</v>
      </c>
      <c r="Q217" s="39">
        <f t="shared" si="337"/>
        <v>0</v>
      </c>
      <c r="R217" s="39">
        <f t="shared" si="337"/>
        <v>0</v>
      </c>
      <c r="S217" s="39">
        <f t="shared" si="337"/>
        <v>0</v>
      </c>
      <c r="T217" s="39">
        <f t="shared" ref="T217" si="338">+S220</f>
        <v>0</v>
      </c>
      <c r="U217" s="39">
        <f t="shared" ref="U217" si="339">+T220</f>
        <v>0</v>
      </c>
      <c r="V217" s="39">
        <f t="shared" ref="V217" si="340">+U220</f>
        <v>0</v>
      </c>
      <c r="W217" s="39">
        <f t="shared" ref="W217" si="341">+V220</f>
        <v>0</v>
      </c>
      <c r="X217" s="39">
        <f t="shared" ref="X217" si="342">+W220</f>
        <v>0</v>
      </c>
      <c r="Y217" s="39">
        <f t="shared" ref="Y217" si="343">+X220</f>
        <v>0</v>
      </c>
      <c r="Z217" s="39">
        <f t="shared" ref="Z217" si="344">+Y220</f>
        <v>0</v>
      </c>
      <c r="AA217" s="39">
        <f t="shared" ref="AA217" si="345">+Z220</f>
        <v>0</v>
      </c>
      <c r="AB217" s="39">
        <f t="shared" ref="AB217" si="346">+AA220</f>
        <v>0</v>
      </c>
      <c r="AC217" s="39">
        <f t="shared" ref="AC217" si="347">+AB220</f>
        <v>0</v>
      </c>
      <c r="AD217" s="39">
        <f t="shared" ref="AD217" si="348">+AC220</f>
        <v>0</v>
      </c>
      <c r="AE217" s="39">
        <f t="shared" ref="AE217" si="349">+AD220</f>
        <v>0</v>
      </c>
      <c r="AF217" s="39">
        <f t="shared" ref="AF217" si="350">+AE220</f>
        <v>0</v>
      </c>
      <c r="AG217" s="39">
        <f t="shared" ref="AG217" si="351">+AF220</f>
        <v>0</v>
      </c>
      <c r="AH217" s="39">
        <f t="shared" ref="AH217" si="352">+AG220</f>
        <v>0</v>
      </c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  <c r="IP217" s="39"/>
      <c r="IQ217" s="39"/>
      <c r="IR217" s="39"/>
      <c r="IS217" s="39"/>
      <c r="IT217" s="39"/>
      <c r="IU217" s="39"/>
      <c r="IV217" s="39"/>
      <c r="IW217" s="39"/>
      <c r="IX217" s="39"/>
      <c r="IY217" s="39"/>
      <c r="IZ217" s="39"/>
      <c r="JA217" s="39"/>
      <c r="JB217" s="39"/>
      <c r="JC217" s="39"/>
      <c r="JD217" s="39"/>
      <c r="JE217" s="39"/>
      <c r="JF217" s="39"/>
      <c r="JG217" s="39"/>
      <c r="JH217" s="39"/>
      <c r="JI217" s="39"/>
      <c r="JJ217" s="39"/>
      <c r="JK217" s="39"/>
      <c r="JL217" s="39"/>
      <c r="JM217" s="39"/>
      <c r="JN217" s="39"/>
      <c r="JO217" s="39"/>
      <c r="JP217" s="39"/>
      <c r="JQ217" s="39"/>
      <c r="JR217" s="39"/>
      <c r="JS217" s="39"/>
      <c r="JT217" s="39"/>
      <c r="JU217" s="39"/>
      <c r="JV217" s="39"/>
      <c r="JW217" s="39"/>
      <c r="JX217" s="39"/>
      <c r="JY217" s="39"/>
      <c r="JZ217" s="39"/>
      <c r="KA217" s="39"/>
      <c r="KB217" s="39"/>
      <c r="KC217" s="39"/>
      <c r="KD217" s="39"/>
      <c r="KE217" s="39"/>
      <c r="KF217" s="39"/>
      <c r="KG217" s="39"/>
      <c r="KH217" s="39"/>
      <c r="KI217" s="39"/>
      <c r="KJ217" s="39"/>
      <c r="KK217" s="39"/>
      <c r="KL217" s="39"/>
      <c r="KM217" s="39"/>
      <c r="KN217" s="39"/>
      <c r="KO217" s="39"/>
      <c r="KP217" s="39"/>
      <c r="KQ217" s="39"/>
      <c r="KR217" s="39"/>
      <c r="KS217" s="39"/>
      <c r="KT217" s="39"/>
      <c r="KU217" s="39"/>
      <c r="KV217" s="39"/>
      <c r="KW217" s="39"/>
      <c r="KX217" s="39"/>
      <c r="KY217" s="39"/>
      <c r="KZ217" s="39"/>
      <c r="LA217" s="39"/>
      <c r="LB217" s="39"/>
      <c r="LC217" s="39"/>
      <c r="LD217" s="39"/>
      <c r="LE217" s="39"/>
      <c r="LF217" s="39"/>
      <c r="LG217" s="39"/>
      <c r="LH217" s="39"/>
      <c r="LI217" s="39"/>
      <c r="LJ217" s="39"/>
      <c r="LK217" s="39"/>
      <c r="LL217" s="39"/>
      <c r="LM217" s="39"/>
      <c r="LN217" s="39"/>
      <c r="LO217" s="39"/>
      <c r="LP217" s="39"/>
      <c r="LQ217" s="39"/>
      <c r="LR217" s="39"/>
      <c r="LS217" s="39"/>
      <c r="LT217" s="39"/>
      <c r="LU217" s="39"/>
      <c r="LV217" s="39"/>
      <c r="LW217" s="39"/>
      <c r="LX217" s="39"/>
      <c r="LY217" s="39"/>
      <c r="LZ217" s="39"/>
      <c r="MA217" s="39"/>
      <c r="MB217" s="39"/>
      <c r="MC217" s="39"/>
      <c r="MD217" s="39"/>
      <c r="ME217" s="39"/>
      <c r="MF217" s="39"/>
      <c r="MG217" s="39"/>
      <c r="MH217" s="39"/>
      <c r="MI217" s="39"/>
      <c r="MJ217" s="39"/>
      <c r="MK217" s="39"/>
      <c r="ML217" s="39"/>
      <c r="MM217" s="39"/>
      <c r="MN217" s="39"/>
      <c r="MO217" s="39"/>
      <c r="MP217" s="39"/>
      <c r="MQ217" s="39"/>
      <c r="MR217" s="39"/>
      <c r="MS217" s="39"/>
      <c r="MT217" s="39"/>
      <c r="MU217" s="39"/>
      <c r="MV217" s="39"/>
      <c r="MW217" s="39"/>
      <c r="MX217" s="39"/>
      <c r="MY217" s="39"/>
      <c r="MZ217" s="39"/>
      <c r="NA217" s="39"/>
      <c r="NB217" s="39"/>
      <c r="NC217" s="39"/>
      <c r="ND217" s="39"/>
      <c r="NE217" s="39"/>
      <c r="NF217" s="39"/>
      <c r="NG217" s="39"/>
      <c r="NH217" s="39"/>
      <c r="NI217" s="39"/>
      <c r="NJ217" s="39"/>
      <c r="NK217" s="39"/>
      <c r="NL217" s="39"/>
      <c r="NM217" s="39"/>
      <c r="NN217" s="39"/>
      <c r="NO217" s="39"/>
      <c r="NP217" s="39"/>
      <c r="NQ217" s="39"/>
      <c r="NR217" s="39"/>
      <c r="NS217" s="39"/>
      <c r="NT217" s="39"/>
      <c r="NU217" s="39"/>
      <c r="NV217" s="39"/>
      <c r="NW217" s="39"/>
      <c r="NX217" s="39"/>
      <c r="NY217" s="39"/>
      <c r="NZ217" s="39"/>
      <c r="OA217" s="39"/>
      <c r="OB217" s="39"/>
      <c r="OC217" s="39"/>
      <c r="OD217" s="39"/>
      <c r="OE217" s="39"/>
      <c r="OF217" s="39"/>
      <c r="OG217" s="39"/>
      <c r="OH217" s="39"/>
      <c r="OI217" s="39"/>
      <c r="OJ217" s="39"/>
      <c r="OK217" s="39"/>
      <c r="OL217" s="39"/>
      <c r="OM217" s="39"/>
      <c r="ON217" s="39"/>
      <c r="OO217" s="39"/>
      <c r="OP217" s="39"/>
      <c r="OQ217" s="39"/>
      <c r="OR217" s="39"/>
      <c r="OS217" s="39"/>
      <c r="OT217" s="39"/>
      <c r="OU217" s="39"/>
      <c r="OV217" s="39"/>
      <c r="OW217" s="39"/>
      <c r="OX217" s="39"/>
      <c r="OY217" s="39"/>
      <c r="OZ217" s="39"/>
      <c r="PA217" s="39"/>
      <c r="PB217" s="39"/>
      <c r="PC217" s="39"/>
      <c r="PD217" s="39"/>
      <c r="PE217" s="39"/>
      <c r="PF217" s="39"/>
      <c r="PG217" s="39"/>
      <c r="PH217" s="39"/>
      <c r="PI217" s="39"/>
      <c r="PJ217" s="39"/>
      <c r="PK217" s="39"/>
      <c r="PL217" s="39"/>
      <c r="PM217" s="39"/>
      <c r="PN217" s="39"/>
      <c r="PO217" s="39"/>
      <c r="PP217" s="39"/>
      <c r="PQ217" s="39"/>
      <c r="PR217" s="39"/>
      <c r="PS217" s="39"/>
      <c r="PT217" s="39"/>
      <c r="PU217" s="39"/>
      <c r="PV217" s="39"/>
      <c r="PW217" s="39"/>
      <c r="PX217" s="39"/>
      <c r="PY217" s="39"/>
      <c r="PZ217" s="39"/>
      <c r="QA217" s="39"/>
      <c r="QB217" s="39"/>
      <c r="QC217" s="39"/>
      <c r="QD217" s="39"/>
      <c r="QE217" s="39"/>
      <c r="QF217" s="39"/>
      <c r="QG217" s="39"/>
      <c r="QH217" s="39"/>
      <c r="QI217" s="39"/>
      <c r="QJ217" s="39"/>
      <c r="QK217" s="39"/>
      <c r="QL217" s="39"/>
      <c r="QM217" s="39"/>
      <c r="QN217" s="39"/>
      <c r="QO217" s="39"/>
      <c r="QP217" s="39"/>
      <c r="QQ217" s="39"/>
      <c r="QR217" s="39"/>
      <c r="QS217" s="39"/>
      <c r="QT217" s="39"/>
      <c r="QU217" s="39"/>
      <c r="QV217" s="39"/>
      <c r="QW217" s="39"/>
      <c r="QX217" s="39"/>
      <c r="QY217" s="39"/>
      <c r="QZ217" s="39"/>
      <c r="RA217" s="39"/>
      <c r="RB217" s="39"/>
      <c r="RC217" s="39"/>
      <c r="RD217" s="39"/>
      <c r="RE217" s="39"/>
      <c r="RF217" s="39"/>
      <c r="RG217" s="39"/>
      <c r="RH217" s="39"/>
      <c r="RI217" s="39"/>
      <c r="RJ217" s="39"/>
      <c r="RK217" s="39"/>
      <c r="RL217" s="39"/>
      <c r="RM217" s="39"/>
      <c r="RN217" s="39"/>
      <c r="RO217" s="39"/>
      <c r="RP217" s="39"/>
      <c r="RQ217" s="39"/>
      <c r="RR217" s="39"/>
      <c r="RS217" s="39"/>
      <c r="RT217" s="39"/>
      <c r="RU217" s="39"/>
      <c r="RV217" s="39"/>
      <c r="RW217" s="39"/>
      <c r="RX217" s="39"/>
      <c r="RY217" s="39"/>
      <c r="RZ217" s="39"/>
      <c r="SA217" s="39"/>
      <c r="SB217" s="39"/>
      <c r="SC217" s="39"/>
      <c r="SD217" s="39"/>
      <c r="SE217" s="39"/>
      <c r="SF217" s="39"/>
      <c r="SG217" s="39"/>
      <c r="SH217" s="39"/>
      <c r="SI217" s="39"/>
      <c r="SJ217" s="39"/>
      <c r="SK217" s="39"/>
      <c r="SL217" s="39"/>
      <c r="SM217" s="39"/>
      <c r="SN217" s="39"/>
      <c r="SO217" s="39"/>
      <c r="SP217" s="39"/>
      <c r="SQ217" s="39"/>
      <c r="SR217" s="39"/>
      <c r="SS217" s="39"/>
      <c r="ST217" s="39"/>
      <c r="SU217" s="39"/>
      <c r="SV217" s="39"/>
      <c r="SW217" s="39"/>
      <c r="SX217" s="39"/>
      <c r="SY217" s="39"/>
      <c r="SZ217" s="39"/>
      <c r="TA217" s="39"/>
      <c r="TB217" s="39"/>
      <c r="TC217" s="39"/>
      <c r="TD217" s="39"/>
      <c r="TE217" s="39"/>
      <c r="TF217" s="39"/>
      <c r="TG217" s="39"/>
      <c r="TH217" s="39"/>
      <c r="TI217" s="39"/>
      <c r="TJ217" s="39"/>
      <c r="TK217" s="39"/>
      <c r="TL217" s="39"/>
      <c r="TM217" s="39"/>
      <c r="TN217" s="39"/>
      <c r="TO217" s="39"/>
      <c r="TP217" s="39"/>
      <c r="TQ217" s="39"/>
      <c r="TR217" s="39"/>
      <c r="TS217" s="39"/>
      <c r="TT217" s="39"/>
      <c r="TU217" s="39"/>
      <c r="TV217" s="39"/>
      <c r="TW217" s="39"/>
      <c r="TX217" s="39"/>
      <c r="TY217" s="39"/>
      <c r="TZ217" s="39"/>
      <c r="UA217" s="39"/>
      <c r="UB217" s="39"/>
      <c r="UC217" s="39"/>
      <c r="UD217" s="39"/>
      <c r="UE217" s="39"/>
      <c r="UF217" s="39"/>
      <c r="UG217" s="39"/>
      <c r="UH217" s="39"/>
      <c r="UI217" s="39"/>
      <c r="UJ217" s="39"/>
      <c r="UK217" s="39"/>
      <c r="UL217" s="39"/>
      <c r="UM217" s="39"/>
      <c r="UN217" s="39"/>
      <c r="UO217" s="39"/>
      <c r="UP217" s="39"/>
      <c r="UQ217" s="39"/>
      <c r="UR217" s="39"/>
      <c r="US217" s="39"/>
      <c r="UT217" s="39"/>
      <c r="UU217" s="39"/>
      <c r="UV217" s="39"/>
      <c r="UW217" s="39"/>
      <c r="UX217" s="39"/>
      <c r="UY217" s="39"/>
      <c r="UZ217" s="39"/>
      <c r="VA217" s="39"/>
      <c r="VB217" s="39"/>
      <c r="VC217" s="39"/>
      <c r="VD217" s="39"/>
      <c r="VE217" s="39"/>
      <c r="VF217" s="39"/>
      <c r="VG217" s="39"/>
      <c r="VH217" s="39"/>
      <c r="VI217" s="39"/>
      <c r="VJ217" s="39"/>
      <c r="VK217" s="39"/>
      <c r="VL217" s="39"/>
      <c r="VM217" s="39"/>
      <c r="VN217" s="39"/>
      <c r="VO217" s="39"/>
      <c r="VP217" s="39"/>
      <c r="VQ217" s="39"/>
      <c r="VR217" s="39"/>
      <c r="VS217" s="39"/>
      <c r="VT217" s="39"/>
      <c r="VU217" s="39"/>
      <c r="VV217" s="39"/>
      <c r="VW217" s="39"/>
      <c r="VX217" s="39"/>
      <c r="VY217" s="39"/>
      <c r="VZ217" s="39"/>
      <c r="WA217" s="39"/>
      <c r="WB217" s="39"/>
      <c r="WC217" s="39"/>
      <c r="WD217" s="39"/>
      <c r="WE217" s="39"/>
      <c r="WF217" s="39"/>
      <c r="WG217" s="39"/>
      <c r="WH217" s="39"/>
      <c r="WI217" s="39"/>
      <c r="WJ217" s="39"/>
      <c r="WK217" s="39"/>
      <c r="WL217" s="39"/>
      <c r="WM217" s="39"/>
      <c r="WN217" s="39"/>
      <c r="WO217" s="39"/>
      <c r="WP217" s="39"/>
      <c r="WQ217" s="39"/>
      <c r="WR217" s="39"/>
      <c r="WS217" s="39"/>
      <c r="WT217" s="39"/>
      <c r="WU217" s="39"/>
      <c r="WV217" s="39"/>
      <c r="WW217" s="39"/>
      <c r="WX217" s="39"/>
      <c r="WY217" s="39"/>
      <c r="WZ217" s="39"/>
      <c r="XA217" s="39"/>
      <c r="XB217" s="39"/>
      <c r="XC217" s="39"/>
      <c r="XD217" s="39"/>
      <c r="XE217" s="39"/>
      <c r="XF217" s="39"/>
      <c r="XG217" s="39"/>
      <c r="XH217" s="39"/>
      <c r="XI217" s="39"/>
      <c r="XJ217" s="39"/>
      <c r="XK217" s="39"/>
      <c r="XL217" s="39"/>
      <c r="XM217" s="39"/>
      <c r="XN217" s="39"/>
      <c r="XO217" s="39"/>
      <c r="XP217" s="39"/>
      <c r="XQ217" s="39"/>
      <c r="XR217" s="39"/>
      <c r="XS217" s="39"/>
      <c r="XT217" s="39"/>
      <c r="XU217" s="39"/>
      <c r="XV217" s="39"/>
      <c r="XW217" s="39"/>
      <c r="XX217" s="39"/>
      <c r="XY217" s="39"/>
      <c r="XZ217" s="39"/>
      <c r="YA217" s="39"/>
      <c r="YB217" s="39"/>
      <c r="YC217" s="39"/>
      <c r="YD217" s="39"/>
      <c r="YE217" s="39"/>
      <c r="YF217" s="39"/>
      <c r="YG217" s="39"/>
      <c r="YH217" s="39"/>
      <c r="YI217" s="39"/>
      <c r="YJ217" s="39"/>
      <c r="YK217" s="39"/>
      <c r="YL217" s="39"/>
      <c r="YM217" s="39"/>
      <c r="YN217" s="39"/>
      <c r="YO217" s="39"/>
      <c r="YP217" s="39"/>
      <c r="YQ217" s="39"/>
      <c r="YR217" s="39"/>
      <c r="YS217" s="39"/>
      <c r="YT217" s="39"/>
      <c r="YU217" s="39"/>
      <c r="YV217" s="39"/>
      <c r="YW217" s="39"/>
      <c r="YX217" s="39"/>
      <c r="YY217" s="39"/>
      <c r="YZ217" s="39"/>
      <c r="ZA217" s="39"/>
      <c r="ZB217" s="39"/>
      <c r="ZC217" s="39"/>
      <c r="ZD217" s="39"/>
      <c r="ZE217" s="39"/>
      <c r="ZF217" s="39"/>
      <c r="ZG217" s="39"/>
      <c r="ZH217" s="39"/>
      <c r="ZI217" s="39"/>
      <c r="ZJ217" s="39"/>
      <c r="ZK217" s="39"/>
      <c r="ZL217" s="39"/>
      <c r="ZM217" s="39"/>
      <c r="ZN217" s="39"/>
      <c r="ZO217" s="39"/>
      <c r="ZP217" s="39"/>
      <c r="ZQ217" s="39"/>
      <c r="ZR217" s="39"/>
      <c r="ZS217" s="39"/>
      <c r="ZT217" s="39"/>
      <c r="ZU217" s="39"/>
      <c r="ZV217" s="39"/>
      <c r="ZW217" s="39"/>
      <c r="ZX217" s="39"/>
      <c r="ZY217" s="39"/>
      <c r="ZZ217" s="39"/>
      <c r="AAA217" s="39"/>
      <c r="AAB217" s="39"/>
      <c r="AAC217" s="39"/>
      <c r="AAD217" s="39"/>
      <c r="AAE217" s="39"/>
      <c r="AAF217" s="39"/>
      <c r="AAG217" s="39"/>
      <c r="AAH217" s="39"/>
      <c r="AAI217" s="39"/>
      <c r="AAJ217" s="39"/>
      <c r="AAK217" s="39"/>
      <c r="AAL217" s="39"/>
      <c r="AAM217" s="39"/>
      <c r="AAN217" s="39"/>
      <c r="AAO217" s="39"/>
      <c r="AAP217" s="39"/>
      <c r="AAQ217" s="39"/>
      <c r="AAR217" s="39"/>
      <c r="AAS217" s="39"/>
      <c r="AAT217" s="39"/>
      <c r="AAU217" s="39"/>
      <c r="AAV217" s="39"/>
      <c r="AAW217" s="39"/>
      <c r="AAX217" s="39"/>
      <c r="AAY217" s="39"/>
      <c r="AAZ217" s="39"/>
      <c r="ABA217" s="39"/>
      <c r="ABB217" s="39"/>
      <c r="ABC217" s="39"/>
      <c r="ABD217" s="39"/>
      <c r="ABE217" s="39"/>
      <c r="ABF217" s="39"/>
      <c r="ABG217" s="39"/>
      <c r="ABH217" s="39"/>
      <c r="ABI217" s="39"/>
      <c r="ABJ217" s="39"/>
      <c r="ABK217" s="39"/>
      <c r="ABL217" s="39"/>
      <c r="ABM217" s="39"/>
      <c r="ABN217" s="39"/>
      <c r="ABO217" s="39"/>
      <c r="ABP217" s="39"/>
      <c r="ABQ217" s="39"/>
      <c r="ABR217" s="39"/>
      <c r="ABS217" s="39"/>
      <c r="ABT217" s="39"/>
      <c r="ABU217" s="39"/>
      <c r="ABV217" s="39"/>
      <c r="ABW217" s="39"/>
      <c r="ABX217" s="39"/>
      <c r="ABY217" s="39"/>
      <c r="ABZ217" s="39"/>
      <c r="ACA217" s="39"/>
      <c r="ACB217" s="39"/>
      <c r="ACC217" s="39"/>
      <c r="ACD217" s="39"/>
      <c r="ACE217" s="39"/>
      <c r="ACF217" s="39"/>
      <c r="ACG217" s="39"/>
      <c r="ACH217" s="39"/>
      <c r="ACI217" s="39"/>
      <c r="ACJ217" s="39"/>
      <c r="ACK217" s="39"/>
      <c r="ACL217" s="39"/>
      <c r="ACM217" s="39"/>
      <c r="ACN217" s="39"/>
      <c r="ACO217" s="39"/>
      <c r="ACP217" s="39"/>
      <c r="ACQ217" s="39"/>
      <c r="ACR217" s="39"/>
      <c r="ACS217" s="39"/>
      <c r="ACT217" s="39"/>
      <c r="ACU217" s="39"/>
      <c r="ACV217" s="39"/>
      <c r="ACW217" s="39"/>
      <c r="ACX217" s="39"/>
      <c r="ACY217" s="39"/>
      <c r="ACZ217" s="39"/>
      <c r="ADA217" s="39"/>
      <c r="ADB217" s="39"/>
      <c r="ADC217" s="39"/>
      <c r="ADD217" s="39"/>
      <c r="ADE217" s="39"/>
      <c r="ADF217" s="39"/>
      <c r="ADG217" s="39"/>
      <c r="ADH217" s="39"/>
      <c r="ADI217" s="39"/>
      <c r="ADJ217" s="39"/>
      <c r="ADK217" s="39"/>
      <c r="ADL217" s="39"/>
      <c r="ADM217" s="39"/>
      <c r="ADN217" s="39"/>
      <c r="ADO217" s="39"/>
      <c r="ADP217" s="39"/>
      <c r="ADQ217" s="39"/>
      <c r="ADR217" s="39"/>
      <c r="ADS217" s="39"/>
      <c r="ADT217" s="39"/>
      <c r="ADU217" s="39"/>
      <c r="ADV217" s="39"/>
      <c r="ADW217" s="39"/>
      <c r="ADX217" s="39"/>
      <c r="ADY217" s="39"/>
      <c r="ADZ217" s="39"/>
      <c r="AEA217" s="39"/>
      <c r="AEB217" s="39"/>
      <c r="AEC217" s="39"/>
      <c r="AED217" s="39"/>
      <c r="AEE217" s="39"/>
      <c r="AEF217" s="39"/>
      <c r="AEG217" s="39"/>
      <c r="AEH217" s="39"/>
      <c r="AEI217" s="39"/>
      <c r="AEJ217" s="39"/>
      <c r="AEK217" s="39"/>
      <c r="AEL217" s="39"/>
      <c r="AEM217" s="39"/>
      <c r="AEN217" s="39"/>
      <c r="AEO217" s="39"/>
      <c r="AEP217" s="39"/>
      <c r="AEQ217" s="39"/>
      <c r="AER217" s="39"/>
      <c r="AES217" s="39"/>
      <c r="AET217" s="39"/>
      <c r="AEU217" s="39"/>
      <c r="AEV217" s="39"/>
      <c r="AEW217" s="39"/>
      <c r="AEX217" s="39"/>
      <c r="AEY217" s="39"/>
      <c r="AEZ217" s="39"/>
      <c r="AFA217" s="39"/>
      <c r="AFB217" s="39"/>
      <c r="AFC217" s="39"/>
      <c r="AFD217" s="39"/>
      <c r="AFE217" s="39"/>
      <c r="AFF217" s="39"/>
      <c r="AFG217" s="39"/>
      <c r="AFH217" s="39"/>
      <c r="AFI217" s="39"/>
      <c r="AFJ217" s="39"/>
      <c r="AFK217" s="39"/>
      <c r="AFL217" s="39"/>
      <c r="AFM217" s="39"/>
      <c r="AFN217" s="39"/>
      <c r="AFO217" s="39"/>
      <c r="AFP217" s="39"/>
      <c r="AFQ217" s="39"/>
      <c r="AFR217" s="39"/>
      <c r="AFS217" s="39"/>
      <c r="AFT217" s="39"/>
      <c r="AFU217" s="39"/>
      <c r="AFV217" s="39"/>
      <c r="AFW217" s="39"/>
      <c r="AFX217" s="39"/>
      <c r="AFY217" s="39"/>
      <c r="AFZ217" s="39"/>
      <c r="AGA217" s="39"/>
      <c r="AGB217" s="39"/>
      <c r="AGC217" s="39"/>
      <c r="AGD217" s="39"/>
      <c r="AGE217" s="39"/>
      <c r="AGF217" s="39"/>
      <c r="AGG217" s="39"/>
      <c r="AGH217" s="39"/>
      <c r="AGI217" s="39"/>
      <c r="AGJ217" s="39"/>
      <c r="AGK217" s="39"/>
      <c r="AGL217" s="39"/>
      <c r="AGM217" s="39"/>
      <c r="AGN217" s="39"/>
      <c r="AGO217" s="39"/>
      <c r="AGP217" s="39"/>
      <c r="AGQ217" s="39"/>
      <c r="AGR217" s="39"/>
      <c r="AGS217" s="39"/>
      <c r="AGT217" s="39"/>
      <c r="AGU217" s="39"/>
      <c r="AGV217" s="39"/>
      <c r="AGW217" s="39"/>
      <c r="AGX217" s="39"/>
      <c r="AGY217" s="39"/>
      <c r="AGZ217" s="39"/>
      <c r="AHA217" s="39"/>
      <c r="AHB217" s="39"/>
      <c r="AHC217" s="39"/>
      <c r="AHD217" s="39"/>
      <c r="AHE217" s="39"/>
      <c r="AHF217" s="39"/>
      <c r="AHG217" s="39"/>
      <c r="AHH217" s="39"/>
      <c r="AHI217" s="39"/>
      <c r="AHJ217" s="39"/>
      <c r="AHK217" s="39"/>
      <c r="AHL217" s="39"/>
      <c r="AHM217" s="39"/>
      <c r="AHN217" s="39"/>
      <c r="AHO217" s="39"/>
      <c r="AHP217" s="39"/>
      <c r="AHQ217" s="39"/>
      <c r="AHR217" s="39"/>
      <c r="AHS217" s="39"/>
      <c r="AHT217" s="39"/>
      <c r="AHU217" s="39"/>
      <c r="AHV217" s="39"/>
      <c r="AHW217" s="39"/>
      <c r="AHX217" s="39"/>
      <c r="AHY217" s="39"/>
      <c r="AHZ217" s="39"/>
      <c r="AIA217" s="39"/>
      <c r="AIB217" s="39"/>
      <c r="AIC217" s="39"/>
      <c r="AID217" s="39"/>
      <c r="AIE217" s="39"/>
      <c r="AIF217" s="39"/>
      <c r="AIG217" s="39"/>
      <c r="AIH217" s="39"/>
      <c r="AII217" s="39"/>
      <c r="AIJ217" s="39"/>
      <c r="AIK217" s="39"/>
      <c r="AIL217" s="39"/>
      <c r="AIM217" s="39"/>
      <c r="AIN217" s="39"/>
      <c r="AIO217" s="39"/>
      <c r="AIP217" s="39"/>
      <c r="AIQ217" s="39"/>
      <c r="AIR217" s="39"/>
      <c r="AIS217" s="39"/>
      <c r="AIT217" s="39"/>
      <c r="AIU217" s="39"/>
      <c r="AIV217" s="39"/>
      <c r="AIW217" s="39"/>
      <c r="AIX217" s="39"/>
      <c r="AIY217" s="39"/>
      <c r="AIZ217" s="39"/>
      <c r="AJA217" s="39"/>
      <c r="AJB217" s="39"/>
      <c r="AJC217" s="39"/>
      <c r="AJD217" s="39"/>
      <c r="AJE217" s="39"/>
      <c r="AJF217" s="39"/>
      <c r="AJG217" s="39"/>
      <c r="AJH217" s="39"/>
      <c r="AJI217" s="39"/>
      <c r="AJJ217" s="39"/>
      <c r="AJK217" s="39"/>
      <c r="AJL217" s="39"/>
      <c r="AJM217" s="39"/>
      <c r="AJN217" s="39"/>
      <c r="AJO217" s="39"/>
      <c r="AJP217" s="39"/>
      <c r="AJQ217" s="39"/>
      <c r="AJR217" s="39"/>
      <c r="AJS217" s="39"/>
      <c r="AJT217" s="39"/>
      <c r="AJU217" s="39"/>
      <c r="AJV217" s="39"/>
      <c r="AJW217" s="39"/>
      <c r="AJX217" s="39"/>
      <c r="AJY217" s="39"/>
      <c r="AJZ217" s="39"/>
      <c r="AKA217" s="39"/>
      <c r="AKB217" s="39"/>
      <c r="AKC217" s="39"/>
      <c r="AKD217" s="39"/>
      <c r="AKE217" s="39"/>
      <c r="AKF217" s="39"/>
      <c r="AKG217" s="39"/>
      <c r="AKH217" s="39"/>
      <c r="AKI217" s="39"/>
      <c r="AKJ217" s="39"/>
      <c r="AKK217" s="39"/>
      <c r="AKL217" s="39"/>
      <c r="AKM217" s="39"/>
      <c r="AKN217" s="39"/>
      <c r="AKO217" s="39"/>
      <c r="AKP217" s="39"/>
      <c r="AKQ217" s="39"/>
      <c r="AKR217" s="39"/>
      <c r="AKS217" s="39"/>
      <c r="AKT217" s="39"/>
      <c r="AKU217" s="39"/>
      <c r="AKV217" s="39"/>
      <c r="AKW217" s="39"/>
      <c r="AKX217" s="39"/>
      <c r="AKY217" s="39"/>
      <c r="AKZ217" s="39"/>
      <c r="ALA217" s="39"/>
      <c r="ALB217" s="39"/>
      <c r="ALC217" s="39"/>
      <c r="ALD217" s="39"/>
      <c r="ALE217" s="39"/>
      <c r="ALF217" s="39"/>
      <c r="ALG217" s="39"/>
      <c r="ALH217" s="39"/>
      <c r="ALI217" s="39"/>
      <c r="ALJ217" s="39"/>
      <c r="ALK217" s="39"/>
      <c r="ALL217" s="39"/>
      <c r="ALM217" s="39"/>
      <c r="ALN217" s="39"/>
      <c r="ALO217" s="39"/>
      <c r="ALP217" s="39"/>
      <c r="ALQ217" s="39"/>
      <c r="ALR217" s="39"/>
      <c r="ALS217" s="39"/>
      <c r="ALT217" s="39"/>
      <c r="ALU217" s="39"/>
      <c r="ALV217" s="39"/>
      <c r="ALW217" s="39"/>
      <c r="ALX217" s="39"/>
      <c r="ALY217" s="39"/>
      <c r="ALZ217" s="39"/>
      <c r="AMA217" s="39"/>
      <c r="AMB217" s="39"/>
      <c r="AMC217" s="39"/>
      <c r="AMD217" s="39"/>
      <c r="AME217" s="39"/>
      <c r="AMF217" s="39"/>
      <c r="AMG217" s="39"/>
      <c r="AMH217" s="39"/>
      <c r="AMI217" s="39"/>
      <c r="AMJ217" s="39"/>
      <c r="AMK217" s="39"/>
      <c r="AML217" s="39"/>
      <c r="AMM217" s="39"/>
      <c r="AMN217" s="39"/>
      <c r="AMO217" s="39"/>
      <c r="AMP217" s="39"/>
      <c r="AMQ217" s="39"/>
      <c r="AMR217" s="39"/>
      <c r="AMS217" s="39"/>
      <c r="AMT217" s="39"/>
      <c r="AMU217" s="39"/>
      <c r="AMV217" s="59"/>
    </row>
    <row r="218" spans="1:1036" ht="14.25" outlineLevel="1">
      <c r="A218" s="3"/>
      <c r="B218" s="3"/>
      <c r="C218" s="37" t="s">
        <v>35</v>
      </c>
      <c r="D218" s="3"/>
      <c r="E218" s="113">
        <f>+SUM(H218:AJ218)</f>
        <v>7584455.8158963174</v>
      </c>
      <c r="F218" s="3"/>
      <c r="G218" s="65"/>
      <c r="H218" s="39">
        <f>SUMIF('Contr pub_priv'!$E$4:$G$4,PEF!H209,'Contr pub_priv'!$E$13:$G$13)</f>
        <v>0</v>
      </c>
      <c r="I218" s="39">
        <f>SUMIF('Contr pub_priv'!$E$4:$G$4,PEF!I209,'Contr pub_priv'!$E$13:$G$13)</f>
        <v>7584455.8158963174</v>
      </c>
      <c r="J218" s="39">
        <f>SUMIF('Contr pub_priv'!$E$4:$G$4,PEF!J209,'Contr pub_priv'!$E$13:$G$13)</f>
        <v>0</v>
      </c>
      <c r="K218" s="39">
        <f>SUMIF('Contr pub_priv'!$E$4:$G$4,PEF!K209,'Contr pub_priv'!$E$13:$G$13)</f>
        <v>0</v>
      </c>
      <c r="L218" s="39">
        <f>SUMIF('Contr pub_priv'!$E$4:$G$4,PEF!L209,'Contr pub_priv'!$E$13:$G$13)</f>
        <v>0</v>
      </c>
      <c r="M218" s="39">
        <f>SUMIF('Contr pub_priv'!$E$4:$G$4,PEF!M209,'Contr pub_priv'!$E$13:$G$13)</f>
        <v>0</v>
      </c>
      <c r="N218" s="39">
        <f>SUMIF('Contr pub_priv'!$E$4:$G$4,PEF!N209,'Contr pub_priv'!$E$13:$G$13)</f>
        <v>0</v>
      </c>
      <c r="O218" s="39">
        <f>SUMIF('Contr pub_priv'!$E$4:$G$4,PEF!O209,'Contr pub_priv'!$E$13:$G$13)</f>
        <v>0</v>
      </c>
      <c r="P218" s="39">
        <f>SUMIF('Contr pub_priv'!$E$4:$G$4,PEF!P209,'Contr pub_priv'!$E$13:$G$13)</f>
        <v>0</v>
      </c>
      <c r="Q218" s="39">
        <f>SUMIF('Contr pub_priv'!$E$4:$G$4,PEF!Q209,'Contr pub_priv'!$E$13:$G$13)</f>
        <v>0</v>
      </c>
      <c r="R218" s="39">
        <f>SUMIF('Contr pub_priv'!$E$4:$G$4,PEF!R209,'Contr pub_priv'!$E$13:$G$13)</f>
        <v>0</v>
      </c>
      <c r="S218" s="39">
        <f>SUMIF('Contr pub_priv'!$E$4:$G$4,PEF!S209,'Contr pub_priv'!$E$13:$G$13)</f>
        <v>0</v>
      </c>
      <c r="T218" s="39">
        <f>SUMIF('Contr pub_priv'!$E$4:$G$4,PEF!T209,'Contr pub_priv'!$E$13:$G$13)</f>
        <v>0</v>
      </c>
      <c r="U218" s="39">
        <f>SUMIF('Contr pub_priv'!$E$4:$G$4,PEF!U209,'Contr pub_priv'!$E$13:$G$13)</f>
        <v>0</v>
      </c>
      <c r="V218" s="39">
        <f>SUMIF('Contr pub_priv'!$E$4:$G$4,PEF!V209,'Contr pub_priv'!$E$13:$G$13)</f>
        <v>0</v>
      </c>
      <c r="W218" s="39">
        <f>SUMIF('Contr pub_priv'!$E$4:$G$4,PEF!W209,'Contr pub_priv'!$E$13:$G$13)</f>
        <v>0</v>
      </c>
      <c r="X218" s="39">
        <f>SUMIF('Contr pub_priv'!$E$4:$G$4,PEF!X209,'Contr pub_priv'!$E$13:$G$13)</f>
        <v>0</v>
      </c>
      <c r="Y218" s="39">
        <f>SUMIF('Contr pub_priv'!$E$4:$G$4,PEF!Y209,'Contr pub_priv'!$E$13:$G$13)</f>
        <v>0</v>
      </c>
      <c r="Z218" s="39">
        <f>SUMIF('Contr pub_priv'!$E$4:$G$4,PEF!Z209,'Contr pub_priv'!$E$13:$G$13)</f>
        <v>0</v>
      </c>
      <c r="AA218" s="39">
        <f>SUMIF('Contr pub_priv'!$E$4:$G$4,PEF!AA209,'Contr pub_priv'!$E$13:$G$13)</f>
        <v>0</v>
      </c>
      <c r="AB218" s="39">
        <f>SUMIF('Contr pub_priv'!$E$4:$G$4,PEF!AB209,'Contr pub_priv'!$E$13:$G$13)</f>
        <v>0</v>
      </c>
      <c r="AC218" s="39">
        <f>SUMIF('Contr pub_priv'!$E$4:$G$4,PEF!AC209,'Contr pub_priv'!$E$13:$G$13)</f>
        <v>0</v>
      </c>
      <c r="AD218" s="39">
        <f>SUMIF('Contr pub_priv'!$E$4:$G$4,PEF!AD209,'Contr pub_priv'!$E$13:$G$13)</f>
        <v>0</v>
      </c>
      <c r="AE218" s="39">
        <f>SUMIF('Contr pub_priv'!$E$4:$G$4,PEF!AE209,'Contr pub_priv'!$E$13:$G$13)</f>
        <v>0</v>
      </c>
      <c r="AF218" s="39">
        <f>SUMIF('Contr pub_priv'!$E$4:$G$4,PEF!AF209,'Contr pub_priv'!$E$13:$G$13)</f>
        <v>0</v>
      </c>
      <c r="AG218" s="39">
        <f>SUMIF('Contr pub_priv'!$E$4:$G$4,PEF!AG209,'Contr pub_priv'!$E$13:$G$13)</f>
        <v>0</v>
      </c>
      <c r="AH218" s="39">
        <f>SUMIF('Contr pub_priv'!$E$4:$G$4,PEF!AH209,'Contr pub_priv'!$E$13:$G$13)</f>
        <v>0</v>
      </c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/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  <c r="MO218" s="3"/>
      <c r="MP218" s="3"/>
      <c r="MQ218" s="3"/>
      <c r="MR218" s="3"/>
      <c r="MS218" s="3"/>
      <c r="MT218" s="3"/>
      <c r="MU218" s="3"/>
      <c r="MV218" s="3"/>
      <c r="MW218" s="3"/>
      <c r="MX218" s="3"/>
      <c r="MY218" s="3"/>
      <c r="MZ218" s="3"/>
      <c r="NA218" s="3"/>
      <c r="NB218" s="3"/>
      <c r="NC218" s="3"/>
      <c r="ND218" s="3"/>
      <c r="NE218" s="3"/>
      <c r="NF218" s="3"/>
      <c r="NG218" s="3"/>
      <c r="NH218" s="3"/>
      <c r="NI218" s="3"/>
      <c r="NJ218" s="3"/>
      <c r="NK218" s="3"/>
      <c r="NL218" s="3"/>
      <c r="NM218" s="3"/>
      <c r="NN218" s="3"/>
      <c r="NO218" s="3"/>
      <c r="NP218" s="3"/>
      <c r="NQ218" s="3"/>
      <c r="NR218" s="3"/>
      <c r="NS218" s="3"/>
      <c r="NT218" s="3"/>
      <c r="NU218" s="3"/>
      <c r="NV218" s="3"/>
      <c r="NW218" s="3"/>
      <c r="NX218" s="3"/>
      <c r="NY218" s="3"/>
      <c r="NZ218" s="3"/>
      <c r="OA218" s="3"/>
      <c r="OB218" s="3"/>
      <c r="OC218" s="3"/>
      <c r="OD218" s="3"/>
      <c r="OE218" s="3"/>
      <c r="OF218" s="3"/>
      <c r="OG218" s="3"/>
      <c r="OH218" s="3"/>
      <c r="OI218" s="3"/>
      <c r="OJ218" s="3"/>
      <c r="OK218" s="3"/>
      <c r="OL218" s="3"/>
      <c r="OM218" s="3"/>
      <c r="ON218" s="3"/>
      <c r="OO218" s="3"/>
      <c r="OP218" s="3"/>
      <c r="OQ218" s="3"/>
      <c r="OR218" s="3"/>
      <c r="OS218" s="3"/>
      <c r="OT218" s="3"/>
      <c r="OU218" s="3"/>
      <c r="OV218" s="3"/>
      <c r="OW218" s="3"/>
      <c r="OX218" s="3"/>
      <c r="OY218" s="3"/>
      <c r="OZ218" s="3"/>
      <c r="PA218" s="3"/>
      <c r="PB218" s="3"/>
      <c r="PC218" s="3"/>
      <c r="PD218" s="3"/>
      <c r="PE218" s="3"/>
      <c r="PF218" s="3"/>
      <c r="PG218" s="3"/>
      <c r="PH218" s="3"/>
      <c r="PI218" s="3"/>
      <c r="PJ218" s="3"/>
      <c r="PK218" s="3"/>
      <c r="PL218" s="3"/>
      <c r="PM218" s="3"/>
      <c r="PN218" s="3"/>
      <c r="PO218" s="3"/>
      <c r="PP218" s="3"/>
      <c r="PQ218" s="3"/>
      <c r="PR218" s="3"/>
      <c r="PS218" s="3"/>
      <c r="PT218" s="3"/>
      <c r="PU218" s="3"/>
      <c r="PV218" s="3"/>
      <c r="PW218" s="3"/>
      <c r="PX218" s="3"/>
      <c r="PY218" s="3"/>
      <c r="PZ218" s="3"/>
      <c r="QA218" s="3"/>
      <c r="QB218" s="3"/>
      <c r="QC218" s="3"/>
      <c r="QD218" s="3"/>
      <c r="QE218" s="3"/>
      <c r="QF218" s="3"/>
      <c r="QG218" s="3"/>
      <c r="QH218" s="3"/>
      <c r="QI218" s="3"/>
      <c r="QJ218" s="3"/>
      <c r="QK218" s="3"/>
      <c r="QL218" s="3"/>
      <c r="QM218" s="3"/>
      <c r="QN218" s="3"/>
      <c r="QO218" s="3"/>
      <c r="QP218" s="3"/>
      <c r="QQ218" s="3"/>
      <c r="QR218" s="3"/>
      <c r="QS218" s="3"/>
      <c r="QT218" s="3"/>
      <c r="QU218" s="3"/>
      <c r="QV218" s="3"/>
      <c r="QW218" s="3"/>
      <c r="QX218" s="3"/>
      <c r="QY218" s="3"/>
      <c r="QZ218" s="3"/>
      <c r="RA218" s="3"/>
      <c r="RB218" s="3"/>
      <c r="RC218" s="3"/>
      <c r="RD218" s="3"/>
      <c r="RE218" s="3"/>
      <c r="RF218" s="3"/>
      <c r="RG218" s="3"/>
      <c r="RH218" s="3"/>
      <c r="RI218" s="3"/>
      <c r="RJ218" s="3"/>
      <c r="RK218" s="3"/>
      <c r="RL218" s="3"/>
      <c r="RM218" s="3"/>
      <c r="RN218" s="3"/>
      <c r="RO218" s="3"/>
      <c r="RP218" s="3"/>
      <c r="RQ218" s="3"/>
      <c r="RR218" s="3"/>
      <c r="RS218" s="3"/>
      <c r="RT218" s="3"/>
      <c r="RU218" s="3"/>
      <c r="RV218" s="3"/>
      <c r="RW218" s="3"/>
      <c r="RX218" s="3"/>
      <c r="RY218" s="3"/>
      <c r="RZ218" s="3"/>
      <c r="SA218" s="3"/>
      <c r="SB218" s="3"/>
      <c r="SC218" s="3"/>
      <c r="SD218" s="3"/>
      <c r="SE218" s="3"/>
      <c r="SF218" s="3"/>
      <c r="SG218" s="3"/>
      <c r="SH218" s="3"/>
      <c r="SI218" s="3"/>
      <c r="SJ218" s="3"/>
      <c r="SK218" s="3"/>
      <c r="SL218" s="3"/>
      <c r="SM218" s="3"/>
      <c r="SN218" s="3"/>
      <c r="SO218" s="3"/>
      <c r="SP218" s="3"/>
      <c r="SQ218" s="3"/>
      <c r="SR218" s="3"/>
      <c r="SS218" s="3"/>
      <c r="ST218" s="3"/>
      <c r="SU218" s="3"/>
      <c r="SV218" s="3"/>
      <c r="SW218" s="3"/>
      <c r="SX218" s="3"/>
      <c r="SY218" s="3"/>
      <c r="SZ218" s="3"/>
      <c r="TA218" s="3"/>
      <c r="TB218" s="3"/>
      <c r="TC218" s="3"/>
      <c r="TD218" s="3"/>
      <c r="TE218" s="3"/>
      <c r="TF218" s="3"/>
      <c r="TG218" s="3"/>
      <c r="TH218" s="3"/>
      <c r="TI218" s="3"/>
      <c r="TJ218" s="3"/>
      <c r="TK218" s="3"/>
      <c r="TL218" s="3"/>
      <c r="TM218" s="3"/>
      <c r="TN218" s="3"/>
      <c r="TO218" s="3"/>
      <c r="TP218" s="3"/>
      <c r="TQ218" s="3"/>
      <c r="TR218" s="3"/>
      <c r="TS218" s="3"/>
      <c r="TT218" s="3"/>
      <c r="TU218" s="3"/>
      <c r="TV218" s="3"/>
      <c r="TW218" s="3"/>
      <c r="TX218" s="3"/>
      <c r="TY218" s="3"/>
      <c r="TZ218" s="3"/>
      <c r="UA218" s="3"/>
      <c r="UB218" s="3"/>
      <c r="UC218" s="3"/>
      <c r="UD218" s="3"/>
      <c r="UE218" s="3"/>
      <c r="UF218" s="3"/>
      <c r="UG218" s="3"/>
      <c r="UH218" s="3"/>
      <c r="UI218" s="3"/>
      <c r="UJ218" s="3"/>
      <c r="UK218" s="3"/>
      <c r="UL218" s="3"/>
      <c r="UM218" s="3"/>
      <c r="UN218" s="3"/>
      <c r="UO218" s="3"/>
      <c r="UP218" s="3"/>
      <c r="UQ218" s="3"/>
      <c r="UR218" s="3"/>
      <c r="US218" s="3"/>
      <c r="UT218" s="3"/>
      <c r="UU218" s="3"/>
      <c r="UV218" s="3"/>
      <c r="UW218" s="3"/>
      <c r="UX218" s="3"/>
      <c r="UY218" s="3"/>
      <c r="UZ218" s="3"/>
      <c r="VA218" s="3"/>
      <c r="VB218" s="3"/>
      <c r="VC218" s="3"/>
      <c r="VD218" s="3"/>
      <c r="VE218" s="3"/>
      <c r="VF218" s="3"/>
      <c r="VG218" s="3"/>
      <c r="VH218" s="3"/>
      <c r="VI218" s="3"/>
      <c r="VJ218" s="3"/>
      <c r="VK218" s="3"/>
      <c r="VL218" s="3"/>
      <c r="VM218" s="3"/>
      <c r="VN218" s="3"/>
      <c r="VO218" s="3"/>
      <c r="VP218" s="3"/>
      <c r="VQ218" s="3"/>
      <c r="VR218" s="3"/>
      <c r="VS218" s="3"/>
      <c r="VT218" s="3"/>
      <c r="VU218" s="3"/>
      <c r="VV218" s="3"/>
      <c r="VW218" s="3"/>
      <c r="VX218" s="3"/>
      <c r="VY218" s="3"/>
      <c r="VZ218" s="3"/>
      <c r="WA218" s="3"/>
      <c r="WB218" s="3"/>
      <c r="WC218" s="3"/>
      <c r="WD218" s="3"/>
      <c r="WE218" s="3"/>
      <c r="WF218" s="3"/>
      <c r="WG218" s="3"/>
      <c r="WH218" s="3"/>
      <c r="WI218" s="3"/>
      <c r="WJ218" s="3"/>
      <c r="WK218" s="3"/>
      <c r="WL218" s="3"/>
      <c r="WM218" s="3"/>
      <c r="WN218" s="3"/>
      <c r="WO218" s="3"/>
      <c r="WP218" s="3"/>
      <c r="WQ218" s="3"/>
      <c r="WR218" s="3"/>
      <c r="WS218" s="3"/>
      <c r="WT218" s="3"/>
      <c r="WU218" s="3"/>
      <c r="WV218" s="3"/>
      <c r="WW218" s="3"/>
      <c r="WX218" s="3"/>
      <c r="WY218" s="3"/>
      <c r="WZ218" s="3"/>
      <c r="XA218" s="3"/>
      <c r="XB218" s="3"/>
      <c r="XC218" s="3"/>
      <c r="XD218" s="3"/>
      <c r="XE218" s="3"/>
      <c r="XF218" s="3"/>
      <c r="XG218" s="3"/>
      <c r="XH218" s="3"/>
      <c r="XI218" s="3"/>
      <c r="XJ218" s="3"/>
      <c r="XK218" s="3"/>
      <c r="XL218" s="3"/>
      <c r="XM218" s="3"/>
      <c r="XN218" s="3"/>
      <c r="XO218" s="3"/>
      <c r="XP218" s="3"/>
      <c r="XQ218" s="3"/>
      <c r="XR218" s="3"/>
      <c r="XS218" s="3"/>
      <c r="XT218" s="3"/>
      <c r="XU218" s="3"/>
      <c r="XV218" s="3"/>
      <c r="XW218" s="3"/>
      <c r="XX218" s="3"/>
      <c r="XY218" s="3"/>
      <c r="XZ218" s="3"/>
      <c r="YA218" s="3"/>
      <c r="YB218" s="3"/>
      <c r="YC218" s="3"/>
      <c r="YD218" s="3"/>
      <c r="YE218" s="3"/>
      <c r="YF218" s="3"/>
      <c r="YG218" s="3"/>
      <c r="YH218" s="3"/>
      <c r="YI218" s="3"/>
      <c r="YJ218" s="3"/>
      <c r="YK218" s="3"/>
      <c r="YL218" s="3"/>
      <c r="YM218" s="3"/>
      <c r="YN218" s="3"/>
      <c r="YO218" s="3"/>
      <c r="YP218" s="3"/>
      <c r="YQ218" s="3"/>
      <c r="YR218" s="3"/>
      <c r="YS218" s="3"/>
      <c r="YT218" s="3"/>
      <c r="YU218" s="3"/>
      <c r="YV218" s="3"/>
      <c r="YW218" s="3"/>
      <c r="YX218" s="3"/>
      <c r="YY218" s="3"/>
      <c r="YZ218" s="3"/>
      <c r="ZA218" s="3"/>
      <c r="ZB218" s="3"/>
      <c r="ZC218" s="3"/>
      <c r="ZD218" s="3"/>
      <c r="ZE218" s="3"/>
      <c r="ZF218" s="3"/>
      <c r="ZG218" s="3"/>
      <c r="ZH218" s="3"/>
      <c r="ZI218" s="3"/>
      <c r="ZJ218" s="3"/>
      <c r="ZK218" s="3"/>
      <c r="ZL218" s="3"/>
      <c r="ZM218" s="3"/>
      <c r="ZN218" s="3"/>
      <c r="ZO218" s="3"/>
      <c r="ZP218" s="3"/>
      <c r="ZQ218" s="3"/>
      <c r="ZR218" s="3"/>
      <c r="ZS218" s="3"/>
      <c r="ZT218" s="3"/>
      <c r="ZU218" s="3"/>
      <c r="ZV218" s="3"/>
      <c r="ZW218" s="3"/>
      <c r="ZX218" s="3"/>
      <c r="ZY218" s="3"/>
      <c r="ZZ218" s="3"/>
      <c r="AAA218" s="3"/>
      <c r="AAB218" s="3"/>
      <c r="AAC218" s="3"/>
      <c r="AAD218" s="3"/>
      <c r="AAE218" s="3"/>
      <c r="AAF218" s="3"/>
      <c r="AAG218" s="3"/>
      <c r="AAH218" s="3"/>
      <c r="AAI218" s="3"/>
      <c r="AAJ218" s="3"/>
      <c r="AAK218" s="3"/>
      <c r="AAL218" s="3"/>
      <c r="AAM218" s="3"/>
      <c r="AAN218" s="3"/>
      <c r="AAO218" s="3"/>
      <c r="AAP218" s="3"/>
      <c r="AAQ218" s="3"/>
      <c r="AAR218" s="3"/>
      <c r="AAS218" s="3"/>
      <c r="AAT218" s="3"/>
      <c r="AAU218" s="3"/>
      <c r="AAV218" s="3"/>
      <c r="AAW218" s="3"/>
      <c r="AAX218" s="3"/>
      <c r="AAY218" s="3"/>
      <c r="AAZ218" s="3"/>
      <c r="ABA218" s="3"/>
      <c r="ABB218" s="3"/>
      <c r="ABC218" s="3"/>
      <c r="ABD218" s="3"/>
      <c r="ABE218" s="3"/>
      <c r="ABF218" s="3"/>
      <c r="ABG218" s="3"/>
      <c r="ABH218" s="3"/>
      <c r="ABI218" s="3"/>
      <c r="ABJ218" s="3"/>
      <c r="ABK218" s="3"/>
      <c r="ABL218" s="3"/>
      <c r="ABM218" s="3"/>
      <c r="ABN218" s="3"/>
      <c r="ABO218" s="3"/>
      <c r="ABP218" s="3"/>
      <c r="ABQ218" s="3"/>
      <c r="ABR218" s="3"/>
      <c r="ABS218" s="3"/>
      <c r="ABT218" s="3"/>
      <c r="ABU218" s="3"/>
      <c r="ABV218" s="3"/>
      <c r="ABW218" s="3"/>
      <c r="ABX218" s="3"/>
      <c r="ABY218" s="3"/>
      <c r="ABZ218" s="3"/>
      <c r="ACA218" s="3"/>
      <c r="ACB218" s="3"/>
      <c r="ACC218" s="3"/>
      <c r="ACD218" s="3"/>
      <c r="ACE218" s="3"/>
      <c r="ACF218" s="3"/>
      <c r="ACG218" s="3"/>
      <c r="ACH218" s="3"/>
      <c r="ACI218" s="3"/>
      <c r="ACJ218" s="3"/>
      <c r="ACK218" s="3"/>
      <c r="ACL218" s="3"/>
      <c r="ACM218" s="3"/>
      <c r="ACN218" s="3"/>
      <c r="ACO218" s="3"/>
      <c r="ACP218" s="3"/>
      <c r="ACQ218" s="3"/>
      <c r="ACR218" s="3"/>
      <c r="ACS218" s="3"/>
      <c r="ACT218" s="3"/>
      <c r="ACU218" s="3"/>
      <c r="ACV218" s="3"/>
      <c r="ACW218" s="3"/>
      <c r="ACX218" s="3"/>
      <c r="ACY218" s="3"/>
      <c r="ACZ218" s="3"/>
      <c r="ADA218" s="3"/>
      <c r="ADB218" s="3"/>
      <c r="ADC218" s="3"/>
      <c r="ADD218" s="3"/>
      <c r="ADE218" s="3"/>
      <c r="ADF218" s="3"/>
      <c r="ADG218" s="3"/>
      <c r="ADH218" s="3"/>
      <c r="ADI218" s="3"/>
      <c r="ADJ218" s="3"/>
      <c r="ADK218" s="3"/>
      <c r="ADL218" s="3"/>
      <c r="ADM218" s="3"/>
      <c r="ADN218" s="3"/>
      <c r="ADO218" s="3"/>
      <c r="ADP218" s="3"/>
      <c r="ADQ218" s="3"/>
      <c r="ADR218" s="3"/>
      <c r="ADS218" s="3"/>
      <c r="ADT218" s="3"/>
      <c r="ADU218" s="3"/>
      <c r="ADV218" s="3"/>
      <c r="ADW218" s="3"/>
      <c r="ADX218" s="3"/>
      <c r="ADY218" s="3"/>
      <c r="ADZ218" s="3"/>
      <c r="AEA218" s="3"/>
      <c r="AEB218" s="3"/>
      <c r="AEC218" s="3"/>
      <c r="AED218" s="3"/>
      <c r="AEE218" s="3"/>
      <c r="AEF218" s="3"/>
      <c r="AEG218" s="3"/>
      <c r="AEH218" s="3"/>
      <c r="AEI218" s="3"/>
      <c r="AEJ218" s="3"/>
      <c r="AEK218" s="3"/>
      <c r="AEL218" s="3"/>
      <c r="AEM218" s="3"/>
      <c r="AEN218" s="3"/>
      <c r="AEO218" s="3"/>
      <c r="AEP218" s="3"/>
      <c r="AEQ218" s="3"/>
      <c r="AER218" s="3"/>
      <c r="AES218" s="3"/>
      <c r="AET218" s="3"/>
      <c r="AEU218" s="3"/>
      <c r="AEV218" s="3"/>
      <c r="AEW218" s="3"/>
      <c r="AEX218" s="3"/>
      <c r="AEY218" s="3"/>
      <c r="AEZ218" s="3"/>
      <c r="AFA218" s="3"/>
      <c r="AFB218" s="3"/>
      <c r="AFC218" s="3"/>
      <c r="AFD218" s="3"/>
      <c r="AFE218" s="3"/>
      <c r="AFF218" s="3"/>
      <c r="AFG218" s="3"/>
      <c r="AFH218" s="3"/>
      <c r="AFI218" s="3"/>
      <c r="AFJ218" s="3"/>
      <c r="AFK218" s="3"/>
      <c r="AFL218" s="3"/>
      <c r="AFM218" s="3"/>
      <c r="AFN218" s="3"/>
      <c r="AFO218" s="3"/>
      <c r="AFP218" s="3"/>
      <c r="AFQ218" s="3"/>
      <c r="AFR218" s="3"/>
      <c r="AFS218" s="3"/>
      <c r="AFT218" s="3"/>
      <c r="AFU218" s="3"/>
      <c r="AFV218" s="3"/>
      <c r="AFW218" s="3"/>
      <c r="AFX218" s="3"/>
      <c r="AFY218" s="3"/>
      <c r="AFZ218" s="3"/>
      <c r="AGA218" s="3"/>
      <c r="AGB218" s="3"/>
      <c r="AGC218" s="3"/>
      <c r="AGD218" s="3"/>
      <c r="AGE218" s="3"/>
      <c r="AGF218" s="3"/>
      <c r="AGG218" s="3"/>
      <c r="AGH218" s="3"/>
      <c r="AGI218" s="3"/>
      <c r="AGJ218" s="3"/>
      <c r="AGK218" s="3"/>
      <c r="AGL218" s="3"/>
      <c r="AGM218" s="3"/>
      <c r="AGN218" s="3"/>
      <c r="AGO218" s="3"/>
      <c r="AGP218" s="3"/>
      <c r="AGQ218" s="3"/>
      <c r="AGR218" s="3"/>
      <c r="AGS218" s="3"/>
      <c r="AGT218" s="3"/>
      <c r="AGU218" s="3"/>
      <c r="AGV218" s="3"/>
      <c r="AGW218" s="3"/>
      <c r="AGX218" s="3"/>
      <c r="AGY218" s="3"/>
      <c r="AGZ218" s="3"/>
      <c r="AHA218" s="3"/>
      <c r="AHB218" s="3"/>
      <c r="AHC218" s="3"/>
      <c r="AHD218" s="3"/>
      <c r="AHE218" s="3"/>
      <c r="AHF218" s="3"/>
      <c r="AHG218" s="3"/>
      <c r="AHH218" s="3"/>
      <c r="AHI218" s="3"/>
      <c r="AHJ218" s="3"/>
      <c r="AHK218" s="3"/>
      <c r="AHL218" s="3"/>
      <c r="AHM218" s="3"/>
      <c r="AHN218" s="3"/>
      <c r="AHO218" s="3"/>
      <c r="AHP218" s="3"/>
      <c r="AHQ218" s="3"/>
      <c r="AHR218" s="3"/>
      <c r="AHS218" s="3"/>
      <c r="AHT218" s="3"/>
      <c r="AHU218" s="3"/>
      <c r="AHV218" s="3"/>
      <c r="AHW218" s="3"/>
      <c r="AHX218" s="3"/>
      <c r="AHY218" s="3"/>
      <c r="AHZ218" s="3"/>
      <c r="AIA218" s="3"/>
      <c r="AIB218" s="3"/>
      <c r="AIC218" s="3"/>
      <c r="AID218" s="3"/>
      <c r="AIE218" s="3"/>
      <c r="AIF218" s="3"/>
      <c r="AIG218" s="3"/>
      <c r="AIH218" s="3"/>
      <c r="AII218" s="3"/>
      <c r="AIJ218" s="3"/>
      <c r="AIK218" s="3"/>
      <c r="AIL218" s="3"/>
      <c r="AIM218" s="3"/>
      <c r="AIN218" s="3"/>
      <c r="AIO218" s="3"/>
      <c r="AIP218" s="3"/>
      <c r="AIQ218" s="3"/>
      <c r="AIR218" s="3"/>
      <c r="AIS218" s="3"/>
      <c r="AIT218" s="3"/>
      <c r="AIU218" s="3"/>
      <c r="AIV218" s="3"/>
      <c r="AIW218" s="3"/>
      <c r="AIX218" s="3"/>
      <c r="AIY218" s="3"/>
      <c r="AIZ218" s="3"/>
      <c r="AJA218" s="3"/>
      <c r="AJB218" s="3"/>
      <c r="AJC218" s="3"/>
      <c r="AJD218" s="3"/>
      <c r="AJE218" s="3"/>
      <c r="AJF218" s="3"/>
      <c r="AJG218" s="3"/>
      <c r="AJH218" s="3"/>
      <c r="AJI218" s="3"/>
      <c r="AJJ218" s="3"/>
      <c r="AJK218" s="3"/>
      <c r="AJL218" s="3"/>
      <c r="AJM218" s="3"/>
      <c r="AJN218" s="3"/>
      <c r="AJO218" s="3"/>
      <c r="AJP218" s="3"/>
      <c r="AJQ218" s="3"/>
      <c r="AJR218" s="3"/>
      <c r="AJS218" s="3"/>
      <c r="AJT218" s="3"/>
      <c r="AJU218" s="3"/>
      <c r="AJV218" s="3"/>
      <c r="AJW218" s="3"/>
      <c r="AJX218" s="3"/>
      <c r="AJY218" s="3"/>
      <c r="AJZ218" s="3"/>
      <c r="AKA218" s="3"/>
      <c r="AKB218" s="3"/>
      <c r="AKC218" s="3"/>
      <c r="AKD218" s="3"/>
      <c r="AKE218" s="3"/>
      <c r="AKF218" s="3"/>
      <c r="AKG218" s="3"/>
      <c r="AKH218" s="3"/>
      <c r="AKI218" s="3"/>
      <c r="AKJ218" s="3"/>
      <c r="AKK218" s="3"/>
      <c r="AKL218" s="3"/>
      <c r="AKM218" s="3"/>
      <c r="AKN218" s="3"/>
      <c r="AKO218" s="3"/>
      <c r="AKP218" s="3"/>
      <c r="AKQ218" s="3"/>
      <c r="AKR218" s="3"/>
      <c r="AKS218" s="3"/>
      <c r="AKT218" s="3"/>
      <c r="AKU218" s="3"/>
      <c r="AKV218" s="3"/>
      <c r="AKW218" s="3"/>
      <c r="AKX218" s="3"/>
      <c r="AKY218" s="3"/>
      <c r="AKZ218" s="3"/>
      <c r="ALA218" s="3"/>
      <c r="ALB218" s="3"/>
      <c r="ALC218" s="3"/>
      <c r="ALD218" s="3"/>
      <c r="ALE218" s="3"/>
      <c r="ALF218" s="3"/>
      <c r="ALG218" s="3"/>
      <c r="ALH218" s="3"/>
      <c r="ALI218" s="3"/>
      <c r="ALJ218" s="3"/>
      <c r="ALK218" s="3"/>
      <c r="ALL218" s="3"/>
      <c r="ALM218" s="3"/>
      <c r="ALN218" s="3"/>
      <c r="ALO218" s="3"/>
      <c r="ALP218" s="3"/>
      <c r="ALQ218" s="3"/>
      <c r="ALR218" s="3"/>
      <c r="ALS218" s="3"/>
      <c r="ALT218" s="3"/>
      <c r="ALU218" s="3"/>
      <c r="ALV218" s="3"/>
      <c r="ALW218" s="3"/>
      <c r="ALX218" s="3"/>
      <c r="ALY218" s="3"/>
      <c r="ALZ218" s="3"/>
      <c r="AMA218" s="3"/>
      <c r="AMB218" s="3"/>
      <c r="AMC218" s="3"/>
      <c r="AMD218" s="3"/>
      <c r="AME218" s="3"/>
      <c r="AMF218" s="3"/>
      <c r="AMG218" s="3"/>
      <c r="AMH218" s="3"/>
      <c r="AMI218" s="3"/>
      <c r="AMJ218" s="3"/>
      <c r="AMK218" s="3"/>
      <c r="AML218" s="3"/>
      <c r="AMM218" s="3"/>
      <c r="AMN218" s="3"/>
      <c r="AMO218" s="3"/>
      <c r="AMP218" s="3"/>
      <c r="AMQ218" s="3"/>
      <c r="AMR218" s="3"/>
      <c r="AMS218" s="3"/>
      <c r="AMT218" s="3"/>
      <c r="AMU218" s="3"/>
    </row>
    <row r="219" spans="1:1036" ht="14.25" outlineLevel="1">
      <c r="C219" s="37" t="s">
        <v>273</v>
      </c>
      <c r="D219" s="3"/>
      <c r="E219" s="113">
        <f>+SUM(H219:AJ219)</f>
        <v>-7584455.8158963174</v>
      </c>
      <c r="F219" s="3"/>
      <c r="G219" s="3"/>
      <c r="H219" s="39"/>
      <c r="I219" s="59"/>
      <c r="J219" s="39"/>
      <c r="K219" s="39"/>
      <c r="L219" s="39">
        <f>-SUM($H$218:I218)</f>
        <v>-7584455.8158963174</v>
      </c>
      <c r="M219" s="39">
        <f>-SUM($H$218:J218)-SUM($L$219:L219)</f>
        <v>0</v>
      </c>
      <c r="N219" s="39">
        <f>-SUM($H$218:K218)-SUM($L$219:M219)</f>
        <v>0</v>
      </c>
      <c r="O219" s="39">
        <f>-SUM($H$218:L218)-SUM($L$219:N219)</f>
        <v>0</v>
      </c>
      <c r="P219" s="39">
        <f>-SUM($H$218:M218)-SUM($L$219:O219)</f>
        <v>0</v>
      </c>
      <c r="Q219" s="39">
        <f>-SUM($H$218:N218)-SUM($L$219:P219)</f>
        <v>0</v>
      </c>
      <c r="R219" s="39">
        <f>-SUM($H$218:O218)-SUM($L$219:Q219)</f>
        <v>0</v>
      </c>
      <c r="S219" s="39">
        <f>-SUM($H$218:P218)-SUM($L$219:R219)</f>
        <v>0</v>
      </c>
      <c r="T219" s="39">
        <f>-SUM($H$218:Q218)-SUM($L$219:S219)</f>
        <v>0</v>
      </c>
      <c r="U219" s="39">
        <f>-SUM($H$218:R218)-SUM($L$219:T219)</f>
        <v>0</v>
      </c>
      <c r="V219" s="39">
        <f>-SUM($H$218:S218)-SUM($L$219:U219)</f>
        <v>0</v>
      </c>
      <c r="W219" s="39">
        <f>-SUM($H$218:T218)-SUM($L$219:V219)</f>
        <v>0</v>
      </c>
      <c r="X219" s="39">
        <f>-SUM($H$218:U218)-SUM($L$219:W219)</f>
        <v>0</v>
      </c>
      <c r="Y219" s="39">
        <f>-SUM($H$218:V218)-SUM($L$219:X219)</f>
        <v>0</v>
      </c>
      <c r="Z219" s="39">
        <f>-SUM($H$218:W218)-SUM($L$219:Y219)</f>
        <v>0</v>
      </c>
      <c r="AA219" s="39">
        <f>-SUM($H$218:X218)-SUM($L$219:Z219)</f>
        <v>0</v>
      </c>
      <c r="AB219" s="39">
        <f>-SUM($H$218:Y218)-SUM($L$219:AA219)</f>
        <v>0</v>
      </c>
      <c r="AC219" s="39">
        <f>-SUM($H$218:Z218)-SUM($L$219:AB219)</f>
        <v>0</v>
      </c>
      <c r="AD219" s="39">
        <f>-SUM($H$218:AA218)-SUM($L$219:AC219)</f>
        <v>0</v>
      </c>
      <c r="AE219" s="39">
        <f>-SUM($H$218:AB218)-SUM($L$219:AD219)</f>
        <v>0</v>
      </c>
      <c r="AF219" s="39">
        <f>-SUM($H$218:AC218)-SUM($L$219:AE219)</f>
        <v>0</v>
      </c>
      <c r="AG219" s="39">
        <f>-SUM($H$218:AD218)-SUM($L$219:AF219)</f>
        <v>0</v>
      </c>
      <c r="AH219" s="39">
        <f>-SUM($H$218:AE218)-SUM($L$219:AG219)</f>
        <v>0</v>
      </c>
    </row>
    <row r="220" spans="1:1036" ht="14.25" outlineLevel="1">
      <c r="C220" s="58" t="s">
        <v>258</v>
      </c>
      <c r="D220" s="3"/>
      <c r="E220" s="3"/>
      <c r="F220" s="3"/>
      <c r="G220" s="3"/>
      <c r="H220" s="39">
        <f t="shared" ref="H220:S220" si="353">SUM(H217:H219)</f>
        <v>0</v>
      </c>
      <c r="I220" s="39">
        <f t="shared" si="353"/>
        <v>7584455.8158963174</v>
      </c>
      <c r="J220" s="39">
        <f t="shared" si="353"/>
        <v>7584455.8158963174</v>
      </c>
      <c r="K220" s="39">
        <f t="shared" si="353"/>
        <v>7584455.8158963174</v>
      </c>
      <c r="L220" s="39">
        <f t="shared" si="353"/>
        <v>0</v>
      </c>
      <c r="M220" s="39">
        <f t="shared" si="353"/>
        <v>0</v>
      </c>
      <c r="N220" s="39">
        <f t="shared" si="353"/>
        <v>0</v>
      </c>
      <c r="O220" s="39">
        <f t="shared" si="353"/>
        <v>0</v>
      </c>
      <c r="P220" s="39">
        <f t="shared" si="353"/>
        <v>0</v>
      </c>
      <c r="Q220" s="39">
        <f t="shared" si="353"/>
        <v>0</v>
      </c>
      <c r="R220" s="39">
        <f t="shared" si="353"/>
        <v>0</v>
      </c>
      <c r="S220" s="39">
        <f t="shared" si="353"/>
        <v>0</v>
      </c>
      <c r="T220" s="39">
        <f t="shared" ref="T220:AA220" si="354">SUM(T217:T219)</f>
        <v>0</v>
      </c>
      <c r="U220" s="39">
        <f t="shared" si="354"/>
        <v>0</v>
      </c>
      <c r="V220" s="39">
        <f t="shared" si="354"/>
        <v>0</v>
      </c>
      <c r="W220" s="39">
        <f t="shared" si="354"/>
        <v>0</v>
      </c>
      <c r="X220" s="39">
        <f t="shared" si="354"/>
        <v>0</v>
      </c>
      <c r="Y220" s="39">
        <f t="shared" si="354"/>
        <v>0</v>
      </c>
      <c r="Z220" s="39">
        <f t="shared" si="354"/>
        <v>0</v>
      </c>
      <c r="AA220" s="39">
        <f t="shared" si="354"/>
        <v>0</v>
      </c>
      <c r="AB220" s="39">
        <f t="shared" ref="AB220:AH220" si="355">SUM(AB217:AB219)</f>
        <v>0</v>
      </c>
      <c r="AC220" s="39">
        <f t="shared" si="355"/>
        <v>0</v>
      </c>
      <c r="AD220" s="39">
        <f t="shared" si="355"/>
        <v>0</v>
      </c>
      <c r="AE220" s="39">
        <f t="shared" si="355"/>
        <v>0</v>
      </c>
      <c r="AF220" s="39">
        <f t="shared" si="355"/>
        <v>0</v>
      </c>
      <c r="AG220" s="39">
        <f t="shared" si="355"/>
        <v>0</v>
      </c>
      <c r="AH220" s="39">
        <f t="shared" si="355"/>
        <v>0</v>
      </c>
    </row>
    <row r="221" spans="1:1036" ht="14.25" outlineLevel="1">
      <c r="C221" s="3"/>
      <c r="D221" s="3"/>
      <c r="E221" s="3"/>
      <c r="F221" s="3"/>
      <c r="G221" s="3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</row>
    <row r="222" spans="1:1036" ht="14.25" outlineLevel="1">
      <c r="C222" s="3"/>
      <c r="D222" s="3"/>
      <c r="E222" s="3"/>
      <c r="F222" s="3"/>
      <c r="G222" s="3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</row>
    <row r="223" spans="1:1036" ht="14.25" outlineLevel="1">
      <c r="C223" s="5" t="s">
        <v>274</v>
      </c>
      <c r="D223" s="3"/>
      <c r="E223" s="3"/>
      <c r="F223" s="3"/>
      <c r="G223" s="3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</row>
    <row r="224" spans="1:1036" ht="14.25" outlineLevel="1">
      <c r="C224" s="58" t="s">
        <v>254</v>
      </c>
      <c r="D224" s="3"/>
      <c r="E224" s="3"/>
      <c r="F224" s="3"/>
      <c r="G224" s="3"/>
      <c r="H224" s="39">
        <f>+G233</f>
        <v>0</v>
      </c>
      <c r="I224" s="39">
        <f t="shared" ref="I224:AH224" ca="1" si="356">+H233</f>
        <v>0</v>
      </c>
      <c r="J224" s="39">
        <f t="shared" ca="1" si="356"/>
        <v>0</v>
      </c>
      <c r="K224" s="39">
        <f t="shared" ca="1" si="356"/>
        <v>108929.60000000001</v>
      </c>
      <c r="L224" s="39">
        <f t="shared" ca="1" si="356"/>
        <v>219954</v>
      </c>
      <c r="M224" s="39">
        <f t="shared" ca="1" si="356"/>
        <v>224143.59999999998</v>
      </c>
      <c r="N224" s="39">
        <f t="shared" ca="1" si="356"/>
        <v>228333.2</v>
      </c>
      <c r="O224" s="39">
        <f t="shared" ca="1" si="356"/>
        <v>232522.80000000005</v>
      </c>
      <c r="P224" s="39">
        <f t="shared" ca="1" si="356"/>
        <v>236712.40000000002</v>
      </c>
      <c r="Q224" s="39">
        <f t="shared" ca="1" si="356"/>
        <v>240902.00000000003</v>
      </c>
      <c r="R224" s="39">
        <f t="shared" ca="1" si="356"/>
        <v>245091.60000000003</v>
      </c>
      <c r="S224" s="39">
        <f t="shared" ca="1" si="356"/>
        <v>249281.20000000004</v>
      </c>
      <c r="T224" s="39">
        <f t="shared" ca="1" si="356"/>
        <v>252423.40000000005</v>
      </c>
      <c r="U224" s="39">
        <f t="shared" ca="1" si="356"/>
        <v>254518.20000000004</v>
      </c>
      <c r="V224" s="39">
        <f t="shared" ca="1" si="356"/>
        <v>256613.00000000003</v>
      </c>
      <c r="W224" s="39">
        <f t="shared" ca="1" si="356"/>
        <v>258707.80000000005</v>
      </c>
      <c r="X224" s="39">
        <f t="shared" ca="1" si="356"/>
        <v>260802.60000000006</v>
      </c>
      <c r="Y224" s="39">
        <f t="shared" ca="1" si="356"/>
        <v>262897.40000000008</v>
      </c>
      <c r="Z224" s="39">
        <f t="shared" ca="1" si="356"/>
        <v>264992.20000000007</v>
      </c>
      <c r="AA224" s="39">
        <f t="shared" ca="1" si="356"/>
        <v>267087.00000000012</v>
      </c>
      <c r="AB224" s="39">
        <f t="shared" ca="1" si="356"/>
        <v>269181.80000000016</v>
      </c>
      <c r="AC224" s="39">
        <f t="shared" ca="1" si="356"/>
        <v>271276.60000000021</v>
      </c>
      <c r="AD224" s="39">
        <f t="shared" ca="1" si="356"/>
        <v>273371.4000000002</v>
      </c>
      <c r="AE224" s="39">
        <f t="shared" ca="1" si="356"/>
        <v>275466.20000000019</v>
      </c>
      <c r="AF224" s="39">
        <f t="shared" ca="1" si="356"/>
        <v>277561.00000000023</v>
      </c>
      <c r="AG224" s="39">
        <f t="shared" ca="1" si="356"/>
        <v>279655.80000000022</v>
      </c>
      <c r="AH224" s="39">
        <f t="shared" ca="1" si="356"/>
        <v>281750.60000000021</v>
      </c>
    </row>
    <row r="225" spans="3:34" ht="14.25" outlineLevel="1">
      <c r="C225" s="330" t="str">
        <f>+C138</f>
        <v>SERVIZIO PULIZIA</v>
      </c>
      <c r="D225" s="3"/>
      <c r="E225" s="331">
        <f>+SUM(H225:AJ225)</f>
        <v>1911323.2000000002</v>
      </c>
      <c r="F225" s="3"/>
      <c r="G225" s="3"/>
      <c r="H225" s="39">
        <f>+(H138*costi!$U$20)+(H139*costi!$U$21)+(H140*costi!$U$22)+(H141*costi!$U$23)</f>
        <v>0</v>
      </c>
      <c r="I225" s="39">
        <f>+(I138*costi!$U$20)+(I139*costi!$U$21)+(I140*costi!$U$22)+(I141*costi!$U$23)</f>
        <v>0</v>
      </c>
      <c r="J225" s="39">
        <f>+(J138*costi!$U$20)+(J139*costi!$U$21)+(J140*costi!$U$22)+(J141*costi!$U$23)</f>
        <v>64875.199999999997</v>
      </c>
      <c r="K225" s="39">
        <f>+(K138*costi!$U$20)+(K139*costi!$U$21)+(K140*costi!$U$22)+(K141*costi!$U$23)</f>
        <v>66122.8</v>
      </c>
      <c r="L225" s="39">
        <f>+(L138*costi!$U$20)+(L139*costi!$U$21)+(L140*costi!$U$22)+(L141*costi!$U$23)</f>
        <v>67370.399999999994</v>
      </c>
      <c r="M225" s="39">
        <f>+(M138*costi!$U$20)+(M139*costi!$U$21)+(M140*costi!$U$22)+(M141*costi!$U$23)</f>
        <v>68618.000000000015</v>
      </c>
      <c r="N225" s="39">
        <f>+(N138*costi!$U$20)+(N139*costi!$U$21)+(N140*costi!$U$22)+(N141*costi!$U$23)</f>
        <v>69865.600000000006</v>
      </c>
      <c r="O225" s="39">
        <f>+(O138*costi!$U$20)+(O139*costi!$U$21)+(O140*costi!$U$22)+(O141*costi!$U$23)</f>
        <v>71113.200000000012</v>
      </c>
      <c r="P225" s="39">
        <f>+(P138*costi!$U$20)+(P139*costi!$U$21)+(P140*costi!$U$22)+(P141*costi!$U$23)</f>
        <v>72360.800000000017</v>
      </c>
      <c r="Q225" s="39">
        <f>+(Q138*costi!$U$20)+(Q139*costi!$U$21)+(Q140*costi!$U$22)+(Q141*costi!$U$23)</f>
        <v>73608.400000000009</v>
      </c>
      <c r="R225" s="39">
        <f>+(R138*costi!$U$20)+(R139*costi!$U$21)+(R140*costi!$U$22)+(R141*costi!$U$23)</f>
        <v>74856.000000000015</v>
      </c>
      <c r="S225" s="39">
        <f>+(S138*costi!$U$20)+(S139*costi!$U$21)+(S140*costi!$U$22)+(S141*costi!$U$23)</f>
        <v>75479.800000000017</v>
      </c>
      <c r="T225" s="39">
        <f>+(T138*costi!$U$20)+(T139*costi!$U$21)+(T140*costi!$U$22)+(T141*costi!$U$23)</f>
        <v>76103.600000000006</v>
      </c>
      <c r="U225" s="39">
        <f>+(U138*costi!$U$20)+(U139*costi!$U$21)+(U140*costi!$U$22)+(U141*costi!$U$23)</f>
        <v>76727.400000000009</v>
      </c>
      <c r="V225" s="39">
        <f>+(V138*costi!$U$20)+(V139*costi!$U$21)+(V140*costi!$U$22)+(V141*costi!$U$23)</f>
        <v>77351.200000000012</v>
      </c>
      <c r="W225" s="39">
        <f>+(W138*costi!$U$20)+(W139*costi!$U$21)+(W140*costi!$U$22)+(W141*costi!$U$23)</f>
        <v>77975.000000000015</v>
      </c>
      <c r="X225" s="39">
        <f>+(X138*costi!$U$20)+(X139*costi!$U$21)+(X140*costi!$U$22)+(X141*costi!$U$23)</f>
        <v>78598.800000000017</v>
      </c>
      <c r="Y225" s="39">
        <f>+(Y138*costi!$U$20)+(Y139*costi!$U$21)+(Y140*costi!$U$22)+(Y141*costi!$U$23)</f>
        <v>79222.600000000006</v>
      </c>
      <c r="Z225" s="39">
        <f>+(Z138*costi!$U$20)+(Z139*costi!$U$21)+(Z140*costi!$U$22)+(Z141*costi!$U$23)</f>
        <v>79846.400000000023</v>
      </c>
      <c r="AA225" s="39">
        <f>+(AA138*costi!$U$20)+(AA139*costi!$U$21)+(AA140*costi!$U$22)+(AA141*costi!$U$23)</f>
        <v>80470.200000000012</v>
      </c>
      <c r="AB225" s="39">
        <f>+(AB138*costi!$U$20)+(AB139*costi!$U$21)+(AB140*costi!$U$22)+(AB141*costi!$U$23)</f>
        <v>81094.000000000029</v>
      </c>
      <c r="AC225" s="39">
        <f>+(AC138*costi!$U$20)+(AC139*costi!$U$21)+(AC140*costi!$U$22)+(AC141*costi!$U$23)</f>
        <v>81717.800000000017</v>
      </c>
      <c r="AD225" s="39">
        <f>+(AD138*costi!$U$20)+(AD139*costi!$U$21)+(AD140*costi!$U$22)+(AD141*costi!$U$23)</f>
        <v>82341.60000000002</v>
      </c>
      <c r="AE225" s="39">
        <f>+(AE138*costi!$U$20)+(AE139*costi!$U$21)+(AE140*costi!$U$22)+(AE141*costi!$U$23)</f>
        <v>82965.400000000023</v>
      </c>
      <c r="AF225" s="39">
        <f>+(AF138*costi!$U$20)+(AF139*costi!$U$21)+(AF140*costi!$U$22)+(AF141*costi!$U$23)</f>
        <v>83589.200000000026</v>
      </c>
      <c r="AG225" s="39">
        <f>+(AG138*costi!$U$20)+(AG139*costi!$U$21)+(AG140*costi!$U$22)+(AG141*costi!$U$23)</f>
        <v>84213.000000000029</v>
      </c>
      <c r="AH225" s="39">
        <f>+(AH138*costi!$U$20)+(AH139*costi!$U$21)+(AH140*costi!$U$22)+(AH141*costi!$U$23)</f>
        <v>84836.800000000017</v>
      </c>
    </row>
    <row r="226" spans="3:34" ht="14.25" outlineLevel="1">
      <c r="C226" s="330" t="str">
        <f t="shared" ref="C226:C229" si="357">+C139</f>
        <v>SERVIZIO PORTIERATO ARMATO</v>
      </c>
      <c r="D226" s="3"/>
      <c r="E226" s="331">
        <f>+SUM(H226:AJ226)</f>
        <v>1132454.4000000004</v>
      </c>
      <c r="F226" s="3"/>
      <c r="G226" s="3"/>
      <c r="H226" s="39">
        <f>+(H139*costi!$U$21)</f>
        <v>0</v>
      </c>
      <c r="I226" s="39">
        <f>+(I139*costi!$U$21)</f>
        <v>0</v>
      </c>
      <c r="J226" s="39">
        <f>+(J139*costi!$U$21)</f>
        <v>38438.400000000001</v>
      </c>
      <c r="K226" s="39">
        <f>+(K139*costi!$U$21)</f>
        <v>39177.599999999999</v>
      </c>
      <c r="L226" s="39">
        <f>+(L139*costi!$U$21)</f>
        <v>39916.800000000003</v>
      </c>
      <c r="M226" s="39">
        <f>+(M139*costi!$U$21)</f>
        <v>40656.000000000007</v>
      </c>
      <c r="N226" s="39">
        <f>+(N139*costi!$U$21)</f>
        <v>41395.200000000004</v>
      </c>
      <c r="O226" s="39">
        <f>+(O139*costi!$U$21)</f>
        <v>42134.400000000009</v>
      </c>
      <c r="P226" s="39">
        <f>+(P139*costi!$U$21)</f>
        <v>42873.600000000006</v>
      </c>
      <c r="Q226" s="39">
        <f>+(Q139*costi!$U$21)</f>
        <v>43612.80000000001</v>
      </c>
      <c r="R226" s="39">
        <f>+(R139*costi!$U$21)</f>
        <v>44352.000000000007</v>
      </c>
      <c r="S226" s="39">
        <f>+(S139*costi!$U$21)</f>
        <v>44721.600000000006</v>
      </c>
      <c r="T226" s="39">
        <f>+(T139*costi!$U$21)</f>
        <v>45091.200000000004</v>
      </c>
      <c r="U226" s="39">
        <f>+(U139*costi!$U$21)</f>
        <v>45460.80000000001</v>
      </c>
      <c r="V226" s="39">
        <f>+(V139*costi!$U$21)</f>
        <v>45830.400000000009</v>
      </c>
      <c r="W226" s="39">
        <f>+(W139*costi!$U$21)</f>
        <v>46200.000000000007</v>
      </c>
      <c r="X226" s="39">
        <f>+(X139*costi!$U$21)</f>
        <v>46569.600000000006</v>
      </c>
      <c r="Y226" s="39">
        <f>+(Y139*costi!$U$21)</f>
        <v>46939.200000000004</v>
      </c>
      <c r="Z226" s="39">
        <f>+(Z139*costi!$U$21)</f>
        <v>47308.80000000001</v>
      </c>
      <c r="AA226" s="39">
        <f>+(AA139*costi!$U$21)</f>
        <v>47678.400000000009</v>
      </c>
      <c r="AB226" s="39">
        <f>+(AB139*costi!$U$21)</f>
        <v>48048.000000000015</v>
      </c>
      <c r="AC226" s="39">
        <f>+(AC139*costi!$U$21)</f>
        <v>48417.600000000013</v>
      </c>
      <c r="AD226" s="39">
        <f>+(AD139*costi!$U$21)</f>
        <v>48787.200000000012</v>
      </c>
      <c r="AE226" s="39">
        <f>+(AE139*costi!$U$21)</f>
        <v>49156.80000000001</v>
      </c>
      <c r="AF226" s="39">
        <f>+(AF139*costi!$U$21)</f>
        <v>49526.400000000016</v>
      </c>
      <c r="AG226" s="39">
        <f>+(AG139*costi!$U$21)</f>
        <v>49896.000000000015</v>
      </c>
      <c r="AH226" s="39">
        <f>+(AH139*costi!$U$21)</f>
        <v>50265.600000000013</v>
      </c>
    </row>
    <row r="227" spans="3:34" ht="14.25" outlineLevel="1">
      <c r="C227" s="330" t="str">
        <f t="shared" si="357"/>
        <v>MANUTENZIONE EDIFICIO</v>
      </c>
      <c r="D227" s="3"/>
      <c r="E227" s="331">
        <f>+SUM(H227:AJ227)</f>
        <v>52088</v>
      </c>
      <c r="F227" s="3"/>
      <c r="G227" s="3"/>
      <c r="H227" s="39">
        <f>+(H140*costi!$U$22)</f>
        <v>0</v>
      </c>
      <c r="I227" s="39">
        <f>+(I140*costi!$U$22)</f>
        <v>0</v>
      </c>
      <c r="J227" s="39">
        <f>+(J140*costi!$U$22)</f>
        <v>1768</v>
      </c>
      <c r="K227" s="39">
        <f>+(K140*costi!$U$22)</f>
        <v>1802</v>
      </c>
      <c r="L227" s="39">
        <f>+(L140*costi!$U$22)</f>
        <v>1836</v>
      </c>
      <c r="M227" s="39">
        <f>+(M140*costi!$U$22)</f>
        <v>1870</v>
      </c>
      <c r="N227" s="39">
        <f>+(N140*costi!$U$22)</f>
        <v>1904</v>
      </c>
      <c r="O227" s="39">
        <f>+(O140*costi!$U$22)</f>
        <v>1938.0000000000005</v>
      </c>
      <c r="P227" s="39">
        <f>+(P140*costi!$U$22)</f>
        <v>1972.0000000000005</v>
      </c>
      <c r="Q227" s="39">
        <f>+(Q140*costi!$U$22)</f>
        <v>2006.0000000000005</v>
      </c>
      <c r="R227" s="39">
        <f>+(R140*costi!$U$22)</f>
        <v>2040.0000000000005</v>
      </c>
      <c r="S227" s="39">
        <f>+(S140*costi!$U$22)</f>
        <v>2057.0000000000005</v>
      </c>
      <c r="T227" s="39">
        <f>+(T140*costi!$U$22)</f>
        <v>2074.0000000000005</v>
      </c>
      <c r="U227" s="39">
        <f>+(U140*costi!$U$22)</f>
        <v>2091.0000000000005</v>
      </c>
      <c r="V227" s="39">
        <f>+(V140*costi!$U$22)</f>
        <v>2108.0000000000005</v>
      </c>
      <c r="W227" s="39">
        <f>+(W140*costi!$U$22)</f>
        <v>2125.0000000000005</v>
      </c>
      <c r="X227" s="39">
        <f>+(X140*costi!$U$22)</f>
        <v>2142.0000000000005</v>
      </c>
      <c r="Y227" s="39">
        <f>+(Y140*costi!$U$22)</f>
        <v>2159.0000000000005</v>
      </c>
      <c r="Z227" s="39">
        <f>+(Z140*costi!$U$22)</f>
        <v>2176.0000000000005</v>
      </c>
      <c r="AA227" s="39">
        <f>+(AA140*costi!$U$22)</f>
        <v>2193.0000000000005</v>
      </c>
      <c r="AB227" s="39">
        <f>+(AB140*costi!$U$22)</f>
        <v>2210.0000000000005</v>
      </c>
      <c r="AC227" s="39">
        <f>+(AC140*costi!$U$22)</f>
        <v>2227.0000000000005</v>
      </c>
      <c r="AD227" s="39">
        <f>+(AD140*costi!$U$22)</f>
        <v>2244.0000000000005</v>
      </c>
      <c r="AE227" s="39">
        <f>+(AE140*costi!$U$22)</f>
        <v>2261.0000000000005</v>
      </c>
      <c r="AF227" s="39">
        <f>+(AF140*costi!$U$22)</f>
        <v>2278.0000000000005</v>
      </c>
      <c r="AG227" s="39">
        <f>+(AG140*costi!$U$22)</f>
        <v>2295.0000000000005</v>
      </c>
      <c r="AH227" s="39">
        <f>+(AH140*costi!$U$22)</f>
        <v>2312.0000000000005</v>
      </c>
    </row>
    <row r="228" spans="3:34" ht="14.25" outlineLevel="1">
      <c r="C228" s="330" t="str">
        <f t="shared" si="357"/>
        <v>CONSUMI (energia+gas+acqua)</v>
      </c>
      <c r="D228" s="3"/>
      <c r="E228" s="331">
        <f>+SUM(H228:AJ228)</f>
        <v>113368</v>
      </c>
      <c r="F228" s="3"/>
      <c r="G228" s="3"/>
      <c r="H228" s="39">
        <f>+(H141*costi!$U$23)</f>
        <v>0</v>
      </c>
      <c r="I228" s="39">
        <f>+(I141*costi!$U$23)</f>
        <v>0</v>
      </c>
      <c r="J228" s="39">
        <f>+(J141*costi!$U$23)</f>
        <v>3848</v>
      </c>
      <c r="K228" s="39">
        <f>+(K141*costi!$U$23)</f>
        <v>3922</v>
      </c>
      <c r="L228" s="39">
        <f>+(L141*costi!$U$23)</f>
        <v>3996</v>
      </c>
      <c r="M228" s="39">
        <f>+(M141*costi!$U$23)</f>
        <v>4070</v>
      </c>
      <c r="N228" s="39">
        <f>+(N141*costi!$U$23)</f>
        <v>4144.0000000000009</v>
      </c>
      <c r="O228" s="39">
        <f>+(O141*costi!$U$23)</f>
        <v>4218.0000000000009</v>
      </c>
      <c r="P228" s="39">
        <f>+(P141*costi!$U$23)</f>
        <v>4292.0000000000009</v>
      </c>
      <c r="Q228" s="39">
        <f>+(Q141*costi!$U$23)</f>
        <v>4366.0000000000009</v>
      </c>
      <c r="R228" s="39">
        <f>+(R141*costi!$U$23)</f>
        <v>4440.0000000000009</v>
      </c>
      <c r="S228" s="39">
        <f>+(S141*costi!$U$23)</f>
        <v>4477.0000000000009</v>
      </c>
      <c r="T228" s="39">
        <f>+(T141*costi!$U$23)</f>
        <v>4514.0000000000009</v>
      </c>
      <c r="U228" s="39">
        <f>+(U141*costi!$U$23)</f>
        <v>4551.0000000000009</v>
      </c>
      <c r="V228" s="39">
        <f>+(V141*costi!$U$23)</f>
        <v>4588.0000000000009</v>
      </c>
      <c r="W228" s="39">
        <f>+(W141*costi!$U$23)</f>
        <v>4625.0000000000009</v>
      </c>
      <c r="X228" s="39">
        <f>+(X141*costi!$U$23)</f>
        <v>4662.0000000000009</v>
      </c>
      <c r="Y228" s="39">
        <f>+(Y141*costi!$U$23)</f>
        <v>4699.0000000000009</v>
      </c>
      <c r="Z228" s="39">
        <f>+(Z141*costi!$U$23)</f>
        <v>4736.0000000000009</v>
      </c>
      <c r="AA228" s="39">
        <f>+(AA141*costi!$U$23)</f>
        <v>4773.0000000000009</v>
      </c>
      <c r="AB228" s="39">
        <f>+(AB141*costi!$U$23)</f>
        <v>4810.0000000000009</v>
      </c>
      <c r="AC228" s="39">
        <f>+(AC141*costi!$U$23)</f>
        <v>4847.0000000000009</v>
      </c>
      <c r="AD228" s="39">
        <f>+(AD141*costi!$U$23)</f>
        <v>4884.0000000000009</v>
      </c>
      <c r="AE228" s="39">
        <f>+(AE141*costi!$U$23)</f>
        <v>4921.0000000000009</v>
      </c>
      <c r="AF228" s="39">
        <f>+(AF141*costi!$U$23)</f>
        <v>4958.0000000000018</v>
      </c>
      <c r="AG228" s="39">
        <f>+(AG141*costi!$U$23)</f>
        <v>4995.0000000000018</v>
      </c>
      <c r="AH228" s="39">
        <f>+(AH141*costi!$U$23)</f>
        <v>5032.0000000000018</v>
      </c>
    </row>
    <row r="229" spans="3:34" ht="14.25" outlineLevel="1">
      <c r="C229" s="330">
        <f t="shared" si="357"/>
        <v>0</v>
      </c>
      <c r="D229" s="3"/>
      <c r="E229" s="113"/>
      <c r="F229" s="3"/>
      <c r="G229" s="3"/>
      <c r="H229" s="39">
        <f>+(H142*costi!$U$23)</f>
        <v>0</v>
      </c>
      <c r="I229" s="39">
        <f>+(I142*costi!$U$23)</f>
        <v>0</v>
      </c>
      <c r="J229" s="39">
        <f>+(J142*costi!$U$23)</f>
        <v>0</v>
      </c>
      <c r="K229" s="39">
        <f>+(K142*costi!$U$23)</f>
        <v>0</v>
      </c>
      <c r="L229" s="39">
        <f>+(L142*costi!$U$23)</f>
        <v>0</v>
      </c>
      <c r="M229" s="39">
        <f>+(M142*costi!$U$23)</f>
        <v>0</v>
      </c>
      <c r="N229" s="39">
        <f>+(N142*costi!$U$23)</f>
        <v>0</v>
      </c>
      <c r="O229" s="39">
        <f>+(O142*costi!$U$23)</f>
        <v>0</v>
      </c>
      <c r="P229" s="39">
        <f>+(P142*costi!$U$23)</f>
        <v>0</v>
      </c>
      <c r="Q229" s="39">
        <f>+(Q142*costi!$U$23)</f>
        <v>0</v>
      </c>
      <c r="R229" s="39">
        <f>+(R142*costi!$U$23)</f>
        <v>0</v>
      </c>
      <c r="S229" s="39">
        <f>+(S142*costi!$U$23)</f>
        <v>0</v>
      </c>
      <c r="T229" s="39">
        <f>+(T142*costi!$U$23)</f>
        <v>0</v>
      </c>
      <c r="U229" s="39">
        <f>+(U142*costi!$U$23)</f>
        <v>0</v>
      </c>
      <c r="V229" s="39">
        <f>+(V142*costi!$U$23)</f>
        <v>0</v>
      </c>
      <c r="W229" s="39">
        <f>+(W142*costi!$U$23)</f>
        <v>0</v>
      </c>
      <c r="X229" s="39">
        <f>+(X142*costi!$U$23)</f>
        <v>0</v>
      </c>
      <c r="Y229" s="39">
        <f>+(Y142*costi!$U$23)</f>
        <v>0</v>
      </c>
      <c r="Z229" s="39">
        <f>+(Z142*costi!$U$23)</f>
        <v>0</v>
      </c>
      <c r="AA229" s="39">
        <f>+(AA142*costi!$U$23)</f>
        <v>0</v>
      </c>
      <c r="AB229" s="39">
        <f>+(AB142*costi!$U$23)</f>
        <v>0</v>
      </c>
      <c r="AC229" s="39">
        <f>+(AC142*costi!$U$23)</f>
        <v>0</v>
      </c>
      <c r="AD229" s="39">
        <f>+(AD142*costi!$U$23)</f>
        <v>0</v>
      </c>
      <c r="AE229" s="39">
        <f>+(AE142*costi!$U$23)</f>
        <v>0</v>
      </c>
      <c r="AF229" s="39">
        <f>+(AF142*costi!$U$23)</f>
        <v>0</v>
      </c>
      <c r="AG229" s="39">
        <f>+(AG142*costi!$U$23)</f>
        <v>0</v>
      </c>
      <c r="AH229" s="39">
        <f>+(AH142*costi!$U$23)</f>
        <v>0</v>
      </c>
    </row>
    <row r="230" spans="3:34" ht="14.25" outlineLevel="1">
      <c r="C230" s="58" t="s">
        <v>275</v>
      </c>
      <c r="D230" s="3"/>
      <c r="E230" s="113">
        <f>+SUM(H230:AJ230)</f>
        <v>3209233.6000000006</v>
      </c>
      <c r="F230" s="3"/>
      <c r="G230" s="3"/>
      <c r="H230" s="39">
        <f t="shared" ref="H230:I230" si="358">SUM(H225:H228)</f>
        <v>0</v>
      </c>
      <c r="I230" s="39">
        <f t="shared" si="358"/>
        <v>0</v>
      </c>
      <c r="J230" s="39">
        <f t="shared" ref="J230:K230" si="359">SUM(J225:J228)</f>
        <v>108929.60000000001</v>
      </c>
      <c r="K230" s="39">
        <f t="shared" si="359"/>
        <v>111024.4</v>
      </c>
      <c r="L230" s="39">
        <f>SUM(L225:L228)</f>
        <v>113119.2</v>
      </c>
      <c r="M230" s="39">
        <f t="shared" ref="M230:AH230" si="360">SUM(M225:M228)</f>
        <v>115214.00000000003</v>
      </c>
      <c r="N230" s="39">
        <f t="shared" si="360"/>
        <v>117308.80000000002</v>
      </c>
      <c r="O230" s="39">
        <f t="shared" si="360"/>
        <v>119403.60000000002</v>
      </c>
      <c r="P230" s="39">
        <f t="shared" si="360"/>
        <v>121498.40000000002</v>
      </c>
      <c r="Q230" s="39">
        <f t="shared" si="360"/>
        <v>123593.20000000001</v>
      </c>
      <c r="R230" s="39">
        <f t="shared" si="360"/>
        <v>125688.00000000003</v>
      </c>
      <c r="S230" s="39">
        <f t="shared" si="360"/>
        <v>126735.40000000002</v>
      </c>
      <c r="T230" s="39">
        <f t="shared" si="360"/>
        <v>127782.80000000002</v>
      </c>
      <c r="U230" s="39">
        <f t="shared" si="360"/>
        <v>128830.20000000001</v>
      </c>
      <c r="V230" s="39">
        <f t="shared" si="360"/>
        <v>129877.60000000002</v>
      </c>
      <c r="W230" s="39">
        <f t="shared" si="360"/>
        <v>130925.00000000003</v>
      </c>
      <c r="X230" s="39">
        <f t="shared" si="360"/>
        <v>131972.40000000002</v>
      </c>
      <c r="Y230" s="39">
        <f t="shared" si="360"/>
        <v>133019.80000000002</v>
      </c>
      <c r="Z230" s="39">
        <f t="shared" si="360"/>
        <v>134067.20000000004</v>
      </c>
      <c r="AA230" s="39">
        <f t="shared" si="360"/>
        <v>135114.60000000003</v>
      </c>
      <c r="AB230" s="39">
        <f t="shared" si="360"/>
        <v>136162.00000000006</v>
      </c>
      <c r="AC230" s="39">
        <f t="shared" si="360"/>
        <v>137209.40000000002</v>
      </c>
      <c r="AD230" s="39">
        <f t="shared" si="360"/>
        <v>138256.80000000005</v>
      </c>
      <c r="AE230" s="39">
        <f t="shared" si="360"/>
        <v>139304.20000000004</v>
      </c>
      <c r="AF230" s="39">
        <f t="shared" si="360"/>
        <v>140351.60000000003</v>
      </c>
      <c r="AG230" s="39">
        <f t="shared" si="360"/>
        <v>141399.00000000006</v>
      </c>
      <c r="AH230" s="39">
        <f t="shared" si="360"/>
        <v>142446.40000000002</v>
      </c>
    </row>
    <row r="231" spans="3:34" ht="14.25" outlineLevel="1">
      <c r="C231" s="37"/>
      <c r="D231" s="3"/>
      <c r="E231" s="113"/>
      <c r="F231" s="3"/>
      <c r="G231" s="3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</row>
    <row r="232" spans="3:34" ht="14.25" outlineLevel="1">
      <c r="C232" s="37" t="s">
        <v>273</v>
      </c>
      <c r="D232" s="3"/>
      <c r="E232" s="113">
        <f ca="1">+SUM(H232:AJ232)</f>
        <v>-3209233.6000000006</v>
      </c>
      <c r="F232" s="3"/>
      <c r="G232" s="3"/>
      <c r="H232" s="39">
        <f ca="1">IF(H259=0,-OFFSET(H225,0,-2,1,1),-H225-H224)*(G233&gt;0)</f>
        <v>0</v>
      </c>
      <c r="I232" s="39">
        <f ca="1">IF(I259=0,-OFFSET(I225,4,-2,1,1),-I225-I224)*(H233&gt;0)</f>
        <v>0</v>
      </c>
      <c r="J232" s="39">
        <f ca="1">IF(J259=0,-OFFSET(J230,4,-2,1,1),-J230-J224)*(I233&gt;0)</f>
        <v>0</v>
      </c>
      <c r="K232" s="39">
        <f t="shared" ref="K232:AH232" ca="1" si="361">IF(K259=0,-OFFSET(K230,0,-2,1,1),-K230-K224)*(J233&gt;0)</f>
        <v>0</v>
      </c>
      <c r="L232" s="39">
        <f t="shared" ca="1" si="361"/>
        <v>-108929.60000000001</v>
      </c>
      <c r="M232" s="39">
        <f t="shared" ca="1" si="361"/>
        <v>-111024.4</v>
      </c>
      <c r="N232" s="39">
        <f t="shared" ca="1" si="361"/>
        <v>-113119.2</v>
      </c>
      <c r="O232" s="39">
        <f t="shared" ca="1" si="361"/>
        <v>-115214.00000000003</v>
      </c>
      <c r="P232" s="39">
        <f t="shared" ca="1" si="361"/>
        <v>-117308.80000000002</v>
      </c>
      <c r="Q232" s="39">
        <f t="shared" ca="1" si="361"/>
        <v>-119403.60000000002</v>
      </c>
      <c r="R232" s="39">
        <f t="shared" ca="1" si="361"/>
        <v>-121498.40000000002</v>
      </c>
      <c r="S232" s="39">
        <f t="shared" ca="1" si="361"/>
        <v>-123593.20000000001</v>
      </c>
      <c r="T232" s="39">
        <f t="shared" ca="1" si="361"/>
        <v>-125688.00000000003</v>
      </c>
      <c r="U232" s="39">
        <f t="shared" ca="1" si="361"/>
        <v>-126735.40000000002</v>
      </c>
      <c r="V232" s="39">
        <f t="shared" ca="1" si="361"/>
        <v>-127782.80000000002</v>
      </c>
      <c r="W232" s="39">
        <f t="shared" ca="1" si="361"/>
        <v>-128830.20000000001</v>
      </c>
      <c r="X232" s="39">
        <f t="shared" ca="1" si="361"/>
        <v>-129877.60000000002</v>
      </c>
      <c r="Y232" s="39">
        <f t="shared" ca="1" si="361"/>
        <v>-130925.00000000003</v>
      </c>
      <c r="Z232" s="39">
        <f t="shared" ca="1" si="361"/>
        <v>-131972.40000000002</v>
      </c>
      <c r="AA232" s="39">
        <f t="shared" ca="1" si="361"/>
        <v>-133019.80000000002</v>
      </c>
      <c r="AB232" s="39">
        <f t="shared" ca="1" si="361"/>
        <v>-134067.20000000004</v>
      </c>
      <c r="AC232" s="39">
        <f t="shared" ca="1" si="361"/>
        <v>-135114.60000000003</v>
      </c>
      <c r="AD232" s="39">
        <f t="shared" ca="1" si="361"/>
        <v>-136162.00000000006</v>
      </c>
      <c r="AE232" s="39">
        <f t="shared" ca="1" si="361"/>
        <v>-137209.40000000002</v>
      </c>
      <c r="AF232" s="39">
        <f t="shared" ca="1" si="361"/>
        <v>-138256.80000000005</v>
      </c>
      <c r="AG232" s="39">
        <f t="shared" ca="1" si="361"/>
        <v>-139304.20000000004</v>
      </c>
      <c r="AH232" s="39">
        <f t="shared" ca="1" si="361"/>
        <v>-424197.00000000023</v>
      </c>
    </row>
    <row r="233" spans="3:34" ht="14.25" outlineLevel="1">
      <c r="C233" s="58" t="s">
        <v>258</v>
      </c>
      <c r="D233" s="3"/>
      <c r="E233" s="3"/>
      <c r="F233" s="3"/>
      <c r="G233" s="3"/>
      <c r="H233" s="39">
        <f t="shared" ref="H233:K233" ca="1" si="362">+H232+H230+H224</f>
        <v>0</v>
      </c>
      <c r="I233" s="39">
        <f t="shared" ca="1" si="362"/>
        <v>0</v>
      </c>
      <c r="J233" s="39">
        <f t="shared" ca="1" si="362"/>
        <v>108929.60000000001</v>
      </c>
      <c r="K233" s="39">
        <f t="shared" ca="1" si="362"/>
        <v>219954</v>
      </c>
      <c r="L233" s="39">
        <f ca="1">+L232+L230+L224</f>
        <v>224143.59999999998</v>
      </c>
      <c r="M233" s="39">
        <f t="shared" ref="M233:AH233" ca="1" si="363">+M232+M230+M224</f>
        <v>228333.2</v>
      </c>
      <c r="N233" s="39">
        <f t="shared" ca="1" si="363"/>
        <v>232522.80000000005</v>
      </c>
      <c r="O233" s="39">
        <f t="shared" ca="1" si="363"/>
        <v>236712.40000000002</v>
      </c>
      <c r="P233" s="39">
        <f t="shared" ca="1" si="363"/>
        <v>240902.00000000003</v>
      </c>
      <c r="Q233" s="39">
        <f t="shared" ca="1" si="363"/>
        <v>245091.60000000003</v>
      </c>
      <c r="R233" s="39">
        <f t="shared" ca="1" si="363"/>
        <v>249281.20000000004</v>
      </c>
      <c r="S233" s="39">
        <f t="shared" ca="1" si="363"/>
        <v>252423.40000000005</v>
      </c>
      <c r="T233" s="39">
        <f t="shared" ca="1" si="363"/>
        <v>254518.20000000004</v>
      </c>
      <c r="U233" s="39">
        <f t="shared" ca="1" si="363"/>
        <v>256613.00000000003</v>
      </c>
      <c r="V233" s="39">
        <f t="shared" ca="1" si="363"/>
        <v>258707.80000000005</v>
      </c>
      <c r="W233" s="39">
        <f t="shared" ca="1" si="363"/>
        <v>260802.60000000006</v>
      </c>
      <c r="X233" s="39">
        <f t="shared" ca="1" si="363"/>
        <v>262897.40000000008</v>
      </c>
      <c r="Y233" s="39">
        <f t="shared" ca="1" si="363"/>
        <v>264992.20000000007</v>
      </c>
      <c r="Z233" s="39">
        <f t="shared" ca="1" si="363"/>
        <v>267087.00000000012</v>
      </c>
      <c r="AA233" s="39">
        <f t="shared" ca="1" si="363"/>
        <v>269181.80000000016</v>
      </c>
      <c r="AB233" s="39">
        <f t="shared" ca="1" si="363"/>
        <v>271276.60000000021</v>
      </c>
      <c r="AC233" s="39">
        <f t="shared" ca="1" si="363"/>
        <v>273371.4000000002</v>
      </c>
      <c r="AD233" s="39">
        <f t="shared" ca="1" si="363"/>
        <v>275466.20000000019</v>
      </c>
      <c r="AE233" s="39">
        <f t="shared" ca="1" si="363"/>
        <v>277561.00000000023</v>
      </c>
      <c r="AF233" s="39">
        <f t="shared" ca="1" si="363"/>
        <v>279655.80000000022</v>
      </c>
      <c r="AG233" s="39">
        <f t="shared" ca="1" si="363"/>
        <v>281750.60000000021</v>
      </c>
      <c r="AH233" s="39">
        <f t="shared" ca="1" si="363"/>
        <v>0</v>
      </c>
    </row>
    <row r="234" spans="3:34" ht="14.25" outlineLevel="1">
      <c r="C234" s="60"/>
      <c r="D234" s="60"/>
      <c r="E234" s="60"/>
      <c r="F234" s="60"/>
      <c r="G234" s="60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</row>
    <row r="235" spans="3:34" ht="14.25">
      <c r="C235" s="3"/>
      <c r="D235" s="3"/>
      <c r="E235" s="3"/>
      <c r="F235" s="3"/>
      <c r="G235" s="3"/>
      <c r="H235" s="3"/>
    </row>
    <row r="236" spans="3:34" ht="14.25">
      <c r="C236" s="3"/>
      <c r="D236" s="3"/>
      <c r="E236" s="3"/>
      <c r="F236" s="3"/>
      <c r="G236" s="3"/>
      <c r="H236" s="3"/>
    </row>
    <row r="237" spans="3:34" ht="14.25">
      <c r="C237" s="21" t="s">
        <v>276</v>
      </c>
      <c r="D237" s="3"/>
      <c r="E237" s="3"/>
      <c r="F237" s="3"/>
      <c r="G237" s="3"/>
      <c r="H237" s="3"/>
    </row>
    <row r="238" spans="3:34" ht="14.25" hidden="1" outlineLevel="1">
      <c r="C238" s="10"/>
      <c r="D238" s="10"/>
      <c r="E238" s="33"/>
      <c r="F238" s="10"/>
      <c r="G238" s="98"/>
      <c r="H238" s="11">
        <f t="shared" ref="H238:AH238" si="364">+H10</f>
        <v>2024</v>
      </c>
      <c r="I238" s="11">
        <f t="shared" si="364"/>
        <v>2025</v>
      </c>
      <c r="J238" s="11">
        <f t="shared" si="364"/>
        <v>2026</v>
      </c>
      <c r="K238" s="11">
        <f t="shared" si="364"/>
        <v>2027</v>
      </c>
      <c r="L238" s="11">
        <f t="shared" si="364"/>
        <v>2028</v>
      </c>
      <c r="M238" s="11">
        <f t="shared" si="364"/>
        <v>2029</v>
      </c>
      <c r="N238" s="11">
        <f t="shared" si="364"/>
        <v>2030</v>
      </c>
      <c r="O238" s="11">
        <f t="shared" si="364"/>
        <v>2031</v>
      </c>
      <c r="P238" s="11">
        <f t="shared" si="364"/>
        <v>2032</v>
      </c>
      <c r="Q238" s="11">
        <f t="shared" si="364"/>
        <v>2033</v>
      </c>
      <c r="R238" s="11">
        <f t="shared" si="364"/>
        <v>2034</v>
      </c>
      <c r="S238" s="11">
        <f t="shared" si="364"/>
        <v>2035</v>
      </c>
      <c r="T238" s="11">
        <f t="shared" si="364"/>
        <v>2036</v>
      </c>
      <c r="U238" s="11">
        <f t="shared" si="364"/>
        <v>2037</v>
      </c>
      <c r="V238" s="11">
        <f t="shared" si="364"/>
        <v>2038</v>
      </c>
      <c r="W238" s="11">
        <f t="shared" si="364"/>
        <v>2039</v>
      </c>
      <c r="X238" s="11">
        <f t="shared" si="364"/>
        <v>2040</v>
      </c>
      <c r="Y238" s="11">
        <f t="shared" si="364"/>
        <v>2041</v>
      </c>
      <c r="Z238" s="11">
        <f t="shared" si="364"/>
        <v>2042</v>
      </c>
      <c r="AA238" s="11">
        <f t="shared" si="364"/>
        <v>2043</v>
      </c>
      <c r="AB238" s="11">
        <f t="shared" si="364"/>
        <v>2044</v>
      </c>
      <c r="AC238" s="11">
        <f t="shared" si="364"/>
        <v>2045</v>
      </c>
      <c r="AD238" s="11">
        <f t="shared" si="364"/>
        <v>2046</v>
      </c>
      <c r="AE238" s="11">
        <f t="shared" si="364"/>
        <v>2047</v>
      </c>
      <c r="AF238" s="11">
        <f t="shared" si="364"/>
        <v>2048</v>
      </c>
      <c r="AG238" s="11">
        <f t="shared" si="364"/>
        <v>2049</v>
      </c>
      <c r="AH238" s="11">
        <f t="shared" si="364"/>
        <v>2050</v>
      </c>
    </row>
    <row r="239" spans="3:34" ht="14.25" hidden="1" outlineLevel="1">
      <c r="C239" s="3"/>
      <c r="D239" s="3"/>
      <c r="E239" s="3"/>
      <c r="F239" s="3"/>
      <c r="G239" s="3"/>
      <c r="H239" s="3"/>
    </row>
    <row r="240" spans="3:34" ht="14.25" hidden="1" outlineLevel="1">
      <c r="C240" s="58" t="s">
        <v>277</v>
      </c>
      <c r="D240" s="3"/>
      <c r="E240" s="232">
        <v>0.02</v>
      </c>
      <c r="F240" s="3"/>
    </row>
    <row r="241" spans="1:1035" ht="14.25" hidden="1" outlineLevel="1">
      <c r="C241" s="58" t="s">
        <v>278</v>
      </c>
      <c r="D241" s="3"/>
      <c r="E241" s="233">
        <v>2023</v>
      </c>
      <c r="F241" s="3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1:1035" ht="14.25" hidden="1" outlineLevel="1">
      <c r="C242" s="60" t="s">
        <v>279</v>
      </c>
      <c r="D242" s="60"/>
      <c r="E242" s="60"/>
      <c r="F242" s="60"/>
      <c r="G242" s="60"/>
      <c r="H242" s="216">
        <v>1</v>
      </c>
      <c r="I242" s="216">
        <f t="shared" ref="I242:R242" si="365">+H242+(1*$E$240)</f>
        <v>1.02</v>
      </c>
      <c r="J242" s="216">
        <f t="shared" si="365"/>
        <v>1.04</v>
      </c>
      <c r="K242" s="216">
        <f t="shared" si="365"/>
        <v>1.06</v>
      </c>
      <c r="L242" s="216">
        <f t="shared" si="365"/>
        <v>1.08</v>
      </c>
      <c r="M242" s="216">
        <f t="shared" si="365"/>
        <v>1.1000000000000001</v>
      </c>
      <c r="N242" s="216">
        <f t="shared" si="365"/>
        <v>1.1200000000000001</v>
      </c>
      <c r="O242" s="216">
        <f t="shared" si="365"/>
        <v>1.1400000000000001</v>
      </c>
      <c r="P242" s="216">
        <f t="shared" si="365"/>
        <v>1.1600000000000001</v>
      </c>
      <c r="Q242" s="216">
        <f t="shared" si="365"/>
        <v>1.1800000000000002</v>
      </c>
      <c r="R242" s="216">
        <f t="shared" si="365"/>
        <v>1.2000000000000002</v>
      </c>
      <c r="S242" s="243">
        <f>+R242+(1*$E$240*50%)</f>
        <v>1.2100000000000002</v>
      </c>
      <c r="T242" s="243">
        <f t="shared" ref="T242:AA242" si="366">+S242+(1*$E$240*50%)</f>
        <v>1.2200000000000002</v>
      </c>
      <c r="U242" s="243">
        <f t="shared" si="366"/>
        <v>1.2300000000000002</v>
      </c>
      <c r="V242" s="243">
        <f t="shared" si="366"/>
        <v>1.2400000000000002</v>
      </c>
      <c r="W242" s="243">
        <f t="shared" si="366"/>
        <v>1.2500000000000002</v>
      </c>
      <c r="X242" s="243">
        <f t="shared" si="366"/>
        <v>1.2600000000000002</v>
      </c>
      <c r="Y242" s="243">
        <f t="shared" si="366"/>
        <v>1.2700000000000002</v>
      </c>
      <c r="Z242" s="243">
        <f t="shared" si="366"/>
        <v>1.2800000000000002</v>
      </c>
      <c r="AA242" s="243">
        <f t="shared" si="366"/>
        <v>1.2900000000000003</v>
      </c>
      <c r="AB242" s="243">
        <f t="shared" ref="AB242:AH242" si="367">+AA242+(1*$E$240*50%)</f>
        <v>1.3000000000000003</v>
      </c>
      <c r="AC242" s="243">
        <f t="shared" si="367"/>
        <v>1.3100000000000003</v>
      </c>
      <c r="AD242" s="243">
        <f t="shared" si="367"/>
        <v>1.3200000000000003</v>
      </c>
      <c r="AE242" s="243">
        <f t="shared" si="367"/>
        <v>1.3300000000000003</v>
      </c>
      <c r="AF242" s="243">
        <f t="shared" si="367"/>
        <v>1.3400000000000003</v>
      </c>
      <c r="AG242" s="243">
        <f t="shared" si="367"/>
        <v>1.3500000000000003</v>
      </c>
      <c r="AH242" s="243">
        <f t="shared" si="367"/>
        <v>1.3600000000000003</v>
      </c>
    </row>
    <row r="243" spans="1:1035" ht="14.25" hidden="1" outlineLevel="1">
      <c r="C243" s="3"/>
      <c r="D243" s="3"/>
      <c r="E243" s="3"/>
      <c r="F243" s="3"/>
      <c r="G243" s="3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</row>
    <row r="244" spans="1:1035" ht="14.25" collapsed="1">
      <c r="C244" s="3"/>
      <c r="D244" s="3"/>
      <c r="E244" s="3"/>
      <c r="F244" s="3"/>
      <c r="G244" s="3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</row>
    <row r="245" spans="1:1035" ht="14.25">
      <c r="C245" s="3"/>
      <c r="D245" s="3"/>
      <c r="E245" s="3"/>
      <c r="F245" s="3"/>
      <c r="G245" s="3"/>
      <c r="H245" s="3"/>
    </row>
    <row r="246" spans="1:1035" ht="14.25">
      <c r="A246" s="3"/>
      <c r="B246" s="3"/>
      <c r="C246" s="21" t="s">
        <v>280</v>
      </c>
      <c r="D246" s="3"/>
      <c r="E246" s="3"/>
      <c r="F246" s="3"/>
      <c r="G246" s="65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  <c r="KF246" s="3"/>
      <c r="KG246" s="3"/>
      <c r="KH246" s="3"/>
      <c r="KI246" s="3"/>
      <c r="KJ246" s="3"/>
      <c r="KK246" s="3"/>
      <c r="KL246" s="3"/>
      <c r="KM246" s="3"/>
      <c r="KN246" s="3"/>
      <c r="KO246" s="3"/>
      <c r="KP246" s="3"/>
      <c r="KQ246" s="3"/>
      <c r="KR246" s="3"/>
      <c r="KS246" s="3"/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/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"/>
      <c r="MF246" s="3"/>
      <c r="MG246" s="3"/>
      <c r="MH246" s="3"/>
      <c r="MI246" s="3"/>
      <c r="MJ246" s="3"/>
      <c r="MK246" s="3"/>
      <c r="ML246" s="3"/>
      <c r="MM246" s="3"/>
      <c r="MN246" s="3"/>
      <c r="MO246" s="3"/>
      <c r="MP246" s="3"/>
      <c r="MQ246" s="3"/>
      <c r="MR246" s="3"/>
      <c r="MS246" s="3"/>
      <c r="MT246" s="3"/>
      <c r="MU246" s="3"/>
      <c r="MV246" s="3"/>
      <c r="MW246" s="3"/>
      <c r="MX246" s="3"/>
      <c r="MY246" s="3"/>
      <c r="MZ246" s="3"/>
      <c r="NA246" s="3"/>
      <c r="NB246" s="3"/>
      <c r="NC246" s="3"/>
      <c r="ND246" s="3"/>
      <c r="NE246" s="3"/>
      <c r="NF246" s="3"/>
      <c r="NG246" s="3"/>
      <c r="NH246" s="3"/>
      <c r="NI246" s="3"/>
      <c r="NJ246" s="3"/>
      <c r="NK246" s="3"/>
      <c r="NL246" s="3"/>
      <c r="NM246" s="3"/>
      <c r="NN246" s="3"/>
      <c r="NO246" s="3"/>
      <c r="NP246" s="3"/>
      <c r="NQ246" s="3"/>
      <c r="NR246" s="3"/>
      <c r="NS246" s="3"/>
      <c r="NT246" s="3"/>
      <c r="NU246" s="3"/>
      <c r="NV246" s="3"/>
      <c r="NW246" s="3"/>
      <c r="NX246" s="3"/>
      <c r="NY246" s="3"/>
      <c r="NZ246" s="3"/>
      <c r="OA246" s="3"/>
      <c r="OB246" s="3"/>
      <c r="OC246" s="3"/>
      <c r="OD246" s="3"/>
      <c r="OE246" s="3"/>
      <c r="OF246" s="3"/>
      <c r="OG246" s="3"/>
      <c r="OH246" s="3"/>
      <c r="OI246" s="3"/>
      <c r="OJ246" s="3"/>
      <c r="OK246" s="3"/>
      <c r="OL246" s="3"/>
      <c r="OM246" s="3"/>
      <c r="ON246" s="3"/>
      <c r="OO246" s="3"/>
      <c r="OP246" s="3"/>
      <c r="OQ246" s="3"/>
      <c r="OR246" s="3"/>
      <c r="OS246" s="3"/>
      <c r="OT246" s="3"/>
      <c r="OU246" s="3"/>
      <c r="OV246" s="3"/>
      <c r="OW246" s="3"/>
      <c r="OX246" s="3"/>
      <c r="OY246" s="3"/>
      <c r="OZ246" s="3"/>
      <c r="PA246" s="3"/>
      <c r="PB246" s="3"/>
      <c r="PC246" s="3"/>
      <c r="PD246" s="3"/>
      <c r="PE246" s="3"/>
      <c r="PF246" s="3"/>
      <c r="PG246" s="3"/>
      <c r="PH246" s="3"/>
      <c r="PI246" s="3"/>
      <c r="PJ246" s="3"/>
      <c r="PK246" s="3"/>
      <c r="PL246" s="3"/>
      <c r="PM246" s="3"/>
      <c r="PN246" s="3"/>
      <c r="PO246" s="3"/>
      <c r="PP246" s="3"/>
      <c r="PQ246" s="3"/>
      <c r="PR246" s="3"/>
      <c r="PS246" s="3"/>
      <c r="PT246" s="3"/>
      <c r="PU246" s="3"/>
      <c r="PV246" s="3"/>
      <c r="PW246" s="3"/>
      <c r="PX246" s="3"/>
      <c r="PY246" s="3"/>
      <c r="PZ246" s="3"/>
      <c r="QA246" s="3"/>
      <c r="QB246" s="3"/>
      <c r="QC246" s="3"/>
      <c r="QD246" s="3"/>
      <c r="QE246" s="3"/>
      <c r="QF246" s="3"/>
      <c r="QG246" s="3"/>
      <c r="QH246" s="3"/>
      <c r="QI246" s="3"/>
      <c r="QJ246" s="3"/>
      <c r="QK246" s="3"/>
      <c r="QL246" s="3"/>
      <c r="QM246" s="3"/>
      <c r="QN246" s="3"/>
      <c r="QO246" s="3"/>
      <c r="QP246" s="3"/>
      <c r="QQ246" s="3"/>
      <c r="QR246" s="3"/>
      <c r="QS246" s="3"/>
      <c r="QT246" s="3"/>
      <c r="QU246" s="3"/>
      <c r="QV246" s="3"/>
      <c r="QW246" s="3"/>
      <c r="QX246" s="3"/>
      <c r="QY246" s="3"/>
      <c r="QZ246" s="3"/>
      <c r="RA246" s="3"/>
      <c r="RB246" s="3"/>
      <c r="RC246" s="3"/>
      <c r="RD246" s="3"/>
      <c r="RE246" s="3"/>
      <c r="RF246" s="3"/>
      <c r="RG246" s="3"/>
      <c r="RH246" s="3"/>
      <c r="RI246" s="3"/>
      <c r="RJ246" s="3"/>
      <c r="RK246" s="3"/>
      <c r="RL246" s="3"/>
      <c r="RM246" s="3"/>
      <c r="RN246" s="3"/>
      <c r="RO246" s="3"/>
      <c r="RP246" s="3"/>
      <c r="RQ246" s="3"/>
      <c r="RR246" s="3"/>
      <c r="RS246" s="3"/>
      <c r="RT246" s="3"/>
      <c r="RU246" s="3"/>
      <c r="RV246" s="3"/>
      <c r="RW246" s="3"/>
      <c r="RX246" s="3"/>
      <c r="RY246" s="3"/>
      <c r="RZ246" s="3"/>
      <c r="SA246" s="3"/>
      <c r="SB246" s="3"/>
      <c r="SC246" s="3"/>
      <c r="SD246" s="3"/>
      <c r="SE246" s="3"/>
      <c r="SF246" s="3"/>
      <c r="SG246" s="3"/>
      <c r="SH246" s="3"/>
      <c r="SI246" s="3"/>
      <c r="SJ246" s="3"/>
      <c r="SK246" s="3"/>
      <c r="SL246" s="3"/>
      <c r="SM246" s="3"/>
      <c r="SN246" s="3"/>
      <c r="SO246" s="3"/>
      <c r="SP246" s="3"/>
      <c r="SQ246" s="3"/>
      <c r="SR246" s="3"/>
      <c r="SS246" s="3"/>
      <c r="ST246" s="3"/>
      <c r="SU246" s="3"/>
      <c r="SV246" s="3"/>
      <c r="SW246" s="3"/>
      <c r="SX246" s="3"/>
      <c r="SY246" s="3"/>
      <c r="SZ246" s="3"/>
      <c r="TA246" s="3"/>
      <c r="TB246" s="3"/>
      <c r="TC246" s="3"/>
      <c r="TD246" s="3"/>
      <c r="TE246" s="3"/>
      <c r="TF246" s="3"/>
      <c r="TG246" s="3"/>
      <c r="TH246" s="3"/>
      <c r="TI246" s="3"/>
      <c r="TJ246" s="3"/>
      <c r="TK246" s="3"/>
      <c r="TL246" s="3"/>
      <c r="TM246" s="3"/>
      <c r="TN246" s="3"/>
      <c r="TO246" s="3"/>
      <c r="TP246" s="3"/>
      <c r="TQ246" s="3"/>
      <c r="TR246" s="3"/>
      <c r="TS246" s="3"/>
      <c r="TT246" s="3"/>
      <c r="TU246" s="3"/>
      <c r="TV246" s="3"/>
      <c r="TW246" s="3"/>
      <c r="TX246" s="3"/>
      <c r="TY246" s="3"/>
      <c r="TZ246" s="3"/>
      <c r="UA246" s="3"/>
      <c r="UB246" s="3"/>
      <c r="UC246" s="3"/>
      <c r="UD246" s="3"/>
      <c r="UE246" s="3"/>
      <c r="UF246" s="3"/>
      <c r="UG246" s="3"/>
      <c r="UH246" s="3"/>
      <c r="UI246" s="3"/>
      <c r="UJ246" s="3"/>
      <c r="UK246" s="3"/>
      <c r="UL246" s="3"/>
      <c r="UM246" s="3"/>
      <c r="UN246" s="3"/>
      <c r="UO246" s="3"/>
      <c r="UP246" s="3"/>
      <c r="UQ246" s="3"/>
      <c r="UR246" s="3"/>
      <c r="US246" s="3"/>
      <c r="UT246" s="3"/>
      <c r="UU246" s="3"/>
      <c r="UV246" s="3"/>
      <c r="UW246" s="3"/>
      <c r="UX246" s="3"/>
      <c r="UY246" s="3"/>
      <c r="UZ246" s="3"/>
      <c r="VA246" s="3"/>
      <c r="VB246" s="3"/>
      <c r="VC246" s="3"/>
      <c r="VD246" s="3"/>
      <c r="VE246" s="3"/>
      <c r="VF246" s="3"/>
      <c r="VG246" s="3"/>
      <c r="VH246" s="3"/>
      <c r="VI246" s="3"/>
      <c r="VJ246" s="3"/>
      <c r="VK246" s="3"/>
      <c r="VL246" s="3"/>
      <c r="VM246" s="3"/>
      <c r="VN246" s="3"/>
      <c r="VO246" s="3"/>
      <c r="VP246" s="3"/>
      <c r="VQ246" s="3"/>
      <c r="VR246" s="3"/>
      <c r="VS246" s="3"/>
      <c r="VT246" s="3"/>
      <c r="VU246" s="3"/>
      <c r="VV246" s="3"/>
      <c r="VW246" s="3"/>
      <c r="VX246" s="3"/>
      <c r="VY246" s="3"/>
      <c r="VZ246" s="3"/>
      <c r="WA246" s="3"/>
      <c r="WB246" s="3"/>
      <c r="WC246" s="3"/>
      <c r="WD246" s="3"/>
      <c r="WE246" s="3"/>
      <c r="WF246" s="3"/>
      <c r="WG246" s="3"/>
      <c r="WH246" s="3"/>
      <c r="WI246" s="3"/>
      <c r="WJ246" s="3"/>
      <c r="WK246" s="3"/>
      <c r="WL246" s="3"/>
      <c r="WM246" s="3"/>
      <c r="WN246" s="3"/>
      <c r="WO246" s="3"/>
      <c r="WP246" s="3"/>
      <c r="WQ246" s="3"/>
      <c r="WR246" s="3"/>
      <c r="WS246" s="3"/>
      <c r="WT246" s="3"/>
      <c r="WU246" s="3"/>
      <c r="WV246" s="3"/>
      <c r="WW246" s="3"/>
      <c r="WX246" s="3"/>
      <c r="WY246" s="3"/>
      <c r="WZ246" s="3"/>
      <c r="XA246" s="3"/>
      <c r="XB246" s="3"/>
      <c r="XC246" s="3"/>
      <c r="XD246" s="3"/>
      <c r="XE246" s="3"/>
      <c r="XF246" s="3"/>
      <c r="XG246" s="3"/>
      <c r="XH246" s="3"/>
      <c r="XI246" s="3"/>
      <c r="XJ246" s="3"/>
      <c r="XK246" s="3"/>
      <c r="XL246" s="3"/>
      <c r="XM246" s="3"/>
      <c r="XN246" s="3"/>
      <c r="XO246" s="3"/>
      <c r="XP246" s="3"/>
      <c r="XQ246" s="3"/>
      <c r="XR246" s="3"/>
      <c r="XS246" s="3"/>
      <c r="XT246" s="3"/>
      <c r="XU246" s="3"/>
      <c r="XV246" s="3"/>
      <c r="XW246" s="3"/>
      <c r="XX246" s="3"/>
      <c r="XY246" s="3"/>
      <c r="XZ246" s="3"/>
      <c r="YA246" s="3"/>
      <c r="YB246" s="3"/>
      <c r="YC246" s="3"/>
      <c r="YD246" s="3"/>
      <c r="YE246" s="3"/>
      <c r="YF246" s="3"/>
      <c r="YG246" s="3"/>
      <c r="YH246" s="3"/>
      <c r="YI246" s="3"/>
      <c r="YJ246" s="3"/>
      <c r="YK246" s="3"/>
      <c r="YL246" s="3"/>
      <c r="YM246" s="3"/>
      <c r="YN246" s="3"/>
      <c r="YO246" s="3"/>
      <c r="YP246" s="3"/>
      <c r="YQ246" s="3"/>
      <c r="YR246" s="3"/>
      <c r="YS246" s="3"/>
      <c r="YT246" s="3"/>
      <c r="YU246" s="3"/>
      <c r="YV246" s="3"/>
      <c r="YW246" s="3"/>
      <c r="YX246" s="3"/>
      <c r="YY246" s="3"/>
      <c r="YZ246" s="3"/>
      <c r="ZA246" s="3"/>
      <c r="ZB246" s="3"/>
      <c r="ZC246" s="3"/>
      <c r="ZD246" s="3"/>
      <c r="ZE246" s="3"/>
      <c r="ZF246" s="3"/>
      <c r="ZG246" s="3"/>
      <c r="ZH246" s="3"/>
      <c r="ZI246" s="3"/>
      <c r="ZJ246" s="3"/>
      <c r="ZK246" s="3"/>
      <c r="ZL246" s="3"/>
      <c r="ZM246" s="3"/>
      <c r="ZN246" s="3"/>
      <c r="ZO246" s="3"/>
      <c r="ZP246" s="3"/>
      <c r="ZQ246" s="3"/>
      <c r="ZR246" s="3"/>
      <c r="ZS246" s="3"/>
      <c r="ZT246" s="3"/>
      <c r="ZU246" s="3"/>
      <c r="ZV246" s="3"/>
      <c r="ZW246" s="3"/>
      <c r="ZX246" s="3"/>
      <c r="ZY246" s="3"/>
      <c r="ZZ246" s="3"/>
      <c r="AAA246" s="3"/>
      <c r="AAB246" s="3"/>
      <c r="AAC246" s="3"/>
      <c r="AAD246" s="3"/>
      <c r="AAE246" s="3"/>
      <c r="AAF246" s="3"/>
      <c r="AAG246" s="3"/>
      <c r="AAH246" s="3"/>
      <c r="AAI246" s="3"/>
      <c r="AAJ246" s="3"/>
      <c r="AAK246" s="3"/>
      <c r="AAL246" s="3"/>
      <c r="AAM246" s="3"/>
      <c r="AAN246" s="3"/>
      <c r="AAO246" s="3"/>
      <c r="AAP246" s="3"/>
      <c r="AAQ246" s="3"/>
      <c r="AAR246" s="3"/>
      <c r="AAS246" s="3"/>
      <c r="AAT246" s="3"/>
      <c r="AAU246" s="3"/>
      <c r="AAV246" s="3"/>
      <c r="AAW246" s="3"/>
      <c r="AAX246" s="3"/>
      <c r="AAY246" s="3"/>
      <c r="AAZ246" s="3"/>
      <c r="ABA246" s="3"/>
      <c r="ABB246" s="3"/>
      <c r="ABC246" s="3"/>
      <c r="ABD246" s="3"/>
      <c r="ABE246" s="3"/>
      <c r="ABF246" s="3"/>
      <c r="ABG246" s="3"/>
      <c r="ABH246" s="3"/>
      <c r="ABI246" s="3"/>
      <c r="ABJ246" s="3"/>
      <c r="ABK246" s="3"/>
      <c r="ABL246" s="3"/>
      <c r="ABM246" s="3"/>
      <c r="ABN246" s="3"/>
      <c r="ABO246" s="3"/>
      <c r="ABP246" s="3"/>
      <c r="ABQ246" s="3"/>
      <c r="ABR246" s="3"/>
      <c r="ABS246" s="3"/>
      <c r="ABT246" s="3"/>
      <c r="ABU246" s="3"/>
      <c r="ABV246" s="3"/>
      <c r="ABW246" s="3"/>
      <c r="ABX246" s="3"/>
      <c r="ABY246" s="3"/>
      <c r="ABZ246" s="3"/>
      <c r="ACA246" s="3"/>
      <c r="ACB246" s="3"/>
      <c r="ACC246" s="3"/>
      <c r="ACD246" s="3"/>
      <c r="ACE246" s="3"/>
      <c r="ACF246" s="3"/>
      <c r="ACG246" s="3"/>
      <c r="ACH246" s="3"/>
      <c r="ACI246" s="3"/>
      <c r="ACJ246" s="3"/>
      <c r="ACK246" s="3"/>
      <c r="ACL246" s="3"/>
      <c r="ACM246" s="3"/>
      <c r="ACN246" s="3"/>
      <c r="ACO246" s="3"/>
      <c r="ACP246" s="3"/>
      <c r="ACQ246" s="3"/>
      <c r="ACR246" s="3"/>
      <c r="ACS246" s="3"/>
      <c r="ACT246" s="3"/>
      <c r="ACU246" s="3"/>
      <c r="ACV246" s="3"/>
      <c r="ACW246" s="3"/>
      <c r="ACX246" s="3"/>
      <c r="ACY246" s="3"/>
      <c r="ACZ246" s="3"/>
      <c r="ADA246" s="3"/>
      <c r="ADB246" s="3"/>
      <c r="ADC246" s="3"/>
      <c r="ADD246" s="3"/>
      <c r="ADE246" s="3"/>
      <c r="ADF246" s="3"/>
      <c r="ADG246" s="3"/>
      <c r="ADH246" s="3"/>
      <c r="ADI246" s="3"/>
      <c r="ADJ246" s="3"/>
      <c r="ADK246" s="3"/>
      <c r="ADL246" s="3"/>
      <c r="ADM246" s="3"/>
      <c r="ADN246" s="3"/>
      <c r="ADO246" s="3"/>
      <c r="ADP246" s="3"/>
      <c r="ADQ246" s="3"/>
      <c r="ADR246" s="3"/>
      <c r="ADS246" s="3"/>
      <c r="ADT246" s="3"/>
      <c r="ADU246" s="3"/>
      <c r="ADV246" s="3"/>
      <c r="ADW246" s="3"/>
      <c r="ADX246" s="3"/>
      <c r="ADY246" s="3"/>
      <c r="ADZ246" s="3"/>
      <c r="AEA246" s="3"/>
      <c r="AEB246" s="3"/>
      <c r="AEC246" s="3"/>
      <c r="AED246" s="3"/>
      <c r="AEE246" s="3"/>
      <c r="AEF246" s="3"/>
      <c r="AEG246" s="3"/>
      <c r="AEH246" s="3"/>
      <c r="AEI246" s="3"/>
      <c r="AEJ246" s="3"/>
      <c r="AEK246" s="3"/>
      <c r="AEL246" s="3"/>
      <c r="AEM246" s="3"/>
      <c r="AEN246" s="3"/>
      <c r="AEO246" s="3"/>
      <c r="AEP246" s="3"/>
      <c r="AEQ246" s="3"/>
      <c r="AER246" s="3"/>
      <c r="AES246" s="3"/>
      <c r="AET246" s="3"/>
      <c r="AEU246" s="3"/>
      <c r="AEV246" s="3"/>
      <c r="AEW246" s="3"/>
      <c r="AEX246" s="3"/>
      <c r="AEY246" s="3"/>
      <c r="AEZ246" s="3"/>
      <c r="AFA246" s="3"/>
      <c r="AFB246" s="3"/>
      <c r="AFC246" s="3"/>
      <c r="AFD246" s="3"/>
      <c r="AFE246" s="3"/>
      <c r="AFF246" s="3"/>
      <c r="AFG246" s="3"/>
      <c r="AFH246" s="3"/>
      <c r="AFI246" s="3"/>
      <c r="AFJ246" s="3"/>
      <c r="AFK246" s="3"/>
      <c r="AFL246" s="3"/>
      <c r="AFM246" s="3"/>
      <c r="AFN246" s="3"/>
      <c r="AFO246" s="3"/>
      <c r="AFP246" s="3"/>
      <c r="AFQ246" s="3"/>
      <c r="AFR246" s="3"/>
      <c r="AFS246" s="3"/>
      <c r="AFT246" s="3"/>
      <c r="AFU246" s="3"/>
      <c r="AFV246" s="3"/>
      <c r="AFW246" s="3"/>
      <c r="AFX246" s="3"/>
      <c r="AFY246" s="3"/>
      <c r="AFZ246" s="3"/>
      <c r="AGA246" s="3"/>
      <c r="AGB246" s="3"/>
      <c r="AGC246" s="3"/>
      <c r="AGD246" s="3"/>
      <c r="AGE246" s="3"/>
      <c r="AGF246" s="3"/>
      <c r="AGG246" s="3"/>
      <c r="AGH246" s="3"/>
      <c r="AGI246" s="3"/>
      <c r="AGJ246" s="3"/>
      <c r="AGK246" s="3"/>
      <c r="AGL246" s="3"/>
      <c r="AGM246" s="3"/>
      <c r="AGN246" s="3"/>
      <c r="AGO246" s="3"/>
      <c r="AGP246" s="3"/>
      <c r="AGQ246" s="3"/>
      <c r="AGR246" s="3"/>
      <c r="AGS246" s="3"/>
      <c r="AGT246" s="3"/>
      <c r="AGU246" s="3"/>
      <c r="AGV246" s="3"/>
      <c r="AGW246" s="3"/>
      <c r="AGX246" s="3"/>
      <c r="AGY246" s="3"/>
      <c r="AGZ246" s="3"/>
      <c r="AHA246" s="3"/>
      <c r="AHB246" s="3"/>
      <c r="AHC246" s="3"/>
      <c r="AHD246" s="3"/>
      <c r="AHE246" s="3"/>
      <c r="AHF246" s="3"/>
      <c r="AHG246" s="3"/>
      <c r="AHH246" s="3"/>
      <c r="AHI246" s="3"/>
      <c r="AHJ246" s="3"/>
      <c r="AHK246" s="3"/>
      <c r="AHL246" s="3"/>
      <c r="AHM246" s="3"/>
      <c r="AHN246" s="3"/>
      <c r="AHO246" s="3"/>
      <c r="AHP246" s="3"/>
      <c r="AHQ246" s="3"/>
      <c r="AHR246" s="3"/>
      <c r="AHS246" s="3"/>
      <c r="AHT246" s="3"/>
      <c r="AHU246" s="3"/>
      <c r="AHV246" s="3"/>
      <c r="AHW246" s="3"/>
      <c r="AHX246" s="3"/>
      <c r="AHY246" s="3"/>
      <c r="AHZ246" s="3"/>
      <c r="AIA246" s="3"/>
      <c r="AIB246" s="3"/>
      <c r="AIC246" s="3"/>
      <c r="AID246" s="3"/>
      <c r="AIE246" s="3"/>
      <c r="AIF246" s="3"/>
      <c r="AIG246" s="3"/>
      <c r="AIH246" s="3"/>
      <c r="AII246" s="3"/>
      <c r="AIJ246" s="3"/>
      <c r="AIK246" s="3"/>
      <c r="AIL246" s="3"/>
      <c r="AIM246" s="3"/>
      <c r="AIN246" s="3"/>
      <c r="AIO246" s="3"/>
      <c r="AIP246" s="3"/>
      <c r="AIQ246" s="3"/>
      <c r="AIR246" s="3"/>
      <c r="AIS246" s="3"/>
      <c r="AIT246" s="3"/>
      <c r="AIU246" s="3"/>
      <c r="AIV246" s="3"/>
      <c r="AIW246" s="3"/>
      <c r="AIX246" s="3"/>
      <c r="AIY246" s="3"/>
      <c r="AIZ246" s="3"/>
      <c r="AJA246" s="3"/>
      <c r="AJB246" s="3"/>
      <c r="AJC246" s="3"/>
      <c r="AJD246" s="3"/>
      <c r="AJE246" s="3"/>
      <c r="AJF246" s="3"/>
      <c r="AJG246" s="3"/>
      <c r="AJH246" s="3"/>
      <c r="AJI246" s="3"/>
      <c r="AJJ246" s="3"/>
      <c r="AJK246" s="3"/>
      <c r="AJL246" s="3"/>
      <c r="AJM246" s="3"/>
      <c r="AJN246" s="3"/>
      <c r="AJO246" s="3"/>
      <c r="AJP246" s="3"/>
      <c r="AJQ246" s="3"/>
      <c r="AJR246" s="3"/>
      <c r="AJS246" s="3"/>
      <c r="AJT246" s="3"/>
      <c r="AJU246" s="3"/>
      <c r="AJV246" s="3"/>
      <c r="AJW246" s="3"/>
      <c r="AJX246" s="3"/>
      <c r="AJY246" s="3"/>
      <c r="AJZ246" s="3"/>
      <c r="AKA246" s="3"/>
      <c r="AKB246" s="3"/>
      <c r="AKC246" s="3"/>
      <c r="AKD246" s="3"/>
      <c r="AKE246" s="3"/>
      <c r="AKF246" s="3"/>
      <c r="AKG246" s="3"/>
      <c r="AKH246" s="3"/>
      <c r="AKI246" s="3"/>
      <c r="AKJ246" s="3"/>
      <c r="AKK246" s="3"/>
      <c r="AKL246" s="3"/>
      <c r="AKM246" s="3"/>
      <c r="AKN246" s="3"/>
      <c r="AKO246" s="3"/>
      <c r="AKP246" s="3"/>
      <c r="AKQ246" s="3"/>
      <c r="AKR246" s="3"/>
      <c r="AKS246" s="3"/>
      <c r="AKT246" s="3"/>
      <c r="AKU246" s="3"/>
      <c r="AKV246" s="3"/>
      <c r="AKW246" s="3"/>
      <c r="AKX246" s="3"/>
      <c r="AKY246" s="3"/>
      <c r="AKZ246" s="3"/>
      <c r="ALA246" s="3"/>
      <c r="ALB246" s="3"/>
      <c r="ALC246" s="3"/>
      <c r="ALD246" s="3"/>
      <c r="ALE246" s="3"/>
      <c r="ALF246" s="3"/>
      <c r="ALG246" s="3"/>
      <c r="ALH246" s="3"/>
      <c r="ALI246" s="3"/>
      <c r="ALJ246" s="3"/>
      <c r="ALK246" s="3"/>
      <c r="ALL246" s="3"/>
      <c r="ALM246" s="3"/>
      <c r="ALN246" s="3"/>
      <c r="ALO246" s="3"/>
      <c r="ALP246" s="3"/>
      <c r="ALQ246" s="3"/>
      <c r="ALR246" s="3"/>
      <c r="ALS246" s="3"/>
      <c r="ALT246" s="3"/>
      <c r="ALU246" s="3"/>
      <c r="ALV246" s="3"/>
      <c r="ALW246" s="3"/>
      <c r="ALX246" s="3"/>
      <c r="ALY246" s="3"/>
      <c r="ALZ246" s="3"/>
      <c r="AMA246" s="3"/>
      <c r="AMB246" s="3"/>
      <c r="AMC246" s="3"/>
      <c r="AMD246" s="3"/>
      <c r="AME246" s="3"/>
      <c r="AMF246" s="3"/>
      <c r="AMG246" s="3"/>
      <c r="AMH246" s="3"/>
      <c r="AMI246" s="3"/>
      <c r="AMJ246" s="3"/>
      <c r="AMK246" s="3"/>
      <c r="AML246" s="3"/>
      <c r="AMM246" s="3"/>
      <c r="AMN246" s="3"/>
      <c r="AMO246" s="3"/>
      <c r="AMP246" s="3"/>
      <c r="AMQ246" s="3"/>
      <c r="AMR246" s="3"/>
      <c r="AMS246" s="3"/>
      <c r="AMT246" s="3"/>
      <c r="AMU246" s="3"/>
    </row>
    <row r="247" spans="1:1035" ht="14.25" outlineLevel="1">
      <c r="A247" s="3"/>
      <c r="B247" s="3"/>
      <c r="C247" s="87" t="s">
        <v>47</v>
      </c>
      <c r="D247" s="79"/>
      <c r="E247" s="301">
        <f>+costi!D9</f>
        <v>45505</v>
      </c>
      <c r="F247" s="79"/>
      <c r="G247" s="99"/>
      <c r="H247" s="88">
        <f>+E247</f>
        <v>45505</v>
      </c>
      <c r="I247" s="88">
        <f>+H248+1</f>
        <v>45870</v>
      </c>
      <c r="J247" s="88">
        <f t="shared" ref="J247" si="368">+I248+1</f>
        <v>46235</v>
      </c>
      <c r="K247" s="88">
        <f t="shared" ref="K247" si="369">+J248+1</f>
        <v>46600</v>
      </c>
      <c r="L247" s="88">
        <f t="shared" ref="L247" si="370">+K248+1</f>
        <v>46966</v>
      </c>
      <c r="M247" s="88">
        <f t="shared" ref="M247" si="371">+L248+1</f>
        <v>47331</v>
      </c>
      <c r="N247" s="88">
        <f t="shared" ref="N247" si="372">+M248+1</f>
        <v>47696</v>
      </c>
      <c r="O247" s="88">
        <f t="shared" ref="O247" si="373">+N248+1</f>
        <v>48061</v>
      </c>
      <c r="P247" s="88">
        <f t="shared" ref="P247" si="374">+O248+1</f>
        <v>48427</v>
      </c>
      <c r="Q247" s="88">
        <f t="shared" ref="Q247" si="375">+P248+1</f>
        <v>48792</v>
      </c>
      <c r="R247" s="88">
        <f t="shared" ref="R247" si="376">+Q248+1</f>
        <v>49157</v>
      </c>
      <c r="S247" s="88">
        <f t="shared" ref="S247" si="377">+R248+1</f>
        <v>49522</v>
      </c>
      <c r="T247" s="88">
        <f t="shared" ref="T247" si="378">+S248+1</f>
        <v>49888</v>
      </c>
      <c r="U247" s="88">
        <f t="shared" ref="U247" si="379">+T248+1</f>
        <v>50253</v>
      </c>
      <c r="V247" s="88">
        <f t="shared" ref="V247" si="380">+U248+1</f>
        <v>50618</v>
      </c>
      <c r="W247" s="88">
        <f t="shared" ref="W247" si="381">+V248+1</f>
        <v>50983</v>
      </c>
      <c r="X247" s="88">
        <f t="shared" ref="X247" si="382">+W248+1</f>
        <v>51349</v>
      </c>
      <c r="Y247" s="88">
        <f t="shared" ref="Y247" si="383">+X248+1</f>
        <v>51714</v>
      </c>
      <c r="Z247" s="88">
        <f t="shared" ref="Z247" si="384">+Y248+1</f>
        <v>52079</v>
      </c>
      <c r="AA247" s="88">
        <f t="shared" ref="AA247" si="385">+Z248+1</f>
        <v>52444</v>
      </c>
      <c r="AB247" s="88">
        <f t="shared" ref="AB247" si="386">+AA248+1</f>
        <v>52810</v>
      </c>
      <c r="AC247" s="88">
        <f t="shared" ref="AC247" si="387">+AB248+1</f>
        <v>53175</v>
      </c>
      <c r="AD247" s="88">
        <f t="shared" ref="AD247" si="388">+AC248+1</f>
        <v>53540</v>
      </c>
      <c r="AE247" s="88">
        <f t="shared" ref="AE247" si="389">+AD248+1</f>
        <v>53905</v>
      </c>
      <c r="AF247" s="88">
        <f t="shared" ref="AF247" si="390">+AE248+1</f>
        <v>54271</v>
      </c>
      <c r="AG247" s="88">
        <f t="shared" ref="AG247" si="391">+AF248+1</f>
        <v>54636</v>
      </c>
      <c r="AH247" s="88">
        <f t="shared" ref="AH247" si="392">+AG248+1</f>
        <v>55001</v>
      </c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  <c r="NE247" s="3"/>
      <c r="NF247" s="3"/>
      <c r="NG247" s="3"/>
      <c r="NH247" s="3"/>
      <c r="NI247" s="3"/>
      <c r="NJ247" s="3"/>
      <c r="NK247" s="3"/>
      <c r="NL247" s="3"/>
      <c r="NM247" s="3"/>
      <c r="NN247" s="3"/>
      <c r="NO247" s="3"/>
      <c r="NP247" s="3"/>
      <c r="NQ247" s="3"/>
      <c r="NR247" s="3"/>
      <c r="NS247" s="3"/>
      <c r="NT247" s="3"/>
      <c r="NU247" s="3"/>
      <c r="NV247" s="3"/>
      <c r="NW247" s="3"/>
      <c r="NX247" s="3"/>
      <c r="NY247" s="3"/>
      <c r="NZ247" s="3"/>
      <c r="OA247" s="3"/>
      <c r="OB247" s="3"/>
      <c r="OC247" s="3"/>
      <c r="OD247" s="3"/>
      <c r="OE247" s="3"/>
      <c r="OF247" s="3"/>
      <c r="OG247" s="3"/>
      <c r="OH247" s="3"/>
      <c r="OI247" s="3"/>
      <c r="OJ247" s="3"/>
      <c r="OK247" s="3"/>
      <c r="OL247" s="3"/>
      <c r="OM247" s="3"/>
      <c r="ON247" s="3"/>
      <c r="OO247" s="3"/>
      <c r="OP247" s="3"/>
      <c r="OQ247" s="3"/>
      <c r="OR247" s="3"/>
      <c r="OS247" s="3"/>
      <c r="OT247" s="3"/>
      <c r="OU247" s="3"/>
      <c r="OV247" s="3"/>
      <c r="OW247" s="3"/>
      <c r="OX247" s="3"/>
      <c r="OY247" s="3"/>
      <c r="OZ247" s="3"/>
      <c r="PA247" s="3"/>
      <c r="PB247" s="3"/>
      <c r="PC247" s="3"/>
      <c r="PD247" s="3"/>
      <c r="PE247" s="3"/>
      <c r="PF247" s="3"/>
      <c r="PG247" s="3"/>
      <c r="PH247" s="3"/>
      <c r="PI247" s="3"/>
      <c r="PJ247" s="3"/>
      <c r="PK247" s="3"/>
      <c r="PL247" s="3"/>
      <c r="PM247" s="3"/>
      <c r="PN247" s="3"/>
      <c r="PO247" s="3"/>
      <c r="PP247" s="3"/>
      <c r="PQ247" s="3"/>
      <c r="PR247" s="3"/>
      <c r="PS247" s="3"/>
      <c r="PT247" s="3"/>
      <c r="PU247" s="3"/>
      <c r="PV247" s="3"/>
      <c r="PW247" s="3"/>
      <c r="PX247" s="3"/>
      <c r="PY247" s="3"/>
      <c r="PZ247" s="3"/>
      <c r="QA247" s="3"/>
      <c r="QB247" s="3"/>
      <c r="QC247" s="3"/>
      <c r="QD247" s="3"/>
      <c r="QE247" s="3"/>
      <c r="QF247" s="3"/>
      <c r="QG247" s="3"/>
      <c r="QH247" s="3"/>
      <c r="QI247" s="3"/>
      <c r="QJ247" s="3"/>
      <c r="QK247" s="3"/>
      <c r="QL247" s="3"/>
      <c r="QM247" s="3"/>
      <c r="QN247" s="3"/>
      <c r="QO247" s="3"/>
      <c r="QP247" s="3"/>
      <c r="QQ247" s="3"/>
      <c r="QR247" s="3"/>
      <c r="QS247" s="3"/>
      <c r="QT247" s="3"/>
      <c r="QU247" s="3"/>
      <c r="QV247" s="3"/>
      <c r="QW247" s="3"/>
      <c r="QX247" s="3"/>
      <c r="QY247" s="3"/>
      <c r="QZ247" s="3"/>
      <c r="RA247" s="3"/>
      <c r="RB247" s="3"/>
      <c r="RC247" s="3"/>
      <c r="RD247" s="3"/>
      <c r="RE247" s="3"/>
      <c r="RF247" s="3"/>
      <c r="RG247" s="3"/>
      <c r="RH247" s="3"/>
      <c r="RI247" s="3"/>
      <c r="RJ247" s="3"/>
      <c r="RK247" s="3"/>
      <c r="RL247" s="3"/>
      <c r="RM247" s="3"/>
      <c r="RN247" s="3"/>
      <c r="RO247" s="3"/>
      <c r="RP247" s="3"/>
      <c r="RQ247" s="3"/>
      <c r="RR247" s="3"/>
      <c r="RS247" s="3"/>
      <c r="RT247" s="3"/>
      <c r="RU247" s="3"/>
      <c r="RV247" s="3"/>
      <c r="RW247" s="3"/>
      <c r="RX247" s="3"/>
      <c r="RY247" s="3"/>
      <c r="RZ247" s="3"/>
      <c r="SA247" s="3"/>
      <c r="SB247" s="3"/>
      <c r="SC247" s="3"/>
      <c r="SD247" s="3"/>
      <c r="SE247" s="3"/>
      <c r="SF247" s="3"/>
      <c r="SG247" s="3"/>
      <c r="SH247" s="3"/>
      <c r="SI247" s="3"/>
      <c r="SJ247" s="3"/>
      <c r="SK247" s="3"/>
      <c r="SL247" s="3"/>
      <c r="SM247" s="3"/>
      <c r="SN247" s="3"/>
      <c r="SO247" s="3"/>
      <c r="SP247" s="3"/>
      <c r="SQ247" s="3"/>
      <c r="SR247" s="3"/>
      <c r="SS247" s="3"/>
      <c r="ST247" s="3"/>
      <c r="SU247" s="3"/>
      <c r="SV247" s="3"/>
      <c r="SW247" s="3"/>
      <c r="SX247" s="3"/>
      <c r="SY247" s="3"/>
      <c r="SZ247" s="3"/>
      <c r="TA247" s="3"/>
      <c r="TB247" s="3"/>
      <c r="TC247" s="3"/>
      <c r="TD247" s="3"/>
      <c r="TE247" s="3"/>
      <c r="TF247" s="3"/>
      <c r="TG247" s="3"/>
      <c r="TH247" s="3"/>
      <c r="TI247" s="3"/>
      <c r="TJ247" s="3"/>
      <c r="TK247" s="3"/>
      <c r="TL247" s="3"/>
      <c r="TM247" s="3"/>
      <c r="TN247" s="3"/>
      <c r="TO247" s="3"/>
      <c r="TP247" s="3"/>
      <c r="TQ247" s="3"/>
      <c r="TR247" s="3"/>
      <c r="TS247" s="3"/>
      <c r="TT247" s="3"/>
      <c r="TU247" s="3"/>
      <c r="TV247" s="3"/>
      <c r="TW247" s="3"/>
      <c r="TX247" s="3"/>
      <c r="TY247" s="3"/>
      <c r="TZ247" s="3"/>
      <c r="UA247" s="3"/>
      <c r="UB247" s="3"/>
      <c r="UC247" s="3"/>
      <c r="UD247" s="3"/>
      <c r="UE247" s="3"/>
      <c r="UF247" s="3"/>
      <c r="UG247" s="3"/>
      <c r="UH247" s="3"/>
      <c r="UI247" s="3"/>
      <c r="UJ247" s="3"/>
      <c r="UK247" s="3"/>
      <c r="UL247" s="3"/>
      <c r="UM247" s="3"/>
      <c r="UN247" s="3"/>
      <c r="UO247" s="3"/>
      <c r="UP247" s="3"/>
      <c r="UQ247" s="3"/>
      <c r="UR247" s="3"/>
      <c r="US247" s="3"/>
      <c r="UT247" s="3"/>
      <c r="UU247" s="3"/>
      <c r="UV247" s="3"/>
      <c r="UW247" s="3"/>
      <c r="UX247" s="3"/>
      <c r="UY247" s="3"/>
      <c r="UZ247" s="3"/>
      <c r="VA247" s="3"/>
      <c r="VB247" s="3"/>
      <c r="VC247" s="3"/>
      <c r="VD247" s="3"/>
      <c r="VE247" s="3"/>
      <c r="VF247" s="3"/>
      <c r="VG247" s="3"/>
      <c r="VH247" s="3"/>
      <c r="VI247" s="3"/>
      <c r="VJ247" s="3"/>
      <c r="VK247" s="3"/>
      <c r="VL247" s="3"/>
      <c r="VM247" s="3"/>
      <c r="VN247" s="3"/>
      <c r="VO247" s="3"/>
      <c r="VP247" s="3"/>
      <c r="VQ247" s="3"/>
      <c r="VR247" s="3"/>
      <c r="VS247" s="3"/>
      <c r="VT247" s="3"/>
      <c r="VU247" s="3"/>
      <c r="VV247" s="3"/>
      <c r="VW247" s="3"/>
      <c r="VX247" s="3"/>
      <c r="VY247" s="3"/>
      <c r="VZ247" s="3"/>
      <c r="WA247" s="3"/>
      <c r="WB247" s="3"/>
      <c r="WC247" s="3"/>
      <c r="WD247" s="3"/>
      <c r="WE247" s="3"/>
      <c r="WF247" s="3"/>
      <c r="WG247" s="3"/>
      <c r="WH247" s="3"/>
      <c r="WI247" s="3"/>
      <c r="WJ247" s="3"/>
      <c r="WK247" s="3"/>
      <c r="WL247" s="3"/>
      <c r="WM247" s="3"/>
      <c r="WN247" s="3"/>
      <c r="WO247" s="3"/>
      <c r="WP247" s="3"/>
      <c r="WQ247" s="3"/>
      <c r="WR247" s="3"/>
      <c r="WS247" s="3"/>
      <c r="WT247" s="3"/>
      <c r="WU247" s="3"/>
      <c r="WV247" s="3"/>
      <c r="WW247" s="3"/>
      <c r="WX247" s="3"/>
      <c r="WY247" s="3"/>
      <c r="WZ247" s="3"/>
      <c r="XA247" s="3"/>
      <c r="XB247" s="3"/>
      <c r="XC247" s="3"/>
      <c r="XD247" s="3"/>
      <c r="XE247" s="3"/>
      <c r="XF247" s="3"/>
      <c r="XG247" s="3"/>
      <c r="XH247" s="3"/>
      <c r="XI247" s="3"/>
      <c r="XJ247" s="3"/>
      <c r="XK247" s="3"/>
      <c r="XL247" s="3"/>
      <c r="XM247" s="3"/>
      <c r="XN247" s="3"/>
      <c r="XO247" s="3"/>
      <c r="XP247" s="3"/>
      <c r="XQ247" s="3"/>
      <c r="XR247" s="3"/>
      <c r="XS247" s="3"/>
      <c r="XT247" s="3"/>
      <c r="XU247" s="3"/>
      <c r="XV247" s="3"/>
      <c r="XW247" s="3"/>
      <c r="XX247" s="3"/>
      <c r="XY247" s="3"/>
      <c r="XZ247" s="3"/>
      <c r="YA247" s="3"/>
      <c r="YB247" s="3"/>
      <c r="YC247" s="3"/>
      <c r="YD247" s="3"/>
      <c r="YE247" s="3"/>
      <c r="YF247" s="3"/>
      <c r="YG247" s="3"/>
      <c r="YH247" s="3"/>
      <c r="YI247" s="3"/>
      <c r="YJ247" s="3"/>
      <c r="YK247" s="3"/>
      <c r="YL247" s="3"/>
      <c r="YM247" s="3"/>
      <c r="YN247" s="3"/>
      <c r="YO247" s="3"/>
      <c r="YP247" s="3"/>
      <c r="YQ247" s="3"/>
      <c r="YR247" s="3"/>
      <c r="YS247" s="3"/>
      <c r="YT247" s="3"/>
      <c r="YU247" s="3"/>
      <c r="YV247" s="3"/>
      <c r="YW247" s="3"/>
      <c r="YX247" s="3"/>
      <c r="YY247" s="3"/>
      <c r="YZ247" s="3"/>
      <c r="ZA247" s="3"/>
      <c r="ZB247" s="3"/>
      <c r="ZC247" s="3"/>
      <c r="ZD247" s="3"/>
      <c r="ZE247" s="3"/>
      <c r="ZF247" s="3"/>
      <c r="ZG247" s="3"/>
      <c r="ZH247" s="3"/>
      <c r="ZI247" s="3"/>
      <c r="ZJ247" s="3"/>
      <c r="ZK247" s="3"/>
      <c r="ZL247" s="3"/>
      <c r="ZM247" s="3"/>
      <c r="ZN247" s="3"/>
      <c r="ZO247" s="3"/>
      <c r="ZP247" s="3"/>
      <c r="ZQ247" s="3"/>
      <c r="ZR247" s="3"/>
      <c r="ZS247" s="3"/>
      <c r="ZT247" s="3"/>
      <c r="ZU247" s="3"/>
      <c r="ZV247" s="3"/>
      <c r="ZW247" s="3"/>
      <c r="ZX247" s="3"/>
      <c r="ZY247" s="3"/>
      <c r="ZZ247" s="3"/>
      <c r="AAA247" s="3"/>
      <c r="AAB247" s="3"/>
      <c r="AAC247" s="3"/>
      <c r="AAD247" s="3"/>
      <c r="AAE247" s="3"/>
      <c r="AAF247" s="3"/>
      <c r="AAG247" s="3"/>
      <c r="AAH247" s="3"/>
      <c r="AAI247" s="3"/>
      <c r="AAJ247" s="3"/>
      <c r="AAK247" s="3"/>
      <c r="AAL247" s="3"/>
      <c r="AAM247" s="3"/>
      <c r="AAN247" s="3"/>
      <c r="AAO247" s="3"/>
      <c r="AAP247" s="3"/>
      <c r="AAQ247" s="3"/>
      <c r="AAR247" s="3"/>
      <c r="AAS247" s="3"/>
      <c r="AAT247" s="3"/>
      <c r="AAU247" s="3"/>
      <c r="AAV247" s="3"/>
      <c r="AAW247" s="3"/>
      <c r="AAX247" s="3"/>
      <c r="AAY247" s="3"/>
      <c r="AAZ247" s="3"/>
      <c r="ABA247" s="3"/>
      <c r="ABB247" s="3"/>
      <c r="ABC247" s="3"/>
      <c r="ABD247" s="3"/>
      <c r="ABE247" s="3"/>
      <c r="ABF247" s="3"/>
      <c r="ABG247" s="3"/>
      <c r="ABH247" s="3"/>
      <c r="ABI247" s="3"/>
      <c r="ABJ247" s="3"/>
      <c r="ABK247" s="3"/>
      <c r="ABL247" s="3"/>
      <c r="ABM247" s="3"/>
      <c r="ABN247" s="3"/>
      <c r="ABO247" s="3"/>
      <c r="ABP247" s="3"/>
      <c r="ABQ247" s="3"/>
      <c r="ABR247" s="3"/>
      <c r="ABS247" s="3"/>
      <c r="ABT247" s="3"/>
      <c r="ABU247" s="3"/>
      <c r="ABV247" s="3"/>
      <c r="ABW247" s="3"/>
      <c r="ABX247" s="3"/>
      <c r="ABY247" s="3"/>
      <c r="ABZ247" s="3"/>
      <c r="ACA247" s="3"/>
      <c r="ACB247" s="3"/>
      <c r="ACC247" s="3"/>
      <c r="ACD247" s="3"/>
      <c r="ACE247" s="3"/>
      <c r="ACF247" s="3"/>
      <c r="ACG247" s="3"/>
      <c r="ACH247" s="3"/>
      <c r="ACI247" s="3"/>
      <c r="ACJ247" s="3"/>
      <c r="ACK247" s="3"/>
      <c r="ACL247" s="3"/>
      <c r="ACM247" s="3"/>
      <c r="ACN247" s="3"/>
      <c r="ACO247" s="3"/>
      <c r="ACP247" s="3"/>
      <c r="ACQ247" s="3"/>
      <c r="ACR247" s="3"/>
      <c r="ACS247" s="3"/>
      <c r="ACT247" s="3"/>
      <c r="ACU247" s="3"/>
      <c r="ACV247" s="3"/>
      <c r="ACW247" s="3"/>
      <c r="ACX247" s="3"/>
      <c r="ACY247" s="3"/>
      <c r="ACZ247" s="3"/>
      <c r="ADA247" s="3"/>
      <c r="ADB247" s="3"/>
      <c r="ADC247" s="3"/>
      <c r="ADD247" s="3"/>
      <c r="ADE247" s="3"/>
      <c r="ADF247" s="3"/>
      <c r="ADG247" s="3"/>
      <c r="ADH247" s="3"/>
      <c r="ADI247" s="3"/>
      <c r="ADJ247" s="3"/>
      <c r="ADK247" s="3"/>
      <c r="ADL247" s="3"/>
      <c r="ADM247" s="3"/>
      <c r="ADN247" s="3"/>
      <c r="ADO247" s="3"/>
      <c r="ADP247" s="3"/>
      <c r="ADQ247" s="3"/>
      <c r="ADR247" s="3"/>
      <c r="ADS247" s="3"/>
      <c r="ADT247" s="3"/>
      <c r="ADU247" s="3"/>
      <c r="ADV247" s="3"/>
      <c r="ADW247" s="3"/>
      <c r="ADX247" s="3"/>
      <c r="ADY247" s="3"/>
      <c r="ADZ247" s="3"/>
      <c r="AEA247" s="3"/>
      <c r="AEB247" s="3"/>
      <c r="AEC247" s="3"/>
      <c r="AED247" s="3"/>
      <c r="AEE247" s="3"/>
      <c r="AEF247" s="3"/>
      <c r="AEG247" s="3"/>
      <c r="AEH247" s="3"/>
      <c r="AEI247" s="3"/>
      <c r="AEJ247" s="3"/>
      <c r="AEK247" s="3"/>
      <c r="AEL247" s="3"/>
      <c r="AEM247" s="3"/>
      <c r="AEN247" s="3"/>
      <c r="AEO247" s="3"/>
      <c r="AEP247" s="3"/>
      <c r="AEQ247" s="3"/>
      <c r="AER247" s="3"/>
      <c r="AES247" s="3"/>
      <c r="AET247" s="3"/>
      <c r="AEU247" s="3"/>
      <c r="AEV247" s="3"/>
      <c r="AEW247" s="3"/>
      <c r="AEX247" s="3"/>
      <c r="AEY247" s="3"/>
      <c r="AEZ247" s="3"/>
      <c r="AFA247" s="3"/>
      <c r="AFB247" s="3"/>
      <c r="AFC247" s="3"/>
      <c r="AFD247" s="3"/>
      <c r="AFE247" s="3"/>
      <c r="AFF247" s="3"/>
      <c r="AFG247" s="3"/>
      <c r="AFH247" s="3"/>
      <c r="AFI247" s="3"/>
      <c r="AFJ247" s="3"/>
      <c r="AFK247" s="3"/>
      <c r="AFL247" s="3"/>
      <c r="AFM247" s="3"/>
      <c r="AFN247" s="3"/>
      <c r="AFO247" s="3"/>
      <c r="AFP247" s="3"/>
      <c r="AFQ247" s="3"/>
      <c r="AFR247" s="3"/>
      <c r="AFS247" s="3"/>
      <c r="AFT247" s="3"/>
      <c r="AFU247" s="3"/>
      <c r="AFV247" s="3"/>
      <c r="AFW247" s="3"/>
      <c r="AFX247" s="3"/>
      <c r="AFY247" s="3"/>
      <c r="AFZ247" s="3"/>
      <c r="AGA247" s="3"/>
      <c r="AGB247" s="3"/>
      <c r="AGC247" s="3"/>
      <c r="AGD247" s="3"/>
      <c r="AGE247" s="3"/>
      <c r="AGF247" s="3"/>
      <c r="AGG247" s="3"/>
      <c r="AGH247" s="3"/>
      <c r="AGI247" s="3"/>
      <c r="AGJ247" s="3"/>
      <c r="AGK247" s="3"/>
      <c r="AGL247" s="3"/>
      <c r="AGM247" s="3"/>
      <c r="AGN247" s="3"/>
      <c r="AGO247" s="3"/>
      <c r="AGP247" s="3"/>
      <c r="AGQ247" s="3"/>
      <c r="AGR247" s="3"/>
      <c r="AGS247" s="3"/>
      <c r="AGT247" s="3"/>
      <c r="AGU247" s="3"/>
      <c r="AGV247" s="3"/>
      <c r="AGW247" s="3"/>
      <c r="AGX247" s="3"/>
      <c r="AGY247" s="3"/>
      <c r="AGZ247" s="3"/>
      <c r="AHA247" s="3"/>
      <c r="AHB247" s="3"/>
      <c r="AHC247" s="3"/>
      <c r="AHD247" s="3"/>
      <c r="AHE247" s="3"/>
      <c r="AHF247" s="3"/>
      <c r="AHG247" s="3"/>
      <c r="AHH247" s="3"/>
      <c r="AHI247" s="3"/>
      <c r="AHJ247" s="3"/>
      <c r="AHK247" s="3"/>
      <c r="AHL247" s="3"/>
      <c r="AHM247" s="3"/>
      <c r="AHN247" s="3"/>
      <c r="AHO247" s="3"/>
      <c r="AHP247" s="3"/>
      <c r="AHQ247" s="3"/>
      <c r="AHR247" s="3"/>
      <c r="AHS247" s="3"/>
      <c r="AHT247" s="3"/>
      <c r="AHU247" s="3"/>
      <c r="AHV247" s="3"/>
      <c r="AHW247" s="3"/>
      <c r="AHX247" s="3"/>
      <c r="AHY247" s="3"/>
      <c r="AHZ247" s="3"/>
      <c r="AIA247" s="3"/>
      <c r="AIB247" s="3"/>
      <c r="AIC247" s="3"/>
      <c r="AID247" s="3"/>
      <c r="AIE247" s="3"/>
      <c r="AIF247" s="3"/>
      <c r="AIG247" s="3"/>
      <c r="AIH247" s="3"/>
      <c r="AII247" s="3"/>
      <c r="AIJ247" s="3"/>
      <c r="AIK247" s="3"/>
      <c r="AIL247" s="3"/>
      <c r="AIM247" s="3"/>
      <c r="AIN247" s="3"/>
      <c r="AIO247" s="3"/>
      <c r="AIP247" s="3"/>
      <c r="AIQ247" s="3"/>
      <c r="AIR247" s="3"/>
      <c r="AIS247" s="3"/>
      <c r="AIT247" s="3"/>
      <c r="AIU247" s="3"/>
      <c r="AIV247" s="3"/>
      <c r="AIW247" s="3"/>
      <c r="AIX247" s="3"/>
      <c r="AIY247" s="3"/>
      <c r="AIZ247" s="3"/>
      <c r="AJA247" s="3"/>
      <c r="AJB247" s="3"/>
      <c r="AJC247" s="3"/>
      <c r="AJD247" s="3"/>
      <c r="AJE247" s="3"/>
      <c r="AJF247" s="3"/>
      <c r="AJG247" s="3"/>
      <c r="AJH247" s="3"/>
      <c r="AJI247" s="3"/>
      <c r="AJJ247" s="3"/>
      <c r="AJK247" s="3"/>
      <c r="AJL247" s="3"/>
      <c r="AJM247" s="3"/>
      <c r="AJN247" s="3"/>
      <c r="AJO247" s="3"/>
      <c r="AJP247" s="3"/>
      <c r="AJQ247" s="3"/>
      <c r="AJR247" s="3"/>
      <c r="AJS247" s="3"/>
      <c r="AJT247" s="3"/>
      <c r="AJU247" s="3"/>
      <c r="AJV247" s="3"/>
      <c r="AJW247" s="3"/>
      <c r="AJX247" s="3"/>
      <c r="AJY247" s="3"/>
      <c r="AJZ247" s="3"/>
      <c r="AKA247" s="3"/>
      <c r="AKB247" s="3"/>
      <c r="AKC247" s="3"/>
      <c r="AKD247" s="3"/>
      <c r="AKE247" s="3"/>
      <c r="AKF247" s="3"/>
      <c r="AKG247" s="3"/>
      <c r="AKH247" s="3"/>
      <c r="AKI247" s="3"/>
      <c r="AKJ247" s="3"/>
      <c r="AKK247" s="3"/>
      <c r="AKL247" s="3"/>
      <c r="AKM247" s="3"/>
      <c r="AKN247" s="3"/>
      <c r="AKO247" s="3"/>
      <c r="AKP247" s="3"/>
      <c r="AKQ247" s="3"/>
      <c r="AKR247" s="3"/>
      <c r="AKS247" s="3"/>
      <c r="AKT247" s="3"/>
      <c r="AKU247" s="3"/>
      <c r="AKV247" s="3"/>
      <c r="AKW247" s="3"/>
      <c r="AKX247" s="3"/>
      <c r="AKY247" s="3"/>
      <c r="AKZ247" s="3"/>
      <c r="ALA247" s="3"/>
      <c r="ALB247" s="3"/>
      <c r="ALC247" s="3"/>
      <c r="ALD247" s="3"/>
      <c r="ALE247" s="3"/>
      <c r="ALF247" s="3"/>
      <c r="ALG247" s="3"/>
      <c r="ALH247" s="3"/>
      <c r="ALI247" s="3"/>
      <c r="ALJ247" s="3"/>
      <c r="ALK247" s="3"/>
      <c r="ALL247" s="3"/>
      <c r="ALM247" s="3"/>
      <c r="ALN247" s="3"/>
      <c r="ALO247" s="3"/>
      <c r="ALP247" s="3"/>
      <c r="ALQ247" s="3"/>
      <c r="ALR247" s="3"/>
      <c r="ALS247" s="3"/>
      <c r="ALT247" s="3"/>
      <c r="ALU247" s="3"/>
      <c r="ALV247" s="3"/>
      <c r="ALW247" s="3"/>
      <c r="ALX247" s="3"/>
      <c r="ALY247" s="3"/>
      <c r="ALZ247" s="3"/>
      <c r="AMA247" s="3"/>
      <c r="AMB247" s="3"/>
      <c r="AMC247" s="3"/>
      <c r="AMD247" s="3"/>
      <c r="AME247" s="3"/>
      <c r="AMF247" s="3"/>
      <c r="AMG247" s="3"/>
      <c r="AMH247" s="3"/>
      <c r="AMI247" s="3"/>
      <c r="AMJ247" s="3"/>
      <c r="AMK247" s="3"/>
      <c r="AML247" s="3"/>
      <c r="AMM247" s="3"/>
      <c r="AMN247" s="3"/>
      <c r="AMO247" s="3"/>
      <c r="AMP247" s="3"/>
      <c r="AMQ247" s="3"/>
      <c r="AMR247" s="3"/>
      <c r="AMS247" s="3"/>
      <c r="AMT247" s="3"/>
      <c r="AMU247" s="3"/>
    </row>
    <row r="248" spans="1:1035" ht="14.25" outlineLevel="1">
      <c r="A248" s="3"/>
      <c r="B248" s="3"/>
      <c r="C248" s="58" t="s">
        <v>281</v>
      </c>
      <c r="D248" s="3"/>
      <c r="E248" s="6"/>
      <c r="F248" s="3"/>
      <c r="G248" s="65"/>
      <c r="H248" s="89">
        <f>+EOMONTH(H247,11)</f>
        <v>45869</v>
      </c>
      <c r="I248" s="89">
        <f t="shared" ref="I248:S248" si="393">+EOMONTH(I247,11)</f>
        <v>46234</v>
      </c>
      <c r="J248" s="89">
        <f t="shared" si="393"/>
        <v>46599</v>
      </c>
      <c r="K248" s="89">
        <f t="shared" si="393"/>
        <v>46965</v>
      </c>
      <c r="L248" s="89">
        <f t="shared" si="393"/>
        <v>47330</v>
      </c>
      <c r="M248" s="89">
        <f t="shared" si="393"/>
        <v>47695</v>
      </c>
      <c r="N248" s="89">
        <f t="shared" si="393"/>
        <v>48060</v>
      </c>
      <c r="O248" s="89">
        <f t="shared" si="393"/>
        <v>48426</v>
      </c>
      <c r="P248" s="89">
        <f t="shared" si="393"/>
        <v>48791</v>
      </c>
      <c r="Q248" s="89">
        <f t="shared" si="393"/>
        <v>49156</v>
      </c>
      <c r="R248" s="89">
        <f t="shared" si="393"/>
        <v>49521</v>
      </c>
      <c r="S248" s="89">
        <f t="shared" si="393"/>
        <v>49887</v>
      </c>
      <c r="T248" s="89">
        <f t="shared" ref="T248:AA248" si="394">+EOMONTH(T247,11)</f>
        <v>50252</v>
      </c>
      <c r="U248" s="89">
        <f t="shared" si="394"/>
        <v>50617</v>
      </c>
      <c r="V248" s="89">
        <f t="shared" si="394"/>
        <v>50982</v>
      </c>
      <c r="W248" s="89">
        <f t="shared" si="394"/>
        <v>51348</v>
      </c>
      <c r="X248" s="89">
        <f t="shared" si="394"/>
        <v>51713</v>
      </c>
      <c r="Y248" s="89">
        <f t="shared" si="394"/>
        <v>52078</v>
      </c>
      <c r="Z248" s="89">
        <f t="shared" si="394"/>
        <v>52443</v>
      </c>
      <c r="AA248" s="89">
        <f t="shared" si="394"/>
        <v>52809</v>
      </c>
      <c r="AB248" s="89">
        <f t="shared" ref="AB248:AH248" si="395">+EOMONTH(AB247,11)</f>
        <v>53174</v>
      </c>
      <c r="AC248" s="89">
        <f t="shared" si="395"/>
        <v>53539</v>
      </c>
      <c r="AD248" s="89">
        <f t="shared" si="395"/>
        <v>53904</v>
      </c>
      <c r="AE248" s="89">
        <f t="shared" si="395"/>
        <v>54270</v>
      </c>
      <c r="AF248" s="89">
        <f t="shared" si="395"/>
        <v>54635</v>
      </c>
      <c r="AG248" s="89">
        <f t="shared" si="395"/>
        <v>55000</v>
      </c>
      <c r="AH248" s="89">
        <f t="shared" si="395"/>
        <v>55365</v>
      </c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  <c r="KF248" s="3"/>
      <c r="KG248" s="3"/>
      <c r="KH248" s="3"/>
      <c r="KI248" s="3"/>
      <c r="KJ248" s="3"/>
      <c r="KK248" s="3"/>
      <c r="KL248" s="3"/>
      <c r="KM248" s="3"/>
      <c r="KN248" s="3"/>
      <c r="KO248" s="3"/>
      <c r="KP248" s="3"/>
      <c r="KQ248" s="3"/>
      <c r="KR248" s="3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"/>
      <c r="MF248" s="3"/>
      <c r="MG248" s="3"/>
      <c r="MH248" s="3"/>
      <c r="MI248" s="3"/>
      <c r="MJ248" s="3"/>
      <c r="MK248" s="3"/>
      <c r="ML248" s="3"/>
      <c r="MM248" s="3"/>
      <c r="MN248" s="3"/>
      <c r="MO248" s="3"/>
      <c r="MP248" s="3"/>
      <c r="MQ248" s="3"/>
      <c r="MR248" s="3"/>
      <c r="MS248" s="3"/>
      <c r="MT248" s="3"/>
      <c r="MU248" s="3"/>
      <c r="MV248" s="3"/>
      <c r="MW248" s="3"/>
      <c r="MX248" s="3"/>
      <c r="MY248" s="3"/>
      <c r="MZ248" s="3"/>
      <c r="NA248" s="3"/>
      <c r="NB248" s="3"/>
      <c r="NC248" s="3"/>
      <c r="ND248" s="3"/>
      <c r="NE248" s="3"/>
      <c r="NF248" s="3"/>
      <c r="NG248" s="3"/>
      <c r="NH248" s="3"/>
      <c r="NI248" s="3"/>
      <c r="NJ248" s="3"/>
      <c r="NK248" s="3"/>
      <c r="NL248" s="3"/>
      <c r="NM248" s="3"/>
      <c r="NN248" s="3"/>
      <c r="NO248" s="3"/>
      <c r="NP248" s="3"/>
      <c r="NQ248" s="3"/>
      <c r="NR248" s="3"/>
      <c r="NS248" s="3"/>
      <c r="NT248" s="3"/>
      <c r="NU248" s="3"/>
      <c r="NV248" s="3"/>
      <c r="NW248" s="3"/>
      <c r="NX248" s="3"/>
      <c r="NY248" s="3"/>
      <c r="NZ248" s="3"/>
      <c r="OA248" s="3"/>
      <c r="OB248" s="3"/>
      <c r="OC248" s="3"/>
      <c r="OD248" s="3"/>
      <c r="OE248" s="3"/>
      <c r="OF248" s="3"/>
      <c r="OG248" s="3"/>
      <c r="OH248" s="3"/>
      <c r="OI248" s="3"/>
      <c r="OJ248" s="3"/>
      <c r="OK248" s="3"/>
      <c r="OL248" s="3"/>
      <c r="OM248" s="3"/>
      <c r="ON248" s="3"/>
      <c r="OO248" s="3"/>
      <c r="OP248" s="3"/>
      <c r="OQ248" s="3"/>
      <c r="OR248" s="3"/>
      <c r="OS248" s="3"/>
      <c r="OT248" s="3"/>
      <c r="OU248" s="3"/>
      <c r="OV248" s="3"/>
      <c r="OW248" s="3"/>
      <c r="OX248" s="3"/>
      <c r="OY248" s="3"/>
      <c r="OZ248" s="3"/>
      <c r="PA248" s="3"/>
      <c r="PB248" s="3"/>
      <c r="PC248" s="3"/>
      <c r="PD248" s="3"/>
      <c r="PE248" s="3"/>
      <c r="PF248" s="3"/>
      <c r="PG248" s="3"/>
      <c r="PH248" s="3"/>
      <c r="PI248" s="3"/>
      <c r="PJ248" s="3"/>
      <c r="PK248" s="3"/>
      <c r="PL248" s="3"/>
      <c r="PM248" s="3"/>
      <c r="PN248" s="3"/>
      <c r="PO248" s="3"/>
      <c r="PP248" s="3"/>
      <c r="PQ248" s="3"/>
      <c r="PR248" s="3"/>
      <c r="PS248" s="3"/>
      <c r="PT248" s="3"/>
      <c r="PU248" s="3"/>
      <c r="PV248" s="3"/>
      <c r="PW248" s="3"/>
      <c r="PX248" s="3"/>
      <c r="PY248" s="3"/>
      <c r="PZ248" s="3"/>
      <c r="QA248" s="3"/>
      <c r="QB248" s="3"/>
      <c r="QC248" s="3"/>
      <c r="QD248" s="3"/>
      <c r="QE248" s="3"/>
      <c r="QF248" s="3"/>
      <c r="QG248" s="3"/>
      <c r="QH248" s="3"/>
      <c r="QI248" s="3"/>
      <c r="QJ248" s="3"/>
      <c r="QK248" s="3"/>
      <c r="QL248" s="3"/>
      <c r="QM248" s="3"/>
      <c r="QN248" s="3"/>
      <c r="QO248" s="3"/>
      <c r="QP248" s="3"/>
      <c r="QQ248" s="3"/>
      <c r="QR248" s="3"/>
      <c r="QS248" s="3"/>
      <c r="QT248" s="3"/>
      <c r="QU248" s="3"/>
      <c r="QV248" s="3"/>
      <c r="QW248" s="3"/>
      <c r="QX248" s="3"/>
      <c r="QY248" s="3"/>
      <c r="QZ248" s="3"/>
      <c r="RA248" s="3"/>
      <c r="RB248" s="3"/>
      <c r="RC248" s="3"/>
      <c r="RD248" s="3"/>
      <c r="RE248" s="3"/>
      <c r="RF248" s="3"/>
      <c r="RG248" s="3"/>
      <c r="RH248" s="3"/>
      <c r="RI248" s="3"/>
      <c r="RJ248" s="3"/>
      <c r="RK248" s="3"/>
      <c r="RL248" s="3"/>
      <c r="RM248" s="3"/>
      <c r="RN248" s="3"/>
      <c r="RO248" s="3"/>
      <c r="RP248" s="3"/>
      <c r="RQ248" s="3"/>
      <c r="RR248" s="3"/>
      <c r="RS248" s="3"/>
      <c r="RT248" s="3"/>
      <c r="RU248" s="3"/>
      <c r="RV248" s="3"/>
      <c r="RW248" s="3"/>
      <c r="RX248" s="3"/>
      <c r="RY248" s="3"/>
      <c r="RZ248" s="3"/>
      <c r="SA248" s="3"/>
      <c r="SB248" s="3"/>
      <c r="SC248" s="3"/>
      <c r="SD248" s="3"/>
      <c r="SE248" s="3"/>
      <c r="SF248" s="3"/>
      <c r="SG248" s="3"/>
      <c r="SH248" s="3"/>
      <c r="SI248" s="3"/>
      <c r="SJ248" s="3"/>
      <c r="SK248" s="3"/>
      <c r="SL248" s="3"/>
      <c r="SM248" s="3"/>
      <c r="SN248" s="3"/>
      <c r="SO248" s="3"/>
      <c r="SP248" s="3"/>
      <c r="SQ248" s="3"/>
      <c r="SR248" s="3"/>
      <c r="SS248" s="3"/>
      <c r="ST248" s="3"/>
      <c r="SU248" s="3"/>
      <c r="SV248" s="3"/>
      <c r="SW248" s="3"/>
      <c r="SX248" s="3"/>
      <c r="SY248" s="3"/>
      <c r="SZ248" s="3"/>
      <c r="TA248" s="3"/>
      <c r="TB248" s="3"/>
      <c r="TC248" s="3"/>
      <c r="TD248" s="3"/>
      <c r="TE248" s="3"/>
      <c r="TF248" s="3"/>
      <c r="TG248" s="3"/>
      <c r="TH248" s="3"/>
      <c r="TI248" s="3"/>
      <c r="TJ248" s="3"/>
      <c r="TK248" s="3"/>
      <c r="TL248" s="3"/>
      <c r="TM248" s="3"/>
      <c r="TN248" s="3"/>
      <c r="TO248" s="3"/>
      <c r="TP248" s="3"/>
      <c r="TQ248" s="3"/>
      <c r="TR248" s="3"/>
      <c r="TS248" s="3"/>
      <c r="TT248" s="3"/>
      <c r="TU248" s="3"/>
      <c r="TV248" s="3"/>
      <c r="TW248" s="3"/>
      <c r="TX248" s="3"/>
      <c r="TY248" s="3"/>
      <c r="TZ248" s="3"/>
      <c r="UA248" s="3"/>
      <c r="UB248" s="3"/>
      <c r="UC248" s="3"/>
      <c r="UD248" s="3"/>
      <c r="UE248" s="3"/>
      <c r="UF248" s="3"/>
      <c r="UG248" s="3"/>
      <c r="UH248" s="3"/>
      <c r="UI248" s="3"/>
      <c r="UJ248" s="3"/>
      <c r="UK248" s="3"/>
      <c r="UL248" s="3"/>
      <c r="UM248" s="3"/>
      <c r="UN248" s="3"/>
      <c r="UO248" s="3"/>
      <c r="UP248" s="3"/>
      <c r="UQ248" s="3"/>
      <c r="UR248" s="3"/>
      <c r="US248" s="3"/>
      <c r="UT248" s="3"/>
      <c r="UU248" s="3"/>
      <c r="UV248" s="3"/>
      <c r="UW248" s="3"/>
      <c r="UX248" s="3"/>
      <c r="UY248" s="3"/>
      <c r="UZ248" s="3"/>
      <c r="VA248" s="3"/>
      <c r="VB248" s="3"/>
      <c r="VC248" s="3"/>
      <c r="VD248" s="3"/>
      <c r="VE248" s="3"/>
      <c r="VF248" s="3"/>
      <c r="VG248" s="3"/>
      <c r="VH248" s="3"/>
      <c r="VI248" s="3"/>
      <c r="VJ248" s="3"/>
      <c r="VK248" s="3"/>
      <c r="VL248" s="3"/>
      <c r="VM248" s="3"/>
      <c r="VN248" s="3"/>
      <c r="VO248" s="3"/>
      <c r="VP248" s="3"/>
      <c r="VQ248" s="3"/>
      <c r="VR248" s="3"/>
      <c r="VS248" s="3"/>
      <c r="VT248" s="3"/>
      <c r="VU248" s="3"/>
      <c r="VV248" s="3"/>
      <c r="VW248" s="3"/>
      <c r="VX248" s="3"/>
      <c r="VY248" s="3"/>
      <c r="VZ248" s="3"/>
      <c r="WA248" s="3"/>
      <c r="WB248" s="3"/>
      <c r="WC248" s="3"/>
      <c r="WD248" s="3"/>
      <c r="WE248" s="3"/>
      <c r="WF248" s="3"/>
      <c r="WG248" s="3"/>
      <c r="WH248" s="3"/>
      <c r="WI248" s="3"/>
      <c r="WJ248" s="3"/>
      <c r="WK248" s="3"/>
      <c r="WL248" s="3"/>
      <c r="WM248" s="3"/>
      <c r="WN248" s="3"/>
      <c r="WO248" s="3"/>
      <c r="WP248" s="3"/>
      <c r="WQ248" s="3"/>
      <c r="WR248" s="3"/>
      <c r="WS248" s="3"/>
      <c r="WT248" s="3"/>
      <c r="WU248" s="3"/>
      <c r="WV248" s="3"/>
      <c r="WW248" s="3"/>
      <c r="WX248" s="3"/>
      <c r="WY248" s="3"/>
      <c r="WZ248" s="3"/>
      <c r="XA248" s="3"/>
      <c r="XB248" s="3"/>
      <c r="XC248" s="3"/>
      <c r="XD248" s="3"/>
      <c r="XE248" s="3"/>
      <c r="XF248" s="3"/>
      <c r="XG248" s="3"/>
      <c r="XH248" s="3"/>
      <c r="XI248" s="3"/>
      <c r="XJ248" s="3"/>
      <c r="XK248" s="3"/>
      <c r="XL248" s="3"/>
      <c r="XM248" s="3"/>
      <c r="XN248" s="3"/>
      <c r="XO248" s="3"/>
      <c r="XP248" s="3"/>
      <c r="XQ248" s="3"/>
      <c r="XR248" s="3"/>
      <c r="XS248" s="3"/>
      <c r="XT248" s="3"/>
      <c r="XU248" s="3"/>
      <c r="XV248" s="3"/>
      <c r="XW248" s="3"/>
      <c r="XX248" s="3"/>
      <c r="XY248" s="3"/>
      <c r="XZ248" s="3"/>
      <c r="YA248" s="3"/>
      <c r="YB248" s="3"/>
      <c r="YC248" s="3"/>
      <c r="YD248" s="3"/>
      <c r="YE248" s="3"/>
      <c r="YF248" s="3"/>
      <c r="YG248" s="3"/>
      <c r="YH248" s="3"/>
      <c r="YI248" s="3"/>
      <c r="YJ248" s="3"/>
      <c r="YK248" s="3"/>
      <c r="YL248" s="3"/>
      <c r="YM248" s="3"/>
      <c r="YN248" s="3"/>
      <c r="YO248" s="3"/>
      <c r="YP248" s="3"/>
      <c r="YQ248" s="3"/>
      <c r="YR248" s="3"/>
      <c r="YS248" s="3"/>
      <c r="YT248" s="3"/>
      <c r="YU248" s="3"/>
      <c r="YV248" s="3"/>
      <c r="YW248" s="3"/>
      <c r="YX248" s="3"/>
      <c r="YY248" s="3"/>
      <c r="YZ248" s="3"/>
      <c r="ZA248" s="3"/>
      <c r="ZB248" s="3"/>
      <c r="ZC248" s="3"/>
      <c r="ZD248" s="3"/>
      <c r="ZE248" s="3"/>
      <c r="ZF248" s="3"/>
      <c r="ZG248" s="3"/>
      <c r="ZH248" s="3"/>
      <c r="ZI248" s="3"/>
      <c r="ZJ248" s="3"/>
      <c r="ZK248" s="3"/>
      <c r="ZL248" s="3"/>
      <c r="ZM248" s="3"/>
      <c r="ZN248" s="3"/>
      <c r="ZO248" s="3"/>
      <c r="ZP248" s="3"/>
      <c r="ZQ248" s="3"/>
      <c r="ZR248" s="3"/>
      <c r="ZS248" s="3"/>
      <c r="ZT248" s="3"/>
      <c r="ZU248" s="3"/>
      <c r="ZV248" s="3"/>
      <c r="ZW248" s="3"/>
      <c r="ZX248" s="3"/>
      <c r="ZY248" s="3"/>
      <c r="ZZ248" s="3"/>
      <c r="AAA248" s="3"/>
      <c r="AAB248" s="3"/>
      <c r="AAC248" s="3"/>
      <c r="AAD248" s="3"/>
      <c r="AAE248" s="3"/>
      <c r="AAF248" s="3"/>
      <c r="AAG248" s="3"/>
      <c r="AAH248" s="3"/>
      <c r="AAI248" s="3"/>
      <c r="AAJ248" s="3"/>
      <c r="AAK248" s="3"/>
      <c r="AAL248" s="3"/>
      <c r="AAM248" s="3"/>
      <c r="AAN248" s="3"/>
      <c r="AAO248" s="3"/>
      <c r="AAP248" s="3"/>
      <c r="AAQ248" s="3"/>
      <c r="AAR248" s="3"/>
      <c r="AAS248" s="3"/>
      <c r="AAT248" s="3"/>
      <c r="AAU248" s="3"/>
      <c r="AAV248" s="3"/>
      <c r="AAW248" s="3"/>
      <c r="AAX248" s="3"/>
      <c r="AAY248" s="3"/>
      <c r="AAZ248" s="3"/>
      <c r="ABA248" s="3"/>
      <c r="ABB248" s="3"/>
      <c r="ABC248" s="3"/>
      <c r="ABD248" s="3"/>
      <c r="ABE248" s="3"/>
      <c r="ABF248" s="3"/>
      <c r="ABG248" s="3"/>
      <c r="ABH248" s="3"/>
      <c r="ABI248" s="3"/>
      <c r="ABJ248" s="3"/>
      <c r="ABK248" s="3"/>
      <c r="ABL248" s="3"/>
      <c r="ABM248" s="3"/>
      <c r="ABN248" s="3"/>
      <c r="ABO248" s="3"/>
      <c r="ABP248" s="3"/>
      <c r="ABQ248" s="3"/>
      <c r="ABR248" s="3"/>
      <c r="ABS248" s="3"/>
      <c r="ABT248" s="3"/>
      <c r="ABU248" s="3"/>
      <c r="ABV248" s="3"/>
      <c r="ABW248" s="3"/>
      <c r="ABX248" s="3"/>
      <c r="ABY248" s="3"/>
      <c r="ABZ248" s="3"/>
      <c r="ACA248" s="3"/>
      <c r="ACB248" s="3"/>
      <c r="ACC248" s="3"/>
      <c r="ACD248" s="3"/>
      <c r="ACE248" s="3"/>
      <c r="ACF248" s="3"/>
      <c r="ACG248" s="3"/>
      <c r="ACH248" s="3"/>
      <c r="ACI248" s="3"/>
      <c r="ACJ248" s="3"/>
      <c r="ACK248" s="3"/>
      <c r="ACL248" s="3"/>
      <c r="ACM248" s="3"/>
      <c r="ACN248" s="3"/>
      <c r="ACO248" s="3"/>
      <c r="ACP248" s="3"/>
      <c r="ACQ248" s="3"/>
      <c r="ACR248" s="3"/>
      <c r="ACS248" s="3"/>
      <c r="ACT248" s="3"/>
      <c r="ACU248" s="3"/>
      <c r="ACV248" s="3"/>
      <c r="ACW248" s="3"/>
      <c r="ACX248" s="3"/>
      <c r="ACY248" s="3"/>
      <c r="ACZ248" s="3"/>
      <c r="ADA248" s="3"/>
      <c r="ADB248" s="3"/>
      <c r="ADC248" s="3"/>
      <c r="ADD248" s="3"/>
      <c r="ADE248" s="3"/>
      <c r="ADF248" s="3"/>
      <c r="ADG248" s="3"/>
      <c r="ADH248" s="3"/>
      <c r="ADI248" s="3"/>
      <c r="ADJ248" s="3"/>
      <c r="ADK248" s="3"/>
      <c r="ADL248" s="3"/>
      <c r="ADM248" s="3"/>
      <c r="ADN248" s="3"/>
      <c r="ADO248" s="3"/>
      <c r="ADP248" s="3"/>
      <c r="ADQ248" s="3"/>
      <c r="ADR248" s="3"/>
      <c r="ADS248" s="3"/>
      <c r="ADT248" s="3"/>
      <c r="ADU248" s="3"/>
      <c r="ADV248" s="3"/>
      <c r="ADW248" s="3"/>
      <c r="ADX248" s="3"/>
      <c r="ADY248" s="3"/>
      <c r="ADZ248" s="3"/>
      <c r="AEA248" s="3"/>
      <c r="AEB248" s="3"/>
      <c r="AEC248" s="3"/>
      <c r="AED248" s="3"/>
      <c r="AEE248" s="3"/>
      <c r="AEF248" s="3"/>
      <c r="AEG248" s="3"/>
      <c r="AEH248" s="3"/>
      <c r="AEI248" s="3"/>
      <c r="AEJ248" s="3"/>
      <c r="AEK248" s="3"/>
      <c r="AEL248" s="3"/>
      <c r="AEM248" s="3"/>
      <c r="AEN248" s="3"/>
      <c r="AEO248" s="3"/>
      <c r="AEP248" s="3"/>
      <c r="AEQ248" s="3"/>
      <c r="AER248" s="3"/>
      <c r="AES248" s="3"/>
      <c r="AET248" s="3"/>
      <c r="AEU248" s="3"/>
      <c r="AEV248" s="3"/>
      <c r="AEW248" s="3"/>
      <c r="AEX248" s="3"/>
      <c r="AEY248" s="3"/>
      <c r="AEZ248" s="3"/>
      <c r="AFA248" s="3"/>
      <c r="AFB248" s="3"/>
      <c r="AFC248" s="3"/>
      <c r="AFD248" s="3"/>
      <c r="AFE248" s="3"/>
      <c r="AFF248" s="3"/>
      <c r="AFG248" s="3"/>
      <c r="AFH248" s="3"/>
      <c r="AFI248" s="3"/>
      <c r="AFJ248" s="3"/>
      <c r="AFK248" s="3"/>
      <c r="AFL248" s="3"/>
      <c r="AFM248" s="3"/>
      <c r="AFN248" s="3"/>
      <c r="AFO248" s="3"/>
      <c r="AFP248" s="3"/>
      <c r="AFQ248" s="3"/>
      <c r="AFR248" s="3"/>
      <c r="AFS248" s="3"/>
      <c r="AFT248" s="3"/>
      <c r="AFU248" s="3"/>
      <c r="AFV248" s="3"/>
      <c r="AFW248" s="3"/>
      <c r="AFX248" s="3"/>
      <c r="AFY248" s="3"/>
      <c r="AFZ248" s="3"/>
      <c r="AGA248" s="3"/>
      <c r="AGB248" s="3"/>
      <c r="AGC248" s="3"/>
      <c r="AGD248" s="3"/>
      <c r="AGE248" s="3"/>
      <c r="AGF248" s="3"/>
      <c r="AGG248" s="3"/>
      <c r="AGH248" s="3"/>
      <c r="AGI248" s="3"/>
      <c r="AGJ248" s="3"/>
      <c r="AGK248" s="3"/>
      <c r="AGL248" s="3"/>
      <c r="AGM248" s="3"/>
      <c r="AGN248" s="3"/>
      <c r="AGO248" s="3"/>
      <c r="AGP248" s="3"/>
      <c r="AGQ248" s="3"/>
      <c r="AGR248" s="3"/>
      <c r="AGS248" s="3"/>
      <c r="AGT248" s="3"/>
      <c r="AGU248" s="3"/>
      <c r="AGV248" s="3"/>
      <c r="AGW248" s="3"/>
      <c r="AGX248" s="3"/>
      <c r="AGY248" s="3"/>
      <c r="AGZ248" s="3"/>
      <c r="AHA248" s="3"/>
      <c r="AHB248" s="3"/>
      <c r="AHC248" s="3"/>
      <c r="AHD248" s="3"/>
      <c r="AHE248" s="3"/>
      <c r="AHF248" s="3"/>
      <c r="AHG248" s="3"/>
      <c r="AHH248" s="3"/>
      <c r="AHI248" s="3"/>
      <c r="AHJ248" s="3"/>
      <c r="AHK248" s="3"/>
      <c r="AHL248" s="3"/>
      <c r="AHM248" s="3"/>
      <c r="AHN248" s="3"/>
      <c r="AHO248" s="3"/>
      <c r="AHP248" s="3"/>
      <c r="AHQ248" s="3"/>
      <c r="AHR248" s="3"/>
      <c r="AHS248" s="3"/>
      <c r="AHT248" s="3"/>
      <c r="AHU248" s="3"/>
      <c r="AHV248" s="3"/>
      <c r="AHW248" s="3"/>
      <c r="AHX248" s="3"/>
      <c r="AHY248" s="3"/>
      <c r="AHZ248" s="3"/>
      <c r="AIA248" s="3"/>
      <c r="AIB248" s="3"/>
      <c r="AIC248" s="3"/>
      <c r="AID248" s="3"/>
      <c r="AIE248" s="3"/>
      <c r="AIF248" s="3"/>
      <c r="AIG248" s="3"/>
      <c r="AIH248" s="3"/>
      <c r="AII248" s="3"/>
      <c r="AIJ248" s="3"/>
      <c r="AIK248" s="3"/>
      <c r="AIL248" s="3"/>
      <c r="AIM248" s="3"/>
      <c r="AIN248" s="3"/>
      <c r="AIO248" s="3"/>
      <c r="AIP248" s="3"/>
      <c r="AIQ248" s="3"/>
      <c r="AIR248" s="3"/>
      <c r="AIS248" s="3"/>
      <c r="AIT248" s="3"/>
      <c r="AIU248" s="3"/>
      <c r="AIV248" s="3"/>
      <c r="AIW248" s="3"/>
      <c r="AIX248" s="3"/>
      <c r="AIY248" s="3"/>
      <c r="AIZ248" s="3"/>
      <c r="AJA248" s="3"/>
      <c r="AJB248" s="3"/>
      <c r="AJC248" s="3"/>
      <c r="AJD248" s="3"/>
      <c r="AJE248" s="3"/>
      <c r="AJF248" s="3"/>
      <c r="AJG248" s="3"/>
      <c r="AJH248" s="3"/>
      <c r="AJI248" s="3"/>
      <c r="AJJ248" s="3"/>
      <c r="AJK248" s="3"/>
      <c r="AJL248" s="3"/>
      <c r="AJM248" s="3"/>
      <c r="AJN248" s="3"/>
      <c r="AJO248" s="3"/>
      <c r="AJP248" s="3"/>
      <c r="AJQ248" s="3"/>
      <c r="AJR248" s="3"/>
      <c r="AJS248" s="3"/>
      <c r="AJT248" s="3"/>
      <c r="AJU248" s="3"/>
      <c r="AJV248" s="3"/>
      <c r="AJW248" s="3"/>
      <c r="AJX248" s="3"/>
      <c r="AJY248" s="3"/>
      <c r="AJZ248" s="3"/>
      <c r="AKA248" s="3"/>
      <c r="AKB248" s="3"/>
      <c r="AKC248" s="3"/>
      <c r="AKD248" s="3"/>
      <c r="AKE248" s="3"/>
      <c r="AKF248" s="3"/>
      <c r="AKG248" s="3"/>
      <c r="AKH248" s="3"/>
      <c r="AKI248" s="3"/>
      <c r="AKJ248" s="3"/>
      <c r="AKK248" s="3"/>
      <c r="AKL248" s="3"/>
      <c r="AKM248" s="3"/>
      <c r="AKN248" s="3"/>
      <c r="AKO248" s="3"/>
      <c r="AKP248" s="3"/>
      <c r="AKQ248" s="3"/>
      <c r="AKR248" s="3"/>
      <c r="AKS248" s="3"/>
      <c r="AKT248" s="3"/>
      <c r="AKU248" s="3"/>
      <c r="AKV248" s="3"/>
      <c r="AKW248" s="3"/>
      <c r="AKX248" s="3"/>
      <c r="AKY248" s="3"/>
      <c r="AKZ248" s="3"/>
      <c r="ALA248" s="3"/>
      <c r="ALB248" s="3"/>
      <c r="ALC248" s="3"/>
      <c r="ALD248" s="3"/>
      <c r="ALE248" s="3"/>
      <c r="ALF248" s="3"/>
      <c r="ALG248" s="3"/>
      <c r="ALH248" s="3"/>
      <c r="ALI248" s="3"/>
      <c r="ALJ248" s="3"/>
      <c r="ALK248" s="3"/>
      <c r="ALL248" s="3"/>
      <c r="ALM248" s="3"/>
      <c r="ALN248" s="3"/>
      <c r="ALO248" s="3"/>
      <c r="ALP248" s="3"/>
      <c r="ALQ248" s="3"/>
      <c r="ALR248" s="3"/>
      <c r="ALS248" s="3"/>
      <c r="ALT248" s="3"/>
      <c r="ALU248" s="3"/>
      <c r="ALV248" s="3"/>
      <c r="ALW248" s="3"/>
      <c r="ALX248" s="3"/>
      <c r="ALY248" s="3"/>
      <c r="ALZ248" s="3"/>
      <c r="AMA248" s="3"/>
      <c r="AMB248" s="3"/>
      <c r="AMC248" s="3"/>
      <c r="AMD248" s="3"/>
      <c r="AME248" s="3"/>
      <c r="AMF248" s="3"/>
      <c r="AMG248" s="3"/>
      <c r="AMH248" s="3"/>
      <c r="AMI248" s="3"/>
      <c r="AMJ248" s="3"/>
      <c r="AMK248" s="3"/>
      <c r="AML248" s="3"/>
      <c r="AMM248" s="3"/>
      <c r="AMN248" s="3"/>
      <c r="AMO248" s="3"/>
      <c r="AMP248" s="3"/>
      <c r="AMQ248" s="3"/>
      <c r="AMR248" s="3"/>
      <c r="AMS248" s="3"/>
      <c r="AMT248" s="3"/>
      <c r="AMU248" s="3"/>
    </row>
    <row r="249" spans="1:1035" s="7" customFormat="1" ht="14.25" outlineLevel="1">
      <c r="A249" s="3"/>
      <c r="B249" s="3"/>
      <c r="C249" s="58" t="s">
        <v>282</v>
      </c>
      <c r="D249" s="3"/>
      <c r="E249" s="6"/>
      <c r="F249" s="3"/>
      <c r="G249" s="65"/>
      <c r="H249" s="7">
        <f t="shared" ref="H249:S249" si="396">+H248-H247</f>
        <v>364</v>
      </c>
      <c r="I249" s="7">
        <f t="shared" si="396"/>
        <v>364</v>
      </c>
      <c r="J249" s="7">
        <f t="shared" si="396"/>
        <v>364</v>
      </c>
      <c r="K249" s="7">
        <f t="shared" si="396"/>
        <v>365</v>
      </c>
      <c r="L249" s="7">
        <f t="shared" si="396"/>
        <v>364</v>
      </c>
      <c r="M249" s="7">
        <f t="shared" si="396"/>
        <v>364</v>
      </c>
      <c r="N249" s="7">
        <f t="shared" si="396"/>
        <v>364</v>
      </c>
      <c r="O249" s="7">
        <f t="shared" si="396"/>
        <v>365</v>
      </c>
      <c r="P249" s="7">
        <f t="shared" si="396"/>
        <v>364</v>
      </c>
      <c r="Q249" s="7">
        <f t="shared" si="396"/>
        <v>364</v>
      </c>
      <c r="R249" s="7">
        <f t="shared" si="396"/>
        <v>364</v>
      </c>
      <c r="S249" s="7">
        <f t="shared" si="396"/>
        <v>365</v>
      </c>
      <c r="T249" s="7">
        <f t="shared" ref="T249:AA249" si="397">+T248-T247</f>
        <v>364</v>
      </c>
      <c r="U249" s="7">
        <f t="shared" si="397"/>
        <v>364</v>
      </c>
      <c r="V249" s="7">
        <f t="shared" si="397"/>
        <v>364</v>
      </c>
      <c r="W249" s="7">
        <f t="shared" si="397"/>
        <v>365</v>
      </c>
      <c r="X249" s="7">
        <f t="shared" si="397"/>
        <v>364</v>
      </c>
      <c r="Y249" s="7">
        <f t="shared" si="397"/>
        <v>364</v>
      </c>
      <c r="Z249" s="7">
        <f t="shared" si="397"/>
        <v>364</v>
      </c>
      <c r="AA249" s="7">
        <f t="shared" si="397"/>
        <v>365</v>
      </c>
      <c r="AB249" s="7">
        <f t="shared" ref="AB249:AH249" si="398">+AB248-AB247</f>
        <v>364</v>
      </c>
      <c r="AC249" s="7">
        <f t="shared" si="398"/>
        <v>364</v>
      </c>
      <c r="AD249" s="7">
        <f t="shared" si="398"/>
        <v>364</v>
      </c>
      <c r="AE249" s="7">
        <f t="shared" si="398"/>
        <v>365</v>
      </c>
      <c r="AF249" s="7">
        <f t="shared" si="398"/>
        <v>364</v>
      </c>
      <c r="AG249" s="7">
        <f t="shared" si="398"/>
        <v>364</v>
      </c>
      <c r="AH249" s="7">
        <f t="shared" si="398"/>
        <v>364</v>
      </c>
      <c r="AI249" s="4"/>
      <c r="AJ249" s="4"/>
    </row>
    <row r="250" spans="1:1035" ht="14.25" outlineLevel="1">
      <c r="A250" s="3"/>
      <c r="B250" s="3"/>
      <c r="C250" s="58" t="s">
        <v>47</v>
      </c>
      <c r="D250" s="3"/>
      <c r="E250" s="6"/>
      <c r="F250" s="3"/>
      <c r="G250" s="65"/>
      <c r="H250" s="7">
        <f t="shared" ref="H250:S250" si="399">+YEAR(H248)</f>
        <v>2025</v>
      </c>
      <c r="I250" s="7">
        <f t="shared" si="399"/>
        <v>2026</v>
      </c>
      <c r="J250" s="7">
        <f t="shared" si="399"/>
        <v>2027</v>
      </c>
      <c r="K250" s="7">
        <f t="shared" si="399"/>
        <v>2028</v>
      </c>
      <c r="L250" s="7">
        <f t="shared" si="399"/>
        <v>2029</v>
      </c>
      <c r="M250" s="7">
        <f t="shared" si="399"/>
        <v>2030</v>
      </c>
      <c r="N250" s="7">
        <f t="shared" si="399"/>
        <v>2031</v>
      </c>
      <c r="O250" s="7">
        <f t="shared" si="399"/>
        <v>2032</v>
      </c>
      <c r="P250" s="7">
        <f t="shared" si="399"/>
        <v>2033</v>
      </c>
      <c r="Q250" s="7">
        <f t="shared" si="399"/>
        <v>2034</v>
      </c>
      <c r="R250" s="7">
        <f t="shared" si="399"/>
        <v>2035</v>
      </c>
      <c r="S250" s="7">
        <f t="shared" si="399"/>
        <v>2036</v>
      </c>
      <c r="T250" s="7">
        <f t="shared" ref="T250:AA250" si="400">+YEAR(T248)</f>
        <v>2037</v>
      </c>
      <c r="U250" s="7">
        <f t="shared" si="400"/>
        <v>2038</v>
      </c>
      <c r="V250" s="7">
        <f t="shared" si="400"/>
        <v>2039</v>
      </c>
      <c r="W250" s="7">
        <f t="shared" si="400"/>
        <v>2040</v>
      </c>
      <c r="X250" s="7">
        <f t="shared" si="400"/>
        <v>2041</v>
      </c>
      <c r="Y250" s="7">
        <f t="shared" si="400"/>
        <v>2042</v>
      </c>
      <c r="Z250" s="7">
        <f t="shared" si="400"/>
        <v>2043</v>
      </c>
      <c r="AA250" s="7">
        <f t="shared" si="400"/>
        <v>2044</v>
      </c>
      <c r="AB250" s="7">
        <f t="shared" ref="AB250:AH250" si="401">+YEAR(AB248)</f>
        <v>2045</v>
      </c>
      <c r="AC250" s="7">
        <f t="shared" si="401"/>
        <v>2046</v>
      </c>
      <c r="AD250" s="7">
        <f t="shared" si="401"/>
        <v>2047</v>
      </c>
      <c r="AE250" s="7">
        <f t="shared" si="401"/>
        <v>2048</v>
      </c>
      <c r="AF250" s="7">
        <f t="shared" si="401"/>
        <v>2049</v>
      </c>
      <c r="AG250" s="7">
        <f t="shared" si="401"/>
        <v>2050</v>
      </c>
      <c r="AH250" s="7">
        <f t="shared" si="401"/>
        <v>2051</v>
      </c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  <c r="IW250" s="3"/>
      <c r="IX250" s="3"/>
      <c r="IY250" s="3"/>
      <c r="IZ250" s="3"/>
      <c r="JA250" s="3"/>
      <c r="JB250" s="3"/>
      <c r="JC250" s="3"/>
      <c r="JD250" s="3"/>
      <c r="JE250" s="3"/>
      <c r="JF250" s="3"/>
      <c r="JG250" s="3"/>
      <c r="JH250" s="3"/>
      <c r="JI250" s="3"/>
      <c r="JJ250" s="3"/>
      <c r="JK250" s="3"/>
      <c r="JL250" s="3"/>
      <c r="JM250" s="3"/>
      <c r="JN250" s="3"/>
      <c r="JO250" s="3"/>
      <c r="JP250" s="3"/>
      <c r="JQ250" s="3"/>
      <c r="JR250" s="3"/>
      <c r="JS250" s="3"/>
      <c r="JT250" s="3"/>
      <c r="JU250" s="3"/>
      <c r="JV250" s="3"/>
      <c r="JW250" s="3"/>
      <c r="JX250" s="3"/>
      <c r="JY250" s="3"/>
      <c r="JZ250" s="3"/>
      <c r="KA250" s="3"/>
      <c r="KB250" s="3"/>
      <c r="KC250" s="3"/>
      <c r="KD250" s="3"/>
      <c r="KE250" s="3"/>
      <c r="KF250" s="3"/>
      <c r="KG250" s="3"/>
      <c r="KH250" s="3"/>
      <c r="KI250" s="3"/>
      <c r="KJ250" s="3"/>
      <c r="KK250" s="3"/>
      <c r="KL250" s="3"/>
      <c r="KM250" s="3"/>
      <c r="KN250" s="3"/>
      <c r="KO250" s="3"/>
      <c r="KP250" s="3"/>
      <c r="KQ250" s="3"/>
      <c r="KR250" s="3"/>
      <c r="KS250" s="3"/>
      <c r="KT250" s="3"/>
      <c r="KU250" s="3"/>
      <c r="KV250" s="3"/>
      <c r="KW250" s="3"/>
      <c r="KX250" s="3"/>
      <c r="KY250" s="3"/>
      <c r="KZ250" s="3"/>
      <c r="LA250" s="3"/>
      <c r="LB250" s="3"/>
      <c r="LC250" s="3"/>
      <c r="LD250" s="3"/>
      <c r="LE250" s="3"/>
      <c r="LF250" s="3"/>
      <c r="LG250" s="3"/>
      <c r="LH250" s="3"/>
      <c r="LI250" s="3"/>
      <c r="LJ250" s="3"/>
      <c r="LK250" s="3"/>
      <c r="LL250" s="3"/>
      <c r="LM250" s="3"/>
      <c r="LN250" s="3"/>
      <c r="LO250" s="3"/>
      <c r="LP250" s="3"/>
      <c r="LQ250" s="3"/>
      <c r="LR250" s="3"/>
      <c r="LS250" s="3"/>
      <c r="LT250" s="3"/>
      <c r="LU250" s="3"/>
      <c r="LV250" s="3"/>
      <c r="LW250" s="3"/>
      <c r="LX250" s="3"/>
      <c r="LY250" s="3"/>
      <c r="LZ250" s="3"/>
      <c r="MA250" s="3"/>
      <c r="MB250" s="3"/>
      <c r="MC250" s="3"/>
      <c r="MD250" s="3"/>
      <c r="ME250" s="3"/>
      <c r="MF250" s="3"/>
      <c r="MG250" s="3"/>
      <c r="MH250" s="3"/>
      <c r="MI250" s="3"/>
      <c r="MJ250" s="3"/>
      <c r="MK250" s="3"/>
      <c r="ML250" s="3"/>
      <c r="MM250" s="3"/>
      <c r="MN250" s="3"/>
      <c r="MO250" s="3"/>
      <c r="MP250" s="3"/>
      <c r="MQ250" s="3"/>
      <c r="MR250" s="3"/>
      <c r="MS250" s="3"/>
      <c r="MT250" s="3"/>
      <c r="MU250" s="3"/>
      <c r="MV250" s="3"/>
      <c r="MW250" s="3"/>
      <c r="MX250" s="3"/>
      <c r="MY250" s="3"/>
      <c r="MZ250" s="3"/>
      <c r="NA250" s="3"/>
      <c r="NB250" s="3"/>
      <c r="NC250" s="3"/>
      <c r="ND250" s="3"/>
      <c r="NE250" s="3"/>
      <c r="NF250" s="3"/>
      <c r="NG250" s="3"/>
      <c r="NH250" s="3"/>
      <c r="NI250" s="3"/>
      <c r="NJ250" s="3"/>
      <c r="NK250" s="3"/>
      <c r="NL250" s="3"/>
      <c r="NM250" s="3"/>
      <c r="NN250" s="3"/>
      <c r="NO250" s="3"/>
      <c r="NP250" s="3"/>
      <c r="NQ250" s="3"/>
      <c r="NR250" s="3"/>
      <c r="NS250" s="3"/>
      <c r="NT250" s="3"/>
      <c r="NU250" s="3"/>
      <c r="NV250" s="3"/>
      <c r="NW250" s="3"/>
      <c r="NX250" s="3"/>
      <c r="NY250" s="3"/>
      <c r="NZ250" s="3"/>
      <c r="OA250" s="3"/>
      <c r="OB250" s="3"/>
      <c r="OC250" s="3"/>
      <c r="OD250" s="3"/>
      <c r="OE250" s="3"/>
      <c r="OF250" s="3"/>
      <c r="OG250" s="3"/>
      <c r="OH250" s="3"/>
      <c r="OI250" s="3"/>
      <c r="OJ250" s="3"/>
      <c r="OK250" s="3"/>
      <c r="OL250" s="3"/>
      <c r="OM250" s="3"/>
      <c r="ON250" s="3"/>
      <c r="OO250" s="3"/>
      <c r="OP250" s="3"/>
      <c r="OQ250" s="3"/>
      <c r="OR250" s="3"/>
      <c r="OS250" s="3"/>
      <c r="OT250" s="3"/>
      <c r="OU250" s="3"/>
      <c r="OV250" s="3"/>
      <c r="OW250" s="3"/>
      <c r="OX250" s="3"/>
      <c r="OY250" s="3"/>
      <c r="OZ250" s="3"/>
      <c r="PA250" s="3"/>
      <c r="PB250" s="3"/>
      <c r="PC250" s="3"/>
      <c r="PD250" s="3"/>
      <c r="PE250" s="3"/>
      <c r="PF250" s="3"/>
      <c r="PG250" s="3"/>
      <c r="PH250" s="3"/>
      <c r="PI250" s="3"/>
      <c r="PJ250" s="3"/>
      <c r="PK250" s="3"/>
      <c r="PL250" s="3"/>
      <c r="PM250" s="3"/>
      <c r="PN250" s="3"/>
      <c r="PO250" s="3"/>
      <c r="PP250" s="3"/>
      <c r="PQ250" s="3"/>
      <c r="PR250" s="3"/>
      <c r="PS250" s="3"/>
      <c r="PT250" s="3"/>
      <c r="PU250" s="3"/>
      <c r="PV250" s="3"/>
      <c r="PW250" s="3"/>
      <c r="PX250" s="3"/>
      <c r="PY250" s="3"/>
      <c r="PZ250" s="3"/>
      <c r="QA250" s="3"/>
      <c r="QB250" s="3"/>
      <c r="QC250" s="3"/>
      <c r="QD250" s="3"/>
      <c r="QE250" s="3"/>
      <c r="QF250" s="3"/>
      <c r="QG250" s="3"/>
      <c r="QH250" s="3"/>
      <c r="QI250" s="3"/>
      <c r="QJ250" s="3"/>
      <c r="QK250" s="3"/>
      <c r="QL250" s="3"/>
      <c r="QM250" s="3"/>
      <c r="QN250" s="3"/>
      <c r="QO250" s="3"/>
      <c r="QP250" s="3"/>
      <c r="QQ250" s="3"/>
      <c r="QR250" s="3"/>
      <c r="QS250" s="3"/>
      <c r="QT250" s="3"/>
      <c r="QU250" s="3"/>
      <c r="QV250" s="3"/>
      <c r="QW250" s="3"/>
      <c r="QX250" s="3"/>
      <c r="QY250" s="3"/>
      <c r="QZ250" s="3"/>
      <c r="RA250" s="3"/>
      <c r="RB250" s="3"/>
      <c r="RC250" s="3"/>
      <c r="RD250" s="3"/>
      <c r="RE250" s="3"/>
      <c r="RF250" s="3"/>
      <c r="RG250" s="3"/>
      <c r="RH250" s="3"/>
      <c r="RI250" s="3"/>
      <c r="RJ250" s="3"/>
      <c r="RK250" s="3"/>
      <c r="RL250" s="3"/>
      <c r="RM250" s="3"/>
      <c r="RN250" s="3"/>
      <c r="RO250" s="3"/>
      <c r="RP250" s="3"/>
      <c r="RQ250" s="3"/>
      <c r="RR250" s="3"/>
      <c r="RS250" s="3"/>
      <c r="RT250" s="3"/>
      <c r="RU250" s="3"/>
      <c r="RV250" s="3"/>
      <c r="RW250" s="3"/>
      <c r="RX250" s="3"/>
      <c r="RY250" s="3"/>
      <c r="RZ250" s="3"/>
      <c r="SA250" s="3"/>
      <c r="SB250" s="3"/>
      <c r="SC250" s="3"/>
      <c r="SD250" s="3"/>
      <c r="SE250" s="3"/>
      <c r="SF250" s="3"/>
      <c r="SG250" s="3"/>
      <c r="SH250" s="3"/>
      <c r="SI250" s="3"/>
      <c r="SJ250" s="3"/>
      <c r="SK250" s="3"/>
      <c r="SL250" s="3"/>
      <c r="SM250" s="3"/>
      <c r="SN250" s="3"/>
      <c r="SO250" s="3"/>
      <c r="SP250" s="3"/>
      <c r="SQ250" s="3"/>
      <c r="SR250" s="3"/>
      <c r="SS250" s="3"/>
      <c r="ST250" s="3"/>
      <c r="SU250" s="3"/>
      <c r="SV250" s="3"/>
      <c r="SW250" s="3"/>
      <c r="SX250" s="3"/>
      <c r="SY250" s="3"/>
      <c r="SZ250" s="3"/>
      <c r="TA250" s="3"/>
      <c r="TB250" s="3"/>
      <c r="TC250" s="3"/>
      <c r="TD250" s="3"/>
      <c r="TE250" s="3"/>
      <c r="TF250" s="3"/>
      <c r="TG250" s="3"/>
      <c r="TH250" s="3"/>
      <c r="TI250" s="3"/>
      <c r="TJ250" s="3"/>
      <c r="TK250" s="3"/>
      <c r="TL250" s="3"/>
      <c r="TM250" s="3"/>
      <c r="TN250" s="3"/>
      <c r="TO250" s="3"/>
      <c r="TP250" s="3"/>
      <c r="TQ250" s="3"/>
      <c r="TR250" s="3"/>
      <c r="TS250" s="3"/>
      <c r="TT250" s="3"/>
      <c r="TU250" s="3"/>
      <c r="TV250" s="3"/>
      <c r="TW250" s="3"/>
      <c r="TX250" s="3"/>
      <c r="TY250" s="3"/>
      <c r="TZ250" s="3"/>
      <c r="UA250" s="3"/>
      <c r="UB250" s="3"/>
      <c r="UC250" s="3"/>
      <c r="UD250" s="3"/>
      <c r="UE250" s="3"/>
      <c r="UF250" s="3"/>
      <c r="UG250" s="3"/>
      <c r="UH250" s="3"/>
      <c r="UI250" s="3"/>
      <c r="UJ250" s="3"/>
      <c r="UK250" s="3"/>
      <c r="UL250" s="3"/>
      <c r="UM250" s="3"/>
      <c r="UN250" s="3"/>
      <c r="UO250" s="3"/>
      <c r="UP250" s="3"/>
      <c r="UQ250" s="3"/>
      <c r="UR250" s="3"/>
      <c r="US250" s="3"/>
      <c r="UT250" s="3"/>
      <c r="UU250" s="3"/>
      <c r="UV250" s="3"/>
      <c r="UW250" s="3"/>
      <c r="UX250" s="3"/>
      <c r="UY250" s="3"/>
      <c r="UZ250" s="3"/>
      <c r="VA250" s="3"/>
      <c r="VB250" s="3"/>
      <c r="VC250" s="3"/>
      <c r="VD250" s="3"/>
      <c r="VE250" s="3"/>
      <c r="VF250" s="3"/>
      <c r="VG250" s="3"/>
      <c r="VH250" s="3"/>
      <c r="VI250" s="3"/>
      <c r="VJ250" s="3"/>
      <c r="VK250" s="3"/>
      <c r="VL250" s="3"/>
      <c r="VM250" s="3"/>
      <c r="VN250" s="3"/>
      <c r="VO250" s="3"/>
      <c r="VP250" s="3"/>
      <c r="VQ250" s="3"/>
      <c r="VR250" s="3"/>
      <c r="VS250" s="3"/>
      <c r="VT250" s="3"/>
      <c r="VU250" s="3"/>
      <c r="VV250" s="3"/>
      <c r="VW250" s="3"/>
      <c r="VX250" s="3"/>
      <c r="VY250" s="3"/>
      <c r="VZ250" s="3"/>
      <c r="WA250" s="3"/>
      <c r="WB250" s="3"/>
      <c r="WC250" s="3"/>
      <c r="WD250" s="3"/>
      <c r="WE250" s="3"/>
      <c r="WF250" s="3"/>
      <c r="WG250" s="3"/>
      <c r="WH250" s="3"/>
      <c r="WI250" s="3"/>
      <c r="WJ250" s="3"/>
      <c r="WK250" s="3"/>
      <c r="WL250" s="3"/>
      <c r="WM250" s="3"/>
      <c r="WN250" s="3"/>
      <c r="WO250" s="3"/>
      <c r="WP250" s="3"/>
      <c r="WQ250" s="3"/>
      <c r="WR250" s="3"/>
      <c r="WS250" s="3"/>
      <c r="WT250" s="3"/>
      <c r="WU250" s="3"/>
      <c r="WV250" s="3"/>
      <c r="WW250" s="3"/>
      <c r="WX250" s="3"/>
      <c r="WY250" s="3"/>
      <c r="WZ250" s="3"/>
      <c r="XA250" s="3"/>
      <c r="XB250" s="3"/>
      <c r="XC250" s="3"/>
      <c r="XD250" s="3"/>
      <c r="XE250" s="3"/>
      <c r="XF250" s="3"/>
      <c r="XG250" s="3"/>
      <c r="XH250" s="3"/>
      <c r="XI250" s="3"/>
      <c r="XJ250" s="3"/>
      <c r="XK250" s="3"/>
      <c r="XL250" s="3"/>
      <c r="XM250" s="3"/>
      <c r="XN250" s="3"/>
      <c r="XO250" s="3"/>
      <c r="XP250" s="3"/>
      <c r="XQ250" s="3"/>
      <c r="XR250" s="3"/>
      <c r="XS250" s="3"/>
      <c r="XT250" s="3"/>
      <c r="XU250" s="3"/>
      <c r="XV250" s="3"/>
      <c r="XW250" s="3"/>
      <c r="XX250" s="3"/>
      <c r="XY250" s="3"/>
      <c r="XZ250" s="3"/>
      <c r="YA250" s="3"/>
      <c r="YB250" s="3"/>
      <c r="YC250" s="3"/>
      <c r="YD250" s="3"/>
      <c r="YE250" s="3"/>
      <c r="YF250" s="3"/>
      <c r="YG250" s="3"/>
      <c r="YH250" s="3"/>
      <c r="YI250" s="3"/>
      <c r="YJ250" s="3"/>
      <c r="YK250" s="3"/>
      <c r="YL250" s="3"/>
      <c r="YM250" s="3"/>
      <c r="YN250" s="3"/>
      <c r="YO250" s="3"/>
      <c r="YP250" s="3"/>
      <c r="YQ250" s="3"/>
      <c r="YR250" s="3"/>
      <c r="YS250" s="3"/>
      <c r="YT250" s="3"/>
      <c r="YU250" s="3"/>
      <c r="YV250" s="3"/>
      <c r="YW250" s="3"/>
      <c r="YX250" s="3"/>
      <c r="YY250" s="3"/>
      <c r="YZ250" s="3"/>
      <c r="ZA250" s="3"/>
      <c r="ZB250" s="3"/>
      <c r="ZC250" s="3"/>
      <c r="ZD250" s="3"/>
      <c r="ZE250" s="3"/>
      <c r="ZF250" s="3"/>
      <c r="ZG250" s="3"/>
      <c r="ZH250" s="3"/>
      <c r="ZI250" s="3"/>
      <c r="ZJ250" s="3"/>
      <c r="ZK250" s="3"/>
      <c r="ZL250" s="3"/>
      <c r="ZM250" s="3"/>
      <c r="ZN250" s="3"/>
      <c r="ZO250" s="3"/>
      <c r="ZP250" s="3"/>
      <c r="ZQ250" s="3"/>
      <c r="ZR250" s="3"/>
      <c r="ZS250" s="3"/>
      <c r="ZT250" s="3"/>
      <c r="ZU250" s="3"/>
      <c r="ZV250" s="3"/>
      <c r="ZW250" s="3"/>
      <c r="ZX250" s="3"/>
      <c r="ZY250" s="3"/>
      <c r="ZZ250" s="3"/>
      <c r="AAA250" s="3"/>
      <c r="AAB250" s="3"/>
      <c r="AAC250" s="3"/>
      <c r="AAD250" s="3"/>
      <c r="AAE250" s="3"/>
      <c r="AAF250" s="3"/>
      <c r="AAG250" s="3"/>
      <c r="AAH250" s="3"/>
      <c r="AAI250" s="3"/>
      <c r="AAJ250" s="3"/>
      <c r="AAK250" s="3"/>
      <c r="AAL250" s="3"/>
      <c r="AAM250" s="3"/>
      <c r="AAN250" s="3"/>
      <c r="AAO250" s="3"/>
      <c r="AAP250" s="3"/>
      <c r="AAQ250" s="3"/>
      <c r="AAR250" s="3"/>
      <c r="AAS250" s="3"/>
      <c r="AAT250" s="3"/>
      <c r="AAU250" s="3"/>
      <c r="AAV250" s="3"/>
      <c r="AAW250" s="3"/>
      <c r="AAX250" s="3"/>
      <c r="AAY250" s="3"/>
      <c r="AAZ250" s="3"/>
      <c r="ABA250" s="3"/>
      <c r="ABB250" s="3"/>
      <c r="ABC250" s="3"/>
      <c r="ABD250" s="3"/>
      <c r="ABE250" s="3"/>
      <c r="ABF250" s="3"/>
      <c r="ABG250" s="3"/>
      <c r="ABH250" s="3"/>
      <c r="ABI250" s="3"/>
      <c r="ABJ250" s="3"/>
      <c r="ABK250" s="3"/>
      <c r="ABL250" s="3"/>
      <c r="ABM250" s="3"/>
      <c r="ABN250" s="3"/>
      <c r="ABO250" s="3"/>
      <c r="ABP250" s="3"/>
      <c r="ABQ250" s="3"/>
      <c r="ABR250" s="3"/>
      <c r="ABS250" s="3"/>
      <c r="ABT250" s="3"/>
      <c r="ABU250" s="3"/>
      <c r="ABV250" s="3"/>
      <c r="ABW250" s="3"/>
      <c r="ABX250" s="3"/>
      <c r="ABY250" s="3"/>
      <c r="ABZ250" s="3"/>
      <c r="ACA250" s="3"/>
      <c r="ACB250" s="3"/>
      <c r="ACC250" s="3"/>
      <c r="ACD250" s="3"/>
      <c r="ACE250" s="3"/>
      <c r="ACF250" s="3"/>
      <c r="ACG250" s="3"/>
      <c r="ACH250" s="3"/>
      <c r="ACI250" s="3"/>
      <c r="ACJ250" s="3"/>
      <c r="ACK250" s="3"/>
      <c r="ACL250" s="3"/>
      <c r="ACM250" s="3"/>
      <c r="ACN250" s="3"/>
      <c r="ACO250" s="3"/>
      <c r="ACP250" s="3"/>
      <c r="ACQ250" s="3"/>
      <c r="ACR250" s="3"/>
      <c r="ACS250" s="3"/>
      <c r="ACT250" s="3"/>
      <c r="ACU250" s="3"/>
      <c r="ACV250" s="3"/>
      <c r="ACW250" s="3"/>
      <c r="ACX250" s="3"/>
      <c r="ACY250" s="3"/>
      <c r="ACZ250" s="3"/>
      <c r="ADA250" s="3"/>
      <c r="ADB250" s="3"/>
      <c r="ADC250" s="3"/>
      <c r="ADD250" s="3"/>
      <c r="ADE250" s="3"/>
      <c r="ADF250" s="3"/>
      <c r="ADG250" s="3"/>
      <c r="ADH250" s="3"/>
      <c r="ADI250" s="3"/>
      <c r="ADJ250" s="3"/>
      <c r="ADK250" s="3"/>
      <c r="ADL250" s="3"/>
      <c r="ADM250" s="3"/>
      <c r="ADN250" s="3"/>
      <c r="ADO250" s="3"/>
      <c r="ADP250" s="3"/>
      <c r="ADQ250" s="3"/>
      <c r="ADR250" s="3"/>
      <c r="ADS250" s="3"/>
      <c r="ADT250" s="3"/>
      <c r="ADU250" s="3"/>
      <c r="ADV250" s="3"/>
      <c r="ADW250" s="3"/>
      <c r="ADX250" s="3"/>
      <c r="ADY250" s="3"/>
      <c r="ADZ250" s="3"/>
      <c r="AEA250" s="3"/>
      <c r="AEB250" s="3"/>
      <c r="AEC250" s="3"/>
      <c r="AED250" s="3"/>
      <c r="AEE250" s="3"/>
      <c r="AEF250" s="3"/>
      <c r="AEG250" s="3"/>
      <c r="AEH250" s="3"/>
      <c r="AEI250" s="3"/>
      <c r="AEJ250" s="3"/>
      <c r="AEK250" s="3"/>
      <c r="AEL250" s="3"/>
      <c r="AEM250" s="3"/>
      <c r="AEN250" s="3"/>
      <c r="AEO250" s="3"/>
      <c r="AEP250" s="3"/>
      <c r="AEQ250" s="3"/>
      <c r="AER250" s="3"/>
      <c r="AES250" s="3"/>
      <c r="AET250" s="3"/>
      <c r="AEU250" s="3"/>
      <c r="AEV250" s="3"/>
      <c r="AEW250" s="3"/>
      <c r="AEX250" s="3"/>
      <c r="AEY250" s="3"/>
      <c r="AEZ250" s="3"/>
      <c r="AFA250" s="3"/>
      <c r="AFB250" s="3"/>
      <c r="AFC250" s="3"/>
      <c r="AFD250" s="3"/>
      <c r="AFE250" s="3"/>
      <c r="AFF250" s="3"/>
      <c r="AFG250" s="3"/>
      <c r="AFH250" s="3"/>
      <c r="AFI250" s="3"/>
      <c r="AFJ250" s="3"/>
      <c r="AFK250" s="3"/>
      <c r="AFL250" s="3"/>
      <c r="AFM250" s="3"/>
      <c r="AFN250" s="3"/>
      <c r="AFO250" s="3"/>
      <c r="AFP250" s="3"/>
      <c r="AFQ250" s="3"/>
      <c r="AFR250" s="3"/>
      <c r="AFS250" s="3"/>
      <c r="AFT250" s="3"/>
      <c r="AFU250" s="3"/>
      <c r="AFV250" s="3"/>
      <c r="AFW250" s="3"/>
      <c r="AFX250" s="3"/>
      <c r="AFY250" s="3"/>
      <c r="AFZ250" s="3"/>
      <c r="AGA250" s="3"/>
      <c r="AGB250" s="3"/>
      <c r="AGC250" s="3"/>
      <c r="AGD250" s="3"/>
      <c r="AGE250" s="3"/>
      <c r="AGF250" s="3"/>
      <c r="AGG250" s="3"/>
      <c r="AGH250" s="3"/>
      <c r="AGI250" s="3"/>
      <c r="AGJ250" s="3"/>
      <c r="AGK250" s="3"/>
      <c r="AGL250" s="3"/>
      <c r="AGM250" s="3"/>
      <c r="AGN250" s="3"/>
      <c r="AGO250" s="3"/>
      <c r="AGP250" s="3"/>
      <c r="AGQ250" s="3"/>
      <c r="AGR250" s="3"/>
      <c r="AGS250" s="3"/>
      <c r="AGT250" s="3"/>
      <c r="AGU250" s="3"/>
      <c r="AGV250" s="3"/>
      <c r="AGW250" s="3"/>
      <c r="AGX250" s="3"/>
      <c r="AGY250" s="3"/>
      <c r="AGZ250" s="3"/>
      <c r="AHA250" s="3"/>
      <c r="AHB250" s="3"/>
      <c r="AHC250" s="3"/>
      <c r="AHD250" s="3"/>
      <c r="AHE250" s="3"/>
      <c r="AHF250" s="3"/>
      <c r="AHG250" s="3"/>
      <c r="AHH250" s="3"/>
      <c r="AHI250" s="3"/>
      <c r="AHJ250" s="3"/>
      <c r="AHK250" s="3"/>
      <c r="AHL250" s="3"/>
      <c r="AHM250" s="3"/>
      <c r="AHN250" s="3"/>
      <c r="AHO250" s="3"/>
      <c r="AHP250" s="3"/>
      <c r="AHQ250" s="3"/>
      <c r="AHR250" s="3"/>
      <c r="AHS250" s="3"/>
      <c r="AHT250" s="3"/>
      <c r="AHU250" s="3"/>
      <c r="AHV250" s="3"/>
      <c r="AHW250" s="3"/>
      <c r="AHX250" s="3"/>
      <c r="AHY250" s="3"/>
      <c r="AHZ250" s="3"/>
      <c r="AIA250" s="3"/>
      <c r="AIB250" s="3"/>
      <c r="AIC250" s="3"/>
      <c r="AID250" s="3"/>
      <c r="AIE250" s="3"/>
      <c r="AIF250" s="3"/>
      <c r="AIG250" s="3"/>
      <c r="AIH250" s="3"/>
      <c r="AII250" s="3"/>
      <c r="AIJ250" s="3"/>
      <c r="AIK250" s="3"/>
      <c r="AIL250" s="3"/>
      <c r="AIM250" s="3"/>
      <c r="AIN250" s="3"/>
      <c r="AIO250" s="3"/>
      <c r="AIP250" s="3"/>
      <c r="AIQ250" s="3"/>
      <c r="AIR250" s="3"/>
      <c r="AIS250" s="3"/>
      <c r="AIT250" s="3"/>
      <c r="AIU250" s="3"/>
      <c r="AIV250" s="3"/>
      <c r="AIW250" s="3"/>
      <c r="AIX250" s="3"/>
      <c r="AIY250" s="3"/>
      <c r="AIZ250" s="3"/>
      <c r="AJA250" s="3"/>
      <c r="AJB250" s="3"/>
      <c r="AJC250" s="3"/>
      <c r="AJD250" s="3"/>
      <c r="AJE250" s="3"/>
      <c r="AJF250" s="3"/>
      <c r="AJG250" s="3"/>
      <c r="AJH250" s="3"/>
      <c r="AJI250" s="3"/>
      <c r="AJJ250" s="3"/>
      <c r="AJK250" s="3"/>
      <c r="AJL250" s="3"/>
      <c r="AJM250" s="3"/>
      <c r="AJN250" s="3"/>
      <c r="AJO250" s="3"/>
      <c r="AJP250" s="3"/>
      <c r="AJQ250" s="3"/>
      <c r="AJR250" s="3"/>
      <c r="AJS250" s="3"/>
      <c r="AJT250" s="3"/>
      <c r="AJU250" s="3"/>
      <c r="AJV250" s="3"/>
      <c r="AJW250" s="3"/>
      <c r="AJX250" s="3"/>
      <c r="AJY250" s="3"/>
      <c r="AJZ250" s="3"/>
      <c r="AKA250" s="3"/>
      <c r="AKB250" s="3"/>
      <c r="AKC250" s="3"/>
      <c r="AKD250" s="3"/>
      <c r="AKE250" s="3"/>
      <c r="AKF250" s="3"/>
      <c r="AKG250" s="3"/>
      <c r="AKH250" s="3"/>
      <c r="AKI250" s="3"/>
      <c r="AKJ250" s="3"/>
      <c r="AKK250" s="3"/>
      <c r="AKL250" s="3"/>
      <c r="AKM250" s="3"/>
      <c r="AKN250" s="3"/>
      <c r="AKO250" s="3"/>
      <c r="AKP250" s="3"/>
      <c r="AKQ250" s="3"/>
      <c r="AKR250" s="3"/>
      <c r="AKS250" s="3"/>
      <c r="AKT250" s="3"/>
      <c r="AKU250" s="3"/>
      <c r="AKV250" s="3"/>
      <c r="AKW250" s="3"/>
      <c r="AKX250" s="3"/>
      <c r="AKY250" s="3"/>
      <c r="AKZ250" s="3"/>
      <c r="ALA250" s="3"/>
      <c r="ALB250" s="3"/>
      <c r="ALC250" s="3"/>
      <c r="ALD250" s="3"/>
      <c r="ALE250" s="3"/>
      <c r="ALF250" s="3"/>
      <c r="ALG250" s="3"/>
      <c r="ALH250" s="3"/>
      <c r="ALI250" s="3"/>
      <c r="ALJ250" s="3"/>
      <c r="ALK250" s="3"/>
      <c r="ALL250" s="3"/>
      <c r="ALM250" s="3"/>
      <c r="ALN250" s="3"/>
      <c r="ALO250" s="3"/>
      <c r="ALP250" s="3"/>
      <c r="ALQ250" s="3"/>
      <c r="ALR250" s="3"/>
      <c r="ALS250" s="3"/>
      <c r="ALT250" s="3"/>
      <c r="ALU250" s="3"/>
      <c r="ALV250" s="3"/>
      <c r="ALW250" s="3"/>
      <c r="ALX250" s="3"/>
      <c r="ALY250" s="3"/>
      <c r="ALZ250" s="3"/>
      <c r="AMA250" s="3"/>
      <c r="AMB250" s="3"/>
      <c r="AMC250" s="3"/>
      <c r="AMD250" s="3"/>
      <c r="AME250" s="3"/>
      <c r="AMF250" s="3"/>
      <c r="AMG250" s="3"/>
      <c r="AMH250" s="3"/>
      <c r="AMI250" s="3"/>
      <c r="AMJ250" s="3"/>
      <c r="AMK250" s="3"/>
      <c r="AML250" s="3"/>
      <c r="AMM250" s="3"/>
      <c r="AMN250" s="3"/>
      <c r="AMO250" s="3"/>
      <c r="AMP250" s="3"/>
      <c r="AMQ250" s="3"/>
      <c r="AMR250" s="3"/>
      <c r="AMS250" s="3"/>
      <c r="AMT250" s="3"/>
      <c r="AMU250" s="3"/>
    </row>
    <row r="251" spans="1:1035" ht="14.25" outlineLevel="1">
      <c r="A251" s="3"/>
      <c r="B251" s="3"/>
      <c r="C251" s="58" t="s">
        <v>283</v>
      </c>
      <c r="D251" s="3"/>
      <c r="E251" s="32"/>
      <c r="F251" s="3"/>
      <c r="G251" s="65"/>
      <c r="H251" s="15" t="str">
        <f t="shared" ref="H251:S251" si="402">+IF(MONTH(H248)&gt;6,TEXT(YEAR(H248)-0.5,"0000")&amp;" 2H",TEXT(YEAR(H248),"0000")&amp;" 1H")</f>
        <v>2025 2H</v>
      </c>
      <c r="I251" s="15" t="str">
        <f t="shared" si="402"/>
        <v>2026 2H</v>
      </c>
      <c r="J251" s="15" t="str">
        <f t="shared" si="402"/>
        <v>2027 2H</v>
      </c>
      <c r="K251" s="15" t="str">
        <f t="shared" si="402"/>
        <v>2028 2H</v>
      </c>
      <c r="L251" s="15" t="str">
        <f t="shared" si="402"/>
        <v>2029 2H</v>
      </c>
      <c r="M251" s="15" t="str">
        <f t="shared" si="402"/>
        <v>2030 2H</v>
      </c>
      <c r="N251" s="15" t="str">
        <f t="shared" si="402"/>
        <v>2031 2H</v>
      </c>
      <c r="O251" s="15" t="str">
        <f t="shared" si="402"/>
        <v>2032 2H</v>
      </c>
      <c r="P251" s="15" t="str">
        <f t="shared" si="402"/>
        <v>2033 2H</v>
      </c>
      <c r="Q251" s="15" t="str">
        <f t="shared" si="402"/>
        <v>2034 2H</v>
      </c>
      <c r="R251" s="15" t="str">
        <f t="shared" si="402"/>
        <v>2035 2H</v>
      </c>
      <c r="S251" s="15" t="str">
        <f t="shared" si="402"/>
        <v>2036 2H</v>
      </c>
      <c r="T251" s="15" t="str">
        <f t="shared" ref="T251:AA251" si="403">+IF(MONTH(T248)&gt;6,TEXT(YEAR(T248)-0.5,"0000")&amp;" 2H",TEXT(YEAR(T248),"0000")&amp;" 1H")</f>
        <v>2037 2H</v>
      </c>
      <c r="U251" s="15" t="str">
        <f t="shared" si="403"/>
        <v>2038 2H</v>
      </c>
      <c r="V251" s="15" t="str">
        <f t="shared" si="403"/>
        <v>2039 2H</v>
      </c>
      <c r="W251" s="15" t="str">
        <f t="shared" si="403"/>
        <v>2040 2H</v>
      </c>
      <c r="X251" s="15" t="str">
        <f t="shared" si="403"/>
        <v>2041 2H</v>
      </c>
      <c r="Y251" s="15" t="str">
        <f t="shared" si="403"/>
        <v>2042 2H</v>
      </c>
      <c r="Z251" s="15" t="str">
        <f t="shared" si="403"/>
        <v>2043 2H</v>
      </c>
      <c r="AA251" s="15" t="str">
        <f t="shared" si="403"/>
        <v>2044 2H</v>
      </c>
      <c r="AB251" s="15" t="str">
        <f t="shared" ref="AB251:AH251" si="404">+IF(MONTH(AB248)&gt;6,TEXT(YEAR(AB248)-0.5,"0000")&amp;" 2H",TEXT(YEAR(AB248),"0000")&amp;" 1H")</f>
        <v>2045 2H</v>
      </c>
      <c r="AC251" s="15" t="str">
        <f t="shared" si="404"/>
        <v>2046 2H</v>
      </c>
      <c r="AD251" s="15" t="str">
        <f t="shared" si="404"/>
        <v>2047 2H</v>
      </c>
      <c r="AE251" s="15" t="str">
        <f t="shared" si="404"/>
        <v>2048 2H</v>
      </c>
      <c r="AF251" s="15" t="str">
        <f t="shared" si="404"/>
        <v>2049 2H</v>
      </c>
      <c r="AG251" s="15" t="str">
        <f t="shared" si="404"/>
        <v>2050 2H</v>
      </c>
      <c r="AH251" s="15" t="str">
        <f t="shared" si="404"/>
        <v>2051 2H</v>
      </c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  <c r="IW251" s="3"/>
      <c r="IX251" s="3"/>
      <c r="IY251" s="3"/>
      <c r="IZ251" s="3"/>
      <c r="JA251" s="3"/>
      <c r="JB251" s="3"/>
      <c r="JC251" s="3"/>
      <c r="JD251" s="3"/>
      <c r="JE251" s="3"/>
      <c r="JF251" s="3"/>
      <c r="JG251" s="3"/>
      <c r="JH251" s="3"/>
      <c r="JI251" s="3"/>
      <c r="JJ251" s="3"/>
      <c r="JK251" s="3"/>
      <c r="JL251" s="3"/>
      <c r="JM251" s="3"/>
      <c r="JN251" s="3"/>
      <c r="JO251" s="3"/>
      <c r="JP251" s="3"/>
      <c r="JQ251" s="3"/>
      <c r="JR251" s="3"/>
      <c r="JS251" s="3"/>
      <c r="JT251" s="3"/>
      <c r="JU251" s="3"/>
      <c r="JV251" s="3"/>
      <c r="JW251" s="3"/>
      <c r="JX251" s="3"/>
      <c r="JY251" s="3"/>
      <c r="JZ251" s="3"/>
      <c r="KA251" s="3"/>
      <c r="KB251" s="3"/>
      <c r="KC251" s="3"/>
      <c r="KD251" s="3"/>
      <c r="KE251" s="3"/>
      <c r="KF251" s="3"/>
      <c r="KG251" s="3"/>
      <c r="KH251" s="3"/>
      <c r="KI251" s="3"/>
      <c r="KJ251" s="3"/>
      <c r="KK251" s="3"/>
      <c r="KL251" s="3"/>
      <c r="KM251" s="3"/>
      <c r="KN251" s="3"/>
      <c r="KO251" s="3"/>
      <c r="KP251" s="3"/>
      <c r="KQ251" s="3"/>
      <c r="KR251" s="3"/>
      <c r="KS251" s="3"/>
      <c r="KT251" s="3"/>
      <c r="KU251" s="3"/>
      <c r="KV251" s="3"/>
      <c r="KW251" s="3"/>
      <c r="KX251" s="3"/>
      <c r="KY251" s="3"/>
      <c r="KZ251" s="3"/>
      <c r="LA251" s="3"/>
      <c r="LB251" s="3"/>
      <c r="LC251" s="3"/>
      <c r="LD251" s="3"/>
      <c r="LE251" s="3"/>
      <c r="LF251" s="3"/>
      <c r="LG251" s="3"/>
      <c r="LH251" s="3"/>
      <c r="LI251" s="3"/>
      <c r="LJ251" s="3"/>
      <c r="LK251" s="3"/>
      <c r="LL251" s="3"/>
      <c r="LM251" s="3"/>
      <c r="LN251" s="3"/>
      <c r="LO251" s="3"/>
      <c r="LP251" s="3"/>
      <c r="LQ251" s="3"/>
      <c r="LR251" s="3"/>
      <c r="LS251" s="3"/>
      <c r="LT251" s="3"/>
      <c r="LU251" s="3"/>
      <c r="LV251" s="3"/>
      <c r="LW251" s="3"/>
      <c r="LX251" s="3"/>
      <c r="LY251" s="3"/>
      <c r="LZ251" s="3"/>
      <c r="MA251" s="3"/>
      <c r="MB251" s="3"/>
      <c r="MC251" s="3"/>
      <c r="MD251" s="3"/>
      <c r="ME251" s="3"/>
      <c r="MF251" s="3"/>
      <c r="MG251" s="3"/>
      <c r="MH251" s="3"/>
      <c r="MI251" s="3"/>
      <c r="MJ251" s="3"/>
      <c r="MK251" s="3"/>
      <c r="ML251" s="3"/>
      <c r="MM251" s="3"/>
      <c r="MN251" s="3"/>
      <c r="MO251" s="3"/>
      <c r="MP251" s="3"/>
      <c r="MQ251" s="3"/>
      <c r="MR251" s="3"/>
      <c r="MS251" s="3"/>
      <c r="MT251" s="3"/>
      <c r="MU251" s="3"/>
      <c r="MV251" s="3"/>
      <c r="MW251" s="3"/>
      <c r="MX251" s="3"/>
      <c r="MY251" s="3"/>
      <c r="MZ251" s="3"/>
      <c r="NA251" s="3"/>
      <c r="NB251" s="3"/>
      <c r="NC251" s="3"/>
      <c r="ND251" s="3"/>
      <c r="NE251" s="3"/>
      <c r="NF251" s="3"/>
      <c r="NG251" s="3"/>
      <c r="NH251" s="3"/>
      <c r="NI251" s="3"/>
      <c r="NJ251" s="3"/>
      <c r="NK251" s="3"/>
      <c r="NL251" s="3"/>
      <c r="NM251" s="3"/>
      <c r="NN251" s="3"/>
      <c r="NO251" s="3"/>
      <c r="NP251" s="3"/>
      <c r="NQ251" s="3"/>
      <c r="NR251" s="3"/>
      <c r="NS251" s="3"/>
      <c r="NT251" s="3"/>
      <c r="NU251" s="3"/>
      <c r="NV251" s="3"/>
      <c r="NW251" s="3"/>
      <c r="NX251" s="3"/>
      <c r="NY251" s="3"/>
      <c r="NZ251" s="3"/>
      <c r="OA251" s="3"/>
      <c r="OB251" s="3"/>
      <c r="OC251" s="3"/>
      <c r="OD251" s="3"/>
      <c r="OE251" s="3"/>
      <c r="OF251" s="3"/>
      <c r="OG251" s="3"/>
      <c r="OH251" s="3"/>
      <c r="OI251" s="3"/>
      <c r="OJ251" s="3"/>
      <c r="OK251" s="3"/>
      <c r="OL251" s="3"/>
      <c r="OM251" s="3"/>
      <c r="ON251" s="3"/>
      <c r="OO251" s="3"/>
      <c r="OP251" s="3"/>
      <c r="OQ251" s="3"/>
      <c r="OR251" s="3"/>
      <c r="OS251" s="3"/>
      <c r="OT251" s="3"/>
      <c r="OU251" s="3"/>
      <c r="OV251" s="3"/>
      <c r="OW251" s="3"/>
      <c r="OX251" s="3"/>
      <c r="OY251" s="3"/>
      <c r="OZ251" s="3"/>
      <c r="PA251" s="3"/>
      <c r="PB251" s="3"/>
      <c r="PC251" s="3"/>
      <c r="PD251" s="3"/>
      <c r="PE251" s="3"/>
      <c r="PF251" s="3"/>
      <c r="PG251" s="3"/>
      <c r="PH251" s="3"/>
      <c r="PI251" s="3"/>
      <c r="PJ251" s="3"/>
      <c r="PK251" s="3"/>
      <c r="PL251" s="3"/>
      <c r="PM251" s="3"/>
      <c r="PN251" s="3"/>
      <c r="PO251" s="3"/>
      <c r="PP251" s="3"/>
      <c r="PQ251" s="3"/>
      <c r="PR251" s="3"/>
      <c r="PS251" s="3"/>
      <c r="PT251" s="3"/>
      <c r="PU251" s="3"/>
      <c r="PV251" s="3"/>
      <c r="PW251" s="3"/>
      <c r="PX251" s="3"/>
      <c r="PY251" s="3"/>
      <c r="PZ251" s="3"/>
      <c r="QA251" s="3"/>
      <c r="QB251" s="3"/>
      <c r="QC251" s="3"/>
      <c r="QD251" s="3"/>
      <c r="QE251" s="3"/>
      <c r="QF251" s="3"/>
      <c r="QG251" s="3"/>
      <c r="QH251" s="3"/>
      <c r="QI251" s="3"/>
      <c r="QJ251" s="3"/>
      <c r="QK251" s="3"/>
      <c r="QL251" s="3"/>
      <c r="QM251" s="3"/>
      <c r="QN251" s="3"/>
      <c r="QO251" s="3"/>
      <c r="QP251" s="3"/>
      <c r="QQ251" s="3"/>
      <c r="QR251" s="3"/>
      <c r="QS251" s="3"/>
      <c r="QT251" s="3"/>
      <c r="QU251" s="3"/>
      <c r="QV251" s="3"/>
      <c r="QW251" s="3"/>
      <c r="QX251" s="3"/>
      <c r="QY251" s="3"/>
      <c r="QZ251" s="3"/>
      <c r="RA251" s="3"/>
      <c r="RB251" s="3"/>
      <c r="RC251" s="3"/>
      <c r="RD251" s="3"/>
      <c r="RE251" s="3"/>
      <c r="RF251" s="3"/>
      <c r="RG251" s="3"/>
      <c r="RH251" s="3"/>
      <c r="RI251" s="3"/>
      <c r="RJ251" s="3"/>
      <c r="RK251" s="3"/>
      <c r="RL251" s="3"/>
      <c r="RM251" s="3"/>
      <c r="RN251" s="3"/>
      <c r="RO251" s="3"/>
      <c r="RP251" s="3"/>
      <c r="RQ251" s="3"/>
      <c r="RR251" s="3"/>
      <c r="RS251" s="3"/>
      <c r="RT251" s="3"/>
      <c r="RU251" s="3"/>
      <c r="RV251" s="3"/>
      <c r="RW251" s="3"/>
      <c r="RX251" s="3"/>
      <c r="RY251" s="3"/>
      <c r="RZ251" s="3"/>
      <c r="SA251" s="3"/>
      <c r="SB251" s="3"/>
      <c r="SC251" s="3"/>
      <c r="SD251" s="3"/>
      <c r="SE251" s="3"/>
      <c r="SF251" s="3"/>
      <c r="SG251" s="3"/>
      <c r="SH251" s="3"/>
      <c r="SI251" s="3"/>
      <c r="SJ251" s="3"/>
      <c r="SK251" s="3"/>
      <c r="SL251" s="3"/>
      <c r="SM251" s="3"/>
      <c r="SN251" s="3"/>
      <c r="SO251" s="3"/>
      <c r="SP251" s="3"/>
      <c r="SQ251" s="3"/>
      <c r="SR251" s="3"/>
      <c r="SS251" s="3"/>
      <c r="ST251" s="3"/>
      <c r="SU251" s="3"/>
      <c r="SV251" s="3"/>
      <c r="SW251" s="3"/>
      <c r="SX251" s="3"/>
      <c r="SY251" s="3"/>
      <c r="SZ251" s="3"/>
      <c r="TA251" s="3"/>
      <c r="TB251" s="3"/>
      <c r="TC251" s="3"/>
      <c r="TD251" s="3"/>
      <c r="TE251" s="3"/>
      <c r="TF251" s="3"/>
      <c r="TG251" s="3"/>
      <c r="TH251" s="3"/>
      <c r="TI251" s="3"/>
      <c r="TJ251" s="3"/>
      <c r="TK251" s="3"/>
      <c r="TL251" s="3"/>
      <c r="TM251" s="3"/>
      <c r="TN251" s="3"/>
      <c r="TO251" s="3"/>
      <c r="TP251" s="3"/>
      <c r="TQ251" s="3"/>
      <c r="TR251" s="3"/>
      <c r="TS251" s="3"/>
      <c r="TT251" s="3"/>
      <c r="TU251" s="3"/>
      <c r="TV251" s="3"/>
      <c r="TW251" s="3"/>
      <c r="TX251" s="3"/>
      <c r="TY251" s="3"/>
      <c r="TZ251" s="3"/>
      <c r="UA251" s="3"/>
      <c r="UB251" s="3"/>
      <c r="UC251" s="3"/>
      <c r="UD251" s="3"/>
      <c r="UE251" s="3"/>
      <c r="UF251" s="3"/>
      <c r="UG251" s="3"/>
      <c r="UH251" s="3"/>
      <c r="UI251" s="3"/>
      <c r="UJ251" s="3"/>
      <c r="UK251" s="3"/>
      <c r="UL251" s="3"/>
      <c r="UM251" s="3"/>
      <c r="UN251" s="3"/>
      <c r="UO251" s="3"/>
      <c r="UP251" s="3"/>
      <c r="UQ251" s="3"/>
      <c r="UR251" s="3"/>
      <c r="US251" s="3"/>
      <c r="UT251" s="3"/>
      <c r="UU251" s="3"/>
      <c r="UV251" s="3"/>
      <c r="UW251" s="3"/>
      <c r="UX251" s="3"/>
      <c r="UY251" s="3"/>
      <c r="UZ251" s="3"/>
      <c r="VA251" s="3"/>
      <c r="VB251" s="3"/>
      <c r="VC251" s="3"/>
      <c r="VD251" s="3"/>
      <c r="VE251" s="3"/>
      <c r="VF251" s="3"/>
      <c r="VG251" s="3"/>
      <c r="VH251" s="3"/>
      <c r="VI251" s="3"/>
      <c r="VJ251" s="3"/>
      <c r="VK251" s="3"/>
      <c r="VL251" s="3"/>
      <c r="VM251" s="3"/>
      <c r="VN251" s="3"/>
      <c r="VO251" s="3"/>
      <c r="VP251" s="3"/>
      <c r="VQ251" s="3"/>
      <c r="VR251" s="3"/>
      <c r="VS251" s="3"/>
      <c r="VT251" s="3"/>
      <c r="VU251" s="3"/>
      <c r="VV251" s="3"/>
      <c r="VW251" s="3"/>
      <c r="VX251" s="3"/>
      <c r="VY251" s="3"/>
      <c r="VZ251" s="3"/>
      <c r="WA251" s="3"/>
      <c r="WB251" s="3"/>
      <c r="WC251" s="3"/>
      <c r="WD251" s="3"/>
      <c r="WE251" s="3"/>
      <c r="WF251" s="3"/>
      <c r="WG251" s="3"/>
      <c r="WH251" s="3"/>
      <c r="WI251" s="3"/>
      <c r="WJ251" s="3"/>
      <c r="WK251" s="3"/>
      <c r="WL251" s="3"/>
      <c r="WM251" s="3"/>
      <c r="WN251" s="3"/>
      <c r="WO251" s="3"/>
      <c r="WP251" s="3"/>
      <c r="WQ251" s="3"/>
      <c r="WR251" s="3"/>
      <c r="WS251" s="3"/>
      <c r="WT251" s="3"/>
      <c r="WU251" s="3"/>
      <c r="WV251" s="3"/>
      <c r="WW251" s="3"/>
      <c r="WX251" s="3"/>
      <c r="WY251" s="3"/>
      <c r="WZ251" s="3"/>
      <c r="XA251" s="3"/>
      <c r="XB251" s="3"/>
      <c r="XC251" s="3"/>
      <c r="XD251" s="3"/>
      <c r="XE251" s="3"/>
      <c r="XF251" s="3"/>
      <c r="XG251" s="3"/>
      <c r="XH251" s="3"/>
      <c r="XI251" s="3"/>
      <c r="XJ251" s="3"/>
      <c r="XK251" s="3"/>
      <c r="XL251" s="3"/>
      <c r="XM251" s="3"/>
      <c r="XN251" s="3"/>
      <c r="XO251" s="3"/>
      <c r="XP251" s="3"/>
      <c r="XQ251" s="3"/>
      <c r="XR251" s="3"/>
      <c r="XS251" s="3"/>
      <c r="XT251" s="3"/>
      <c r="XU251" s="3"/>
      <c r="XV251" s="3"/>
      <c r="XW251" s="3"/>
      <c r="XX251" s="3"/>
      <c r="XY251" s="3"/>
      <c r="XZ251" s="3"/>
      <c r="YA251" s="3"/>
      <c r="YB251" s="3"/>
      <c r="YC251" s="3"/>
      <c r="YD251" s="3"/>
      <c r="YE251" s="3"/>
      <c r="YF251" s="3"/>
      <c r="YG251" s="3"/>
      <c r="YH251" s="3"/>
      <c r="YI251" s="3"/>
      <c r="YJ251" s="3"/>
      <c r="YK251" s="3"/>
      <c r="YL251" s="3"/>
      <c r="YM251" s="3"/>
      <c r="YN251" s="3"/>
      <c r="YO251" s="3"/>
      <c r="YP251" s="3"/>
      <c r="YQ251" s="3"/>
      <c r="YR251" s="3"/>
      <c r="YS251" s="3"/>
      <c r="YT251" s="3"/>
      <c r="YU251" s="3"/>
      <c r="YV251" s="3"/>
      <c r="YW251" s="3"/>
      <c r="YX251" s="3"/>
      <c r="YY251" s="3"/>
      <c r="YZ251" s="3"/>
      <c r="ZA251" s="3"/>
      <c r="ZB251" s="3"/>
      <c r="ZC251" s="3"/>
      <c r="ZD251" s="3"/>
      <c r="ZE251" s="3"/>
      <c r="ZF251" s="3"/>
      <c r="ZG251" s="3"/>
      <c r="ZH251" s="3"/>
      <c r="ZI251" s="3"/>
      <c r="ZJ251" s="3"/>
      <c r="ZK251" s="3"/>
      <c r="ZL251" s="3"/>
      <c r="ZM251" s="3"/>
      <c r="ZN251" s="3"/>
      <c r="ZO251" s="3"/>
      <c r="ZP251" s="3"/>
      <c r="ZQ251" s="3"/>
      <c r="ZR251" s="3"/>
      <c r="ZS251" s="3"/>
      <c r="ZT251" s="3"/>
      <c r="ZU251" s="3"/>
      <c r="ZV251" s="3"/>
      <c r="ZW251" s="3"/>
      <c r="ZX251" s="3"/>
      <c r="ZY251" s="3"/>
      <c r="ZZ251" s="3"/>
      <c r="AAA251" s="3"/>
      <c r="AAB251" s="3"/>
      <c r="AAC251" s="3"/>
      <c r="AAD251" s="3"/>
      <c r="AAE251" s="3"/>
      <c r="AAF251" s="3"/>
      <c r="AAG251" s="3"/>
      <c r="AAH251" s="3"/>
      <c r="AAI251" s="3"/>
      <c r="AAJ251" s="3"/>
      <c r="AAK251" s="3"/>
      <c r="AAL251" s="3"/>
      <c r="AAM251" s="3"/>
      <c r="AAN251" s="3"/>
      <c r="AAO251" s="3"/>
      <c r="AAP251" s="3"/>
      <c r="AAQ251" s="3"/>
      <c r="AAR251" s="3"/>
      <c r="AAS251" s="3"/>
      <c r="AAT251" s="3"/>
      <c r="AAU251" s="3"/>
      <c r="AAV251" s="3"/>
      <c r="AAW251" s="3"/>
      <c r="AAX251" s="3"/>
      <c r="AAY251" s="3"/>
      <c r="AAZ251" s="3"/>
      <c r="ABA251" s="3"/>
      <c r="ABB251" s="3"/>
      <c r="ABC251" s="3"/>
      <c r="ABD251" s="3"/>
      <c r="ABE251" s="3"/>
      <c r="ABF251" s="3"/>
      <c r="ABG251" s="3"/>
      <c r="ABH251" s="3"/>
      <c r="ABI251" s="3"/>
      <c r="ABJ251" s="3"/>
      <c r="ABK251" s="3"/>
      <c r="ABL251" s="3"/>
      <c r="ABM251" s="3"/>
      <c r="ABN251" s="3"/>
      <c r="ABO251" s="3"/>
      <c r="ABP251" s="3"/>
      <c r="ABQ251" s="3"/>
      <c r="ABR251" s="3"/>
      <c r="ABS251" s="3"/>
      <c r="ABT251" s="3"/>
      <c r="ABU251" s="3"/>
      <c r="ABV251" s="3"/>
      <c r="ABW251" s="3"/>
      <c r="ABX251" s="3"/>
      <c r="ABY251" s="3"/>
      <c r="ABZ251" s="3"/>
      <c r="ACA251" s="3"/>
      <c r="ACB251" s="3"/>
      <c r="ACC251" s="3"/>
      <c r="ACD251" s="3"/>
      <c r="ACE251" s="3"/>
      <c r="ACF251" s="3"/>
      <c r="ACG251" s="3"/>
      <c r="ACH251" s="3"/>
      <c r="ACI251" s="3"/>
      <c r="ACJ251" s="3"/>
      <c r="ACK251" s="3"/>
      <c r="ACL251" s="3"/>
      <c r="ACM251" s="3"/>
      <c r="ACN251" s="3"/>
      <c r="ACO251" s="3"/>
      <c r="ACP251" s="3"/>
      <c r="ACQ251" s="3"/>
      <c r="ACR251" s="3"/>
      <c r="ACS251" s="3"/>
      <c r="ACT251" s="3"/>
      <c r="ACU251" s="3"/>
      <c r="ACV251" s="3"/>
      <c r="ACW251" s="3"/>
      <c r="ACX251" s="3"/>
      <c r="ACY251" s="3"/>
      <c r="ACZ251" s="3"/>
      <c r="ADA251" s="3"/>
      <c r="ADB251" s="3"/>
      <c r="ADC251" s="3"/>
      <c r="ADD251" s="3"/>
      <c r="ADE251" s="3"/>
      <c r="ADF251" s="3"/>
      <c r="ADG251" s="3"/>
      <c r="ADH251" s="3"/>
      <c r="ADI251" s="3"/>
      <c r="ADJ251" s="3"/>
      <c r="ADK251" s="3"/>
      <c r="ADL251" s="3"/>
      <c r="ADM251" s="3"/>
      <c r="ADN251" s="3"/>
      <c r="ADO251" s="3"/>
      <c r="ADP251" s="3"/>
      <c r="ADQ251" s="3"/>
      <c r="ADR251" s="3"/>
      <c r="ADS251" s="3"/>
      <c r="ADT251" s="3"/>
      <c r="ADU251" s="3"/>
      <c r="ADV251" s="3"/>
      <c r="ADW251" s="3"/>
      <c r="ADX251" s="3"/>
      <c r="ADY251" s="3"/>
      <c r="ADZ251" s="3"/>
      <c r="AEA251" s="3"/>
      <c r="AEB251" s="3"/>
      <c r="AEC251" s="3"/>
      <c r="AED251" s="3"/>
      <c r="AEE251" s="3"/>
      <c r="AEF251" s="3"/>
      <c r="AEG251" s="3"/>
      <c r="AEH251" s="3"/>
      <c r="AEI251" s="3"/>
      <c r="AEJ251" s="3"/>
      <c r="AEK251" s="3"/>
      <c r="AEL251" s="3"/>
      <c r="AEM251" s="3"/>
      <c r="AEN251" s="3"/>
      <c r="AEO251" s="3"/>
      <c r="AEP251" s="3"/>
      <c r="AEQ251" s="3"/>
      <c r="AER251" s="3"/>
      <c r="AES251" s="3"/>
      <c r="AET251" s="3"/>
      <c r="AEU251" s="3"/>
      <c r="AEV251" s="3"/>
      <c r="AEW251" s="3"/>
      <c r="AEX251" s="3"/>
      <c r="AEY251" s="3"/>
      <c r="AEZ251" s="3"/>
      <c r="AFA251" s="3"/>
      <c r="AFB251" s="3"/>
      <c r="AFC251" s="3"/>
      <c r="AFD251" s="3"/>
      <c r="AFE251" s="3"/>
      <c r="AFF251" s="3"/>
      <c r="AFG251" s="3"/>
      <c r="AFH251" s="3"/>
      <c r="AFI251" s="3"/>
      <c r="AFJ251" s="3"/>
      <c r="AFK251" s="3"/>
      <c r="AFL251" s="3"/>
      <c r="AFM251" s="3"/>
      <c r="AFN251" s="3"/>
      <c r="AFO251" s="3"/>
      <c r="AFP251" s="3"/>
      <c r="AFQ251" s="3"/>
      <c r="AFR251" s="3"/>
      <c r="AFS251" s="3"/>
      <c r="AFT251" s="3"/>
      <c r="AFU251" s="3"/>
      <c r="AFV251" s="3"/>
      <c r="AFW251" s="3"/>
      <c r="AFX251" s="3"/>
      <c r="AFY251" s="3"/>
      <c r="AFZ251" s="3"/>
      <c r="AGA251" s="3"/>
      <c r="AGB251" s="3"/>
      <c r="AGC251" s="3"/>
      <c r="AGD251" s="3"/>
      <c r="AGE251" s="3"/>
      <c r="AGF251" s="3"/>
      <c r="AGG251" s="3"/>
      <c r="AGH251" s="3"/>
      <c r="AGI251" s="3"/>
      <c r="AGJ251" s="3"/>
      <c r="AGK251" s="3"/>
      <c r="AGL251" s="3"/>
      <c r="AGM251" s="3"/>
      <c r="AGN251" s="3"/>
      <c r="AGO251" s="3"/>
      <c r="AGP251" s="3"/>
      <c r="AGQ251" s="3"/>
      <c r="AGR251" s="3"/>
      <c r="AGS251" s="3"/>
      <c r="AGT251" s="3"/>
      <c r="AGU251" s="3"/>
      <c r="AGV251" s="3"/>
      <c r="AGW251" s="3"/>
      <c r="AGX251" s="3"/>
      <c r="AGY251" s="3"/>
      <c r="AGZ251" s="3"/>
      <c r="AHA251" s="3"/>
      <c r="AHB251" s="3"/>
      <c r="AHC251" s="3"/>
      <c r="AHD251" s="3"/>
      <c r="AHE251" s="3"/>
      <c r="AHF251" s="3"/>
      <c r="AHG251" s="3"/>
      <c r="AHH251" s="3"/>
      <c r="AHI251" s="3"/>
      <c r="AHJ251" s="3"/>
      <c r="AHK251" s="3"/>
      <c r="AHL251" s="3"/>
      <c r="AHM251" s="3"/>
      <c r="AHN251" s="3"/>
      <c r="AHO251" s="3"/>
      <c r="AHP251" s="3"/>
      <c r="AHQ251" s="3"/>
      <c r="AHR251" s="3"/>
      <c r="AHS251" s="3"/>
      <c r="AHT251" s="3"/>
      <c r="AHU251" s="3"/>
      <c r="AHV251" s="3"/>
      <c r="AHW251" s="3"/>
      <c r="AHX251" s="3"/>
      <c r="AHY251" s="3"/>
      <c r="AHZ251" s="3"/>
      <c r="AIA251" s="3"/>
      <c r="AIB251" s="3"/>
      <c r="AIC251" s="3"/>
      <c r="AID251" s="3"/>
      <c r="AIE251" s="3"/>
      <c r="AIF251" s="3"/>
      <c r="AIG251" s="3"/>
      <c r="AIH251" s="3"/>
      <c r="AII251" s="3"/>
      <c r="AIJ251" s="3"/>
      <c r="AIK251" s="3"/>
      <c r="AIL251" s="3"/>
      <c r="AIM251" s="3"/>
      <c r="AIN251" s="3"/>
      <c r="AIO251" s="3"/>
      <c r="AIP251" s="3"/>
      <c r="AIQ251" s="3"/>
      <c r="AIR251" s="3"/>
      <c r="AIS251" s="3"/>
      <c r="AIT251" s="3"/>
      <c r="AIU251" s="3"/>
      <c r="AIV251" s="3"/>
      <c r="AIW251" s="3"/>
      <c r="AIX251" s="3"/>
      <c r="AIY251" s="3"/>
      <c r="AIZ251" s="3"/>
      <c r="AJA251" s="3"/>
      <c r="AJB251" s="3"/>
      <c r="AJC251" s="3"/>
      <c r="AJD251" s="3"/>
      <c r="AJE251" s="3"/>
      <c r="AJF251" s="3"/>
      <c r="AJG251" s="3"/>
      <c r="AJH251" s="3"/>
      <c r="AJI251" s="3"/>
      <c r="AJJ251" s="3"/>
      <c r="AJK251" s="3"/>
      <c r="AJL251" s="3"/>
      <c r="AJM251" s="3"/>
      <c r="AJN251" s="3"/>
      <c r="AJO251" s="3"/>
      <c r="AJP251" s="3"/>
      <c r="AJQ251" s="3"/>
      <c r="AJR251" s="3"/>
      <c r="AJS251" s="3"/>
      <c r="AJT251" s="3"/>
      <c r="AJU251" s="3"/>
      <c r="AJV251" s="3"/>
      <c r="AJW251" s="3"/>
      <c r="AJX251" s="3"/>
      <c r="AJY251" s="3"/>
      <c r="AJZ251" s="3"/>
      <c r="AKA251" s="3"/>
      <c r="AKB251" s="3"/>
      <c r="AKC251" s="3"/>
      <c r="AKD251" s="3"/>
      <c r="AKE251" s="3"/>
      <c r="AKF251" s="3"/>
      <c r="AKG251" s="3"/>
      <c r="AKH251" s="3"/>
      <c r="AKI251" s="3"/>
      <c r="AKJ251" s="3"/>
      <c r="AKK251" s="3"/>
      <c r="AKL251" s="3"/>
      <c r="AKM251" s="3"/>
      <c r="AKN251" s="3"/>
      <c r="AKO251" s="3"/>
      <c r="AKP251" s="3"/>
      <c r="AKQ251" s="3"/>
      <c r="AKR251" s="3"/>
      <c r="AKS251" s="3"/>
      <c r="AKT251" s="3"/>
      <c r="AKU251" s="3"/>
      <c r="AKV251" s="3"/>
      <c r="AKW251" s="3"/>
      <c r="AKX251" s="3"/>
      <c r="AKY251" s="3"/>
      <c r="AKZ251" s="3"/>
      <c r="ALA251" s="3"/>
      <c r="ALB251" s="3"/>
      <c r="ALC251" s="3"/>
      <c r="ALD251" s="3"/>
      <c r="ALE251" s="3"/>
      <c r="ALF251" s="3"/>
      <c r="ALG251" s="3"/>
      <c r="ALH251" s="3"/>
      <c r="ALI251" s="3"/>
      <c r="ALJ251" s="3"/>
      <c r="ALK251" s="3"/>
      <c r="ALL251" s="3"/>
      <c r="ALM251" s="3"/>
      <c r="ALN251" s="3"/>
      <c r="ALO251" s="3"/>
      <c r="ALP251" s="3"/>
      <c r="ALQ251" s="3"/>
      <c r="ALR251" s="3"/>
      <c r="ALS251" s="3"/>
      <c r="ALT251" s="3"/>
      <c r="ALU251" s="3"/>
      <c r="ALV251" s="3"/>
      <c r="ALW251" s="3"/>
      <c r="ALX251" s="3"/>
      <c r="ALY251" s="3"/>
      <c r="ALZ251" s="3"/>
      <c r="AMA251" s="3"/>
      <c r="AMB251" s="3"/>
      <c r="AMC251" s="3"/>
      <c r="AMD251" s="3"/>
      <c r="AME251" s="3"/>
      <c r="AMF251" s="3"/>
      <c r="AMG251" s="3"/>
      <c r="AMH251" s="3"/>
      <c r="AMI251" s="3"/>
      <c r="AMJ251" s="3"/>
      <c r="AMK251" s="3"/>
      <c r="AML251" s="3"/>
      <c r="AMM251" s="3"/>
      <c r="AMN251" s="3"/>
      <c r="AMO251" s="3"/>
      <c r="AMP251" s="3"/>
      <c r="AMQ251" s="3"/>
      <c r="AMR251" s="3"/>
      <c r="AMS251" s="3"/>
      <c r="AMT251" s="3"/>
      <c r="AMU251" s="3"/>
    </row>
    <row r="252" spans="1:1035" ht="14.25" outlineLevel="1">
      <c r="A252" s="3"/>
      <c r="B252" s="3"/>
      <c r="C252" s="77" t="s">
        <v>284</v>
      </c>
      <c r="D252" s="60"/>
      <c r="E252" s="72"/>
      <c r="F252" s="60"/>
      <c r="G252" s="67"/>
      <c r="H252" s="90">
        <f t="shared" ref="H252:S252" si="405">+H248</f>
        <v>45869</v>
      </c>
      <c r="I252" s="90">
        <f t="shared" si="405"/>
        <v>46234</v>
      </c>
      <c r="J252" s="90">
        <f t="shared" si="405"/>
        <v>46599</v>
      </c>
      <c r="K252" s="90">
        <f t="shared" si="405"/>
        <v>46965</v>
      </c>
      <c r="L252" s="90">
        <f t="shared" si="405"/>
        <v>47330</v>
      </c>
      <c r="M252" s="90">
        <f t="shared" si="405"/>
        <v>47695</v>
      </c>
      <c r="N252" s="90">
        <f t="shared" si="405"/>
        <v>48060</v>
      </c>
      <c r="O252" s="90">
        <f t="shared" si="405"/>
        <v>48426</v>
      </c>
      <c r="P252" s="90">
        <f t="shared" si="405"/>
        <v>48791</v>
      </c>
      <c r="Q252" s="90">
        <f t="shared" si="405"/>
        <v>49156</v>
      </c>
      <c r="R252" s="90">
        <f t="shared" si="405"/>
        <v>49521</v>
      </c>
      <c r="S252" s="90">
        <f t="shared" si="405"/>
        <v>49887</v>
      </c>
      <c r="T252" s="90">
        <f t="shared" ref="T252:AA252" si="406">+T248</f>
        <v>50252</v>
      </c>
      <c r="U252" s="90">
        <f t="shared" si="406"/>
        <v>50617</v>
      </c>
      <c r="V252" s="90">
        <f t="shared" si="406"/>
        <v>50982</v>
      </c>
      <c r="W252" s="90">
        <f t="shared" si="406"/>
        <v>51348</v>
      </c>
      <c r="X252" s="90">
        <f t="shared" si="406"/>
        <v>51713</v>
      </c>
      <c r="Y252" s="90">
        <f t="shared" si="406"/>
        <v>52078</v>
      </c>
      <c r="Z252" s="90">
        <f t="shared" si="406"/>
        <v>52443</v>
      </c>
      <c r="AA252" s="90">
        <f t="shared" si="406"/>
        <v>52809</v>
      </c>
      <c r="AB252" s="90">
        <f t="shared" ref="AB252:AH252" si="407">+AB248</f>
        <v>53174</v>
      </c>
      <c r="AC252" s="90">
        <f t="shared" si="407"/>
        <v>53539</v>
      </c>
      <c r="AD252" s="90">
        <f t="shared" si="407"/>
        <v>53904</v>
      </c>
      <c r="AE252" s="90">
        <f t="shared" si="407"/>
        <v>54270</v>
      </c>
      <c r="AF252" s="90">
        <f t="shared" si="407"/>
        <v>54635</v>
      </c>
      <c r="AG252" s="90">
        <f t="shared" si="407"/>
        <v>55000</v>
      </c>
      <c r="AH252" s="90">
        <f t="shared" si="407"/>
        <v>55365</v>
      </c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  <c r="IW252" s="3"/>
      <c r="IX252" s="3"/>
      <c r="IY252" s="3"/>
      <c r="IZ252" s="3"/>
      <c r="JA252" s="3"/>
      <c r="JB252" s="3"/>
      <c r="JC252" s="3"/>
      <c r="JD252" s="3"/>
      <c r="JE252" s="3"/>
      <c r="JF252" s="3"/>
      <c r="JG252" s="3"/>
      <c r="JH252" s="3"/>
      <c r="JI252" s="3"/>
      <c r="JJ252" s="3"/>
      <c r="JK252" s="3"/>
      <c r="JL252" s="3"/>
      <c r="JM252" s="3"/>
      <c r="JN252" s="3"/>
      <c r="JO252" s="3"/>
      <c r="JP252" s="3"/>
      <c r="JQ252" s="3"/>
      <c r="JR252" s="3"/>
      <c r="JS252" s="3"/>
      <c r="JT252" s="3"/>
      <c r="JU252" s="3"/>
      <c r="JV252" s="3"/>
      <c r="JW252" s="3"/>
      <c r="JX252" s="3"/>
      <c r="JY252" s="3"/>
      <c r="JZ252" s="3"/>
      <c r="KA252" s="3"/>
      <c r="KB252" s="3"/>
      <c r="KC252" s="3"/>
      <c r="KD252" s="3"/>
      <c r="KE252" s="3"/>
      <c r="KF252" s="3"/>
      <c r="KG252" s="3"/>
      <c r="KH252" s="3"/>
      <c r="KI252" s="3"/>
      <c r="KJ252" s="3"/>
      <c r="KK252" s="3"/>
      <c r="KL252" s="3"/>
      <c r="KM252" s="3"/>
      <c r="KN252" s="3"/>
      <c r="KO252" s="3"/>
      <c r="KP252" s="3"/>
      <c r="KQ252" s="3"/>
      <c r="KR252" s="3"/>
      <c r="KS252" s="3"/>
      <c r="KT252" s="3"/>
      <c r="KU252" s="3"/>
      <c r="KV252" s="3"/>
      <c r="KW252" s="3"/>
      <c r="KX252" s="3"/>
      <c r="KY252" s="3"/>
      <c r="KZ252" s="3"/>
      <c r="LA252" s="3"/>
      <c r="LB252" s="3"/>
      <c r="LC252" s="3"/>
      <c r="LD252" s="3"/>
      <c r="LE252" s="3"/>
      <c r="LF252" s="3"/>
      <c r="LG252" s="3"/>
      <c r="LH252" s="3"/>
      <c r="LI252" s="3"/>
      <c r="LJ252" s="3"/>
      <c r="LK252" s="3"/>
      <c r="LL252" s="3"/>
      <c r="LM252" s="3"/>
      <c r="LN252" s="3"/>
      <c r="LO252" s="3"/>
      <c r="LP252" s="3"/>
      <c r="LQ252" s="3"/>
      <c r="LR252" s="3"/>
      <c r="LS252" s="3"/>
      <c r="LT252" s="3"/>
      <c r="LU252" s="3"/>
      <c r="LV252" s="3"/>
      <c r="LW252" s="3"/>
      <c r="LX252" s="3"/>
      <c r="LY252" s="3"/>
      <c r="LZ252" s="3"/>
      <c r="MA252" s="3"/>
      <c r="MB252" s="3"/>
      <c r="MC252" s="3"/>
      <c r="MD252" s="3"/>
      <c r="ME252" s="3"/>
      <c r="MF252" s="3"/>
      <c r="MG252" s="3"/>
      <c r="MH252" s="3"/>
      <c r="MI252" s="3"/>
      <c r="MJ252" s="3"/>
      <c r="MK252" s="3"/>
      <c r="ML252" s="3"/>
      <c r="MM252" s="3"/>
      <c r="MN252" s="3"/>
      <c r="MO252" s="3"/>
      <c r="MP252" s="3"/>
      <c r="MQ252" s="3"/>
      <c r="MR252" s="3"/>
      <c r="MS252" s="3"/>
      <c r="MT252" s="3"/>
      <c r="MU252" s="3"/>
      <c r="MV252" s="3"/>
      <c r="MW252" s="3"/>
      <c r="MX252" s="3"/>
      <c r="MY252" s="3"/>
      <c r="MZ252" s="3"/>
      <c r="NA252" s="3"/>
      <c r="NB252" s="3"/>
      <c r="NC252" s="3"/>
      <c r="ND252" s="3"/>
      <c r="NE252" s="3"/>
      <c r="NF252" s="3"/>
      <c r="NG252" s="3"/>
      <c r="NH252" s="3"/>
      <c r="NI252" s="3"/>
      <c r="NJ252" s="3"/>
      <c r="NK252" s="3"/>
      <c r="NL252" s="3"/>
      <c r="NM252" s="3"/>
      <c r="NN252" s="3"/>
      <c r="NO252" s="3"/>
      <c r="NP252" s="3"/>
      <c r="NQ252" s="3"/>
      <c r="NR252" s="3"/>
      <c r="NS252" s="3"/>
      <c r="NT252" s="3"/>
      <c r="NU252" s="3"/>
      <c r="NV252" s="3"/>
      <c r="NW252" s="3"/>
      <c r="NX252" s="3"/>
      <c r="NY252" s="3"/>
      <c r="NZ252" s="3"/>
      <c r="OA252" s="3"/>
      <c r="OB252" s="3"/>
      <c r="OC252" s="3"/>
      <c r="OD252" s="3"/>
      <c r="OE252" s="3"/>
      <c r="OF252" s="3"/>
      <c r="OG252" s="3"/>
      <c r="OH252" s="3"/>
      <c r="OI252" s="3"/>
      <c r="OJ252" s="3"/>
      <c r="OK252" s="3"/>
      <c r="OL252" s="3"/>
      <c r="OM252" s="3"/>
      <c r="ON252" s="3"/>
      <c r="OO252" s="3"/>
      <c r="OP252" s="3"/>
      <c r="OQ252" s="3"/>
      <c r="OR252" s="3"/>
      <c r="OS252" s="3"/>
      <c r="OT252" s="3"/>
      <c r="OU252" s="3"/>
      <c r="OV252" s="3"/>
      <c r="OW252" s="3"/>
      <c r="OX252" s="3"/>
      <c r="OY252" s="3"/>
      <c r="OZ252" s="3"/>
      <c r="PA252" s="3"/>
      <c r="PB252" s="3"/>
      <c r="PC252" s="3"/>
      <c r="PD252" s="3"/>
      <c r="PE252" s="3"/>
      <c r="PF252" s="3"/>
      <c r="PG252" s="3"/>
      <c r="PH252" s="3"/>
      <c r="PI252" s="3"/>
      <c r="PJ252" s="3"/>
      <c r="PK252" s="3"/>
      <c r="PL252" s="3"/>
      <c r="PM252" s="3"/>
      <c r="PN252" s="3"/>
      <c r="PO252" s="3"/>
      <c r="PP252" s="3"/>
      <c r="PQ252" s="3"/>
      <c r="PR252" s="3"/>
      <c r="PS252" s="3"/>
      <c r="PT252" s="3"/>
      <c r="PU252" s="3"/>
      <c r="PV252" s="3"/>
      <c r="PW252" s="3"/>
      <c r="PX252" s="3"/>
      <c r="PY252" s="3"/>
      <c r="PZ252" s="3"/>
      <c r="QA252" s="3"/>
      <c r="QB252" s="3"/>
      <c r="QC252" s="3"/>
      <c r="QD252" s="3"/>
      <c r="QE252" s="3"/>
      <c r="QF252" s="3"/>
      <c r="QG252" s="3"/>
      <c r="QH252" s="3"/>
      <c r="QI252" s="3"/>
      <c r="QJ252" s="3"/>
      <c r="QK252" s="3"/>
      <c r="QL252" s="3"/>
      <c r="QM252" s="3"/>
      <c r="QN252" s="3"/>
      <c r="QO252" s="3"/>
      <c r="QP252" s="3"/>
      <c r="QQ252" s="3"/>
      <c r="QR252" s="3"/>
      <c r="QS252" s="3"/>
      <c r="QT252" s="3"/>
      <c r="QU252" s="3"/>
      <c r="QV252" s="3"/>
      <c r="QW252" s="3"/>
      <c r="QX252" s="3"/>
      <c r="QY252" s="3"/>
      <c r="QZ252" s="3"/>
      <c r="RA252" s="3"/>
      <c r="RB252" s="3"/>
      <c r="RC252" s="3"/>
      <c r="RD252" s="3"/>
      <c r="RE252" s="3"/>
      <c r="RF252" s="3"/>
      <c r="RG252" s="3"/>
      <c r="RH252" s="3"/>
      <c r="RI252" s="3"/>
      <c r="RJ252" s="3"/>
      <c r="RK252" s="3"/>
      <c r="RL252" s="3"/>
      <c r="RM252" s="3"/>
      <c r="RN252" s="3"/>
      <c r="RO252" s="3"/>
      <c r="RP252" s="3"/>
      <c r="RQ252" s="3"/>
      <c r="RR252" s="3"/>
      <c r="RS252" s="3"/>
      <c r="RT252" s="3"/>
      <c r="RU252" s="3"/>
      <c r="RV252" s="3"/>
      <c r="RW252" s="3"/>
      <c r="RX252" s="3"/>
      <c r="RY252" s="3"/>
      <c r="RZ252" s="3"/>
      <c r="SA252" s="3"/>
      <c r="SB252" s="3"/>
      <c r="SC252" s="3"/>
      <c r="SD252" s="3"/>
      <c r="SE252" s="3"/>
      <c r="SF252" s="3"/>
      <c r="SG252" s="3"/>
      <c r="SH252" s="3"/>
      <c r="SI252" s="3"/>
      <c r="SJ252" s="3"/>
      <c r="SK252" s="3"/>
      <c r="SL252" s="3"/>
      <c r="SM252" s="3"/>
      <c r="SN252" s="3"/>
      <c r="SO252" s="3"/>
      <c r="SP252" s="3"/>
      <c r="SQ252" s="3"/>
      <c r="SR252" s="3"/>
      <c r="SS252" s="3"/>
      <c r="ST252" s="3"/>
      <c r="SU252" s="3"/>
      <c r="SV252" s="3"/>
      <c r="SW252" s="3"/>
      <c r="SX252" s="3"/>
      <c r="SY252" s="3"/>
      <c r="SZ252" s="3"/>
      <c r="TA252" s="3"/>
      <c r="TB252" s="3"/>
      <c r="TC252" s="3"/>
      <c r="TD252" s="3"/>
      <c r="TE252" s="3"/>
      <c r="TF252" s="3"/>
      <c r="TG252" s="3"/>
      <c r="TH252" s="3"/>
      <c r="TI252" s="3"/>
      <c r="TJ252" s="3"/>
      <c r="TK252" s="3"/>
      <c r="TL252" s="3"/>
      <c r="TM252" s="3"/>
      <c r="TN252" s="3"/>
      <c r="TO252" s="3"/>
      <c r="TP252" s="3"/>
      <c r="TQ252" s="3"/>
      <c r="TR252" s="3"/>
      <c r="TS252" s="3"/>
      <c r="TT252" s="3"/>
      <c r="TU252" s="3"/>
      <c r="TV252" s="3"/>
      <c r="TW252" s="3"/>
      <c r="TX252" s="3"/>
      <c r="TY252" s="3"/>
      <c r="TZ252" s="3"/>
      <c r="UA252" s="3"/>
      <c r="UB252" s="3"/>
      <c r="UC252" s="3"/>
      <c r="UD252" s="3"/>
      <c r="UE252" s="3"/>
      <c r="UF252" s="3"/>
      <c r="UG252" s="3"/>
      <c r="UH252" s="3"/>
      <c r="UI252" s="3"/>
      <c r="UJ252" s="3"/>
      <c r="UK252" s="3"/>
      <c r="UL252" s="3"/>
      <c r="UM252" s="3"/>
      <c r="UN252" s="3"/>
      <c r="UO252" s="3"/>
      <c r="UP252" s="3"/>
      <c r="UQ252" s="3"/>
      <c r="UR252" s="3"/>
      <c r="US252" s="3"/>
      <c r="UT252" s="3"/>
      <c r="UU252" s="3"/>
      <c r="UV252" s="3"/>
      <c r="UW252" s="3"/>
      <c r="UX252" s="3"/>
      <c r="UY252" s="3"/>
      <c r="UZ252" s="3"/>
      <c r="VA252" s="3"/>
      <c r="VB252" s="3"/>
      <c r="VC252" s="3"/>
      <c r="VD252" s="3"/>
      <c r="VE252" s="3"/>
      <c r="VF252" s="3"/>
      <c r="VG252" s="3"/>
      <c r="VH252" s="3"/>
      <c r="VI252" s="3"/>
      <c r="VJ252" s="3"/>
      <c r="VK252" s="3"/>
      <c r="VL252" s="3"/>
      <c r="VM252" s="3"/>
      <c r="VN252" s="3"/>
      <c r="VO252" s="3"/>
      <c r="VP252" s="3"/>
      <c r="VQ252" s="3"/>
      <c r="VR252" s="3"/>
      <c r="VS252" s="3"/>
      <c r="VT252" s="3"/>
      <c r="VU252" s="3"/>
      <c r="VV252" s="3"/>
      <c r="VW252" s="3"/>
      <c r="VX252" s="3"/>
      <c r="VY252" s="3"/>
      <c r="VZ252" s="3"/>
      <c r="WA252" s="3"/>
      <c r="WB252" s="3"/>
      <c r="WC252" s="3"/>
      <c r="WD252" s="3"/>
      <c r="WE252" s="3"/>
      <c r="WF252" s="3"/>
      <c r="WG252" s="3"/>
      <c r="WH252" s="3"/>
      <c r="WI252" s="3"/>
      <c r="WJ252" s="3"/>
      <c r="WK252" s="3"/>
      <c r="WL252" s="3"/>
      <c r="WM252" s="3"/>
      <c r="WN252" s="3"/>
      <c r="WO252" s="3"/>
      <c r="WP252" s="3"/>
      <c r="WQ252" s="3"/>
      <c r="WR252" s="3"/>
      <c r="WS252" s="3"/>
      <c r="WT252" s="3"/>
      <c r="WU252" s="3"/>
      <c r="WV252" s="3"/>
      <c r="WW252" s="3"/>
      <c r="WX252" s="3"/>
      <c r="WY252" s="3"/>
      <c r="WZ252" s="3"/>
      <c r="XA252" s="3"/>
      <c r="XB252" s="3"/>
      <c r="XC252" s="3"/>
      <c r="XD252" s="3"/>
      <c r="XE252" s="3"/>
      <c r="XF252" s="3"/>
      <c r="XG252" s="3"/>
      <c r="XH252" s="3"/>
      <c r="XI252" s="3"/>
      <c r="XJ252" s="3"/>
      <c r="XK252" s="3"/>
      <c r="XL252" s="3"/>
      <c r="XM252" s="3"/>
      <c r="XN252" s="3"/>
      <c r="XO252" s="3"/>
      <c r="XP252" s="3"/>
      <c r="XQ252" s="3"/>
      <c r="XR252" s="3"/>
      <c r="XS252" s="3"/>
      <c r="XT252" s="3"/>
      <c r="XU252" s="3"/>
      <c r="XV252" s="3"/>
      <c r="XW252" s="3"/>
      <c r="XX252" s="3"/>
      <c r="XY252" s="3"/>
      <c r="XZ252" s="3"/>
      <c r="YA252" s="3"/>
      <c r="YB252" s="3"/>
      <c r="YC252" s="3"/>
      <c r="YD252" s="3"/>
      <c r="YE252" s="3"/>
      <c r="YF252" s="3"/>
      <c r="YG252" s="3"/>
      <c r="YH252" s="3"/>
      <c r="YI252" s="3"/>
      <c r="YJ252" s="3"/>
      <c r="YK252" s="3"/>
      <c r="YL252" s="3"/>
      <c r="YM252" s="3"/>
      <c r="YN252" s="3"/>
      <c r="YO252" s="3"/>
      <c r="YP252" s="3"/>
      <c r="YQ252" s="3"/>
      <c r="YR252" s="3"/>
      <c r="YS252" s="3"/>
      <c r="YT252" s="3"/>
      <c r="YU252" s="3"/>
      <c r="YV252" s="3"/>
      <c r="YW252" s="3"/>
      <c r="YX252" s="3"/>
      <c r="YY252" s="3"/>
      <c r="YZ252" s="3"/>
      <c r="ZA252" s="3"/>
      <c r="ZB252" s="3"/>
      <c r="ZC252" s="3"/>
      <c r="ZD252" s="3"/>
      <c r="ZE252" s="3"/>
      <c r="ZF252" s="3"/>
      <c r="ZG252" s="3"/>
      <c r="ZH252" s="3"/>
      <c r="ZI252" s="3"/>
      <c r="ZJ252" s="3"/>
      <c r="ZK252" s="3"/>
      <c r="ZL252" s="3"/>
      <c r="ZM252" s="3"/>
      <c r="ZN252" s="3"/>
      <c r="ZO252" s="3"/>
      <c r="ZP252" s="3"/>
      <c r="ZQ252" s="3"/>
      <c r="ZR252" s="3"/>
      <c r="ZS252" s="3"/>
      <c r="ZT252" s="3"/>
      <c r="ZU252" s="3"/>
      <c r="ZV252" s="3"/>
      <c r="ZW252" s="3"/>
      <c r="ZX252" s="3"/>
      <c r="ZY252" s="3"/>
      <c r="ZZ252" s="3"/>
      <c r="AAA252" s="3"/>
      <c r="AAB252" s="3"/>
      <c r="AAC252" s="3"/>
      <c r="AAD252" s="3"/>
      <c r="AAE252" s="3"/>
      <c r="AAF252" s="3"/>
      <c r="AAG252" s="3"/>
      <c r="AAH252" s="3"/>
      <c r="AAI252" s="3"/>
      <c r="AAJ252" s="3"/>
      <c r="AAK252" s="3"/>
      <c r="AAL252" s="3"/>
      <c r="AAM252" s="3"/>
      <c r="AAN252" s="3"/>
      <c r="AAO252" s="3"/>
      <c r="AAP252" s="3"/>
      <c r="AAQ252" s="3"/>
      <c r="AAR252" s="3"/>
      <c r="AAS252" s="3"/>
      <c r="AAT252" s="3"/>
      <c r="AAU252" s="3"/>
      <c r="AAV252" s="3"/>
      <c r="AAW252" s="3"/>
      <c r="AAX252" s="3"/>
      <c r="AAY252" s="3"/>
      <c r="AAZ252" s="3"/>
      <c r="ABA252" s="3"/>
      <c r="ABB252" s="3"/>
      <c r="ABC252" s="3"/>
      <c r="ABD252" s="3"/>
      <c r="ABE252" s="3"/>
      <c r="ABF252" s="3"/>
      <c r="ABG252" s="3"/>
      <c r="ABH252" s="3"/>
      <c r="ABI252" s="3"/>
      <c r="ABJ252" s="3"/>
      <c r="ABK252" s="3"/>
      <c r="ABL252" s="3"/>
      <c r="ABM252" s="3"/>
      <c r="ABN252" s="3"/>
      <c r="ABO252" s="3"/>
      <c r="ABP252" s="3"/>
      <c r="ABQ252" s="3"/>
      <c r="ABR252" s="3"/>
      <c r="ABS252" s="3"/>
      <c r="ABT252" s="3"/>
      <c r="ABU252" s="3"/>
      <c r="ABV252" s="3"/>
      <c r="ABW252" s="3"/>
      <c r="ABX252" s="3"/>
      <c r="ABY252" s="3"/>
      <c r="ABZ252" s="3"/>
      <c r="ACA252" s="3"/>
      <c r="ACB252" s="3"/>
      <c r="ACC252" s="3"/>
      <c r="ACD252" s="3"/>
      <c r="ACE252" s="3"/>
      <c r="ACF252" s="3"/>
      <c r="ACG252" s="3"/>
      <c r="ACH252" s="3"/>
      <c r="ACI252" s="3"/>
      <c r="ACJ252" s="3"/>
      <c r="ACK252" s="3"/>
      <c r="ACL252" s="3"/>
      <c r="ACM252" s="3"/>
      <c r="ACN252" s="3"/>
      <c r="ACO252" s="3"/>
      <c r="ACP252" s="3"/>
      <c r="ACQ252" s="3"/>
      <c r="ACR252" s="3"/>
      <c r="ACS252" s="3"/>
      <c r="ACT252" s="3"/>
      <c r="ACU252" s="3"/>
      <c r="ACV252" s="3"/>
      <c r="ACW252" s="3"/>
      <c r="ACX252" s="3"/>
      <c r="ACY252" s="3"/>
      <c r="ACZ252" s="3"/>
      <c r="ADA252" s="3"/>
      <c r="ADB252" s="3"/>
      <c r="ADC252" s="3"/>
      <c r="ADD252" s="3"/>
      <c r="ADE252" s="3"/>
      <c r="ADF252" s="3"/>
      <c r="ADG252" s="3"/>
      <c r="ADH252" s="3"/>
      <c r="ADI252" s="3"/>
      <c r="ADJ252" s="3"/>
      <c r="ADK252" s="3"/>
      <c r="ADL252" s="3"/>
      <c r="ADM252" s="3"/>
      <c r="ADN252" s="3"/>
      <c r="ADO252" s="3"/>
      <c r="ADP252" s="3"/>
      <c r="ADQ252" s="3"/>
      <c r="ADR252" s="3"/>
      <c r="ADS252" s="3"/>
      <c r="ADT252" s="3"/>
      <c r="ADU252" s="3"/>
      <c r="ADV252" s="3"/>
      <c r="ADW252" s="3"/>
      <c r="ADX252" s="3"/>
      <c r="ADY252" s="3"/>
      <c r="ADZ252" s="3"/>
      <c r="AEA252" s="3"/>
      <c r="AEB252" s="3"/>
      <c r="AEC252" s="3"/>
      <c r="AED252" s="3"/>
      <c r="AEE252" s="3"/>
      <c r="AEF252" s="3"/>
      <c r="AEG252" s="3"/>
      <c r="AEH252" s="3"/>
      <c r="AEI252" s="3"/>
      <c r="AEJ252" s="3"/>
      <c r="AEK252" s="3"/>
      <c r="AEL252" s="3"/>
      <c r="AEM252" s="3"/>
      <c r="AEN252" s="3"/>
      <c r="AEO252" s="3"/>
      <c r="AEP252" s="3"/>
      <c r="AEQ252" s="3"/>
      <c r="AER252" s="3"/>
      <c r="AES252" s="3"/>
      <c r="AET252" s="3"/>
      <c r="AEU252" s="3"/>
      <c r="AEV252" s="3"/>
      <c r="AEW252" s="3"/>
      <c r="AEX252" s="3"/>
      <c r="AEY252" s="3"/>
      <c r="AEZ252" s="3"/>
      <c r="AFA252" s="3"/>
      <c r="AFB252" s="3"/>
      <c r="AFC252" s="3"/>
      <c r="AFD252" s="3"/>
      <c r="AFE252" s="3"/>
      <c r="AFF252" s="3"/>
      <c r="AFG252" s="3"/>
      <c r="AFH252" s="3"/>
      <c r="AFI252" s="3"/>
      <c r="AFJ252" s="3"/>
      <c r="AFK252" s="3"/>
      <c r="AFL252" s="3"/>
      <c r="AFM252" s="3"/>
      <c r="AFN252" s="3"/>
      <c r="AFO252" s="3"/>
      <c r="AFP252" s="3"/>
      <c r="AFQ252" s="3"/>
      <c r="AFR252" s="3"/>
      <c r="AFS252" s="3"/>
      <c r="AFT252" s="3"/>
      <c r="AFU252" s="3"/>
      <c r="AFV252" s="3"/>
      <c r="AFW252" s="3"/>
      <c r="AFX252" s="3"/>
      <c r="AFY252" s="3"/>
      <c r="AFZ252" s="3"/>
      <c r="AGA252" s="3"/>
      <c r="AGB252" s="3"/>
      <c r="AGC252" s="3"/>
      <c r="AGD252" s="3"/>
      <c r="AGE252" s="3"/>
      <c r="AGF252" s="3"/>
      <c r="AGG252" s="3"/>
      <c r="AGH252" s="3"/>
      <c r="AGI252" s="3"/>
      <c r="AGJ252" s="3"/>
      <c r="AGK252" s="3"/>
      <c r="AGL252" s="3"/>
      <c r="AGM252" s="3"/>
      <c r="AGN252" s="3"/>
      <c r="AGO252" s="3"/>
      <c r="AGP252" s="3"/>
      <c r="AGQ252" s="3"/>
      <c r="AGR252" s="3"/>
      <c r="AGS252" s="3"/>
      <c r="AGT252" s="3"/>
      <c r="AGU252" s="3"/>
      <c r="AGV252" s="3"/>
      <c r="AGW252" s="3"/>
      <c r="AGX252" s="3"/>
      <c r="AGY252" s="3"/>
      <c r="AGZ252" s="3"/>
      <c r="AHA252" s="3"/>
      <c r="AHB252" s="3"/>
      <c r="AHC252" s="3"/>
      <c r="AHD252" s="3"/>
      <c r="AHE252" s="3"/>
      <c r="AHF252" s="3"/>
      <c r="AHG252" s="3"/>
      <c r="AHH252" s="3"/>
      <c r="AHI252" s="3"/>
      <c r="AHJ252" s="3"/>
      <c r="AHK252" s="3"/>
      <c r="AHL252" s="3"/>
      <c r="AHM252" s="3"/>
      <c r="AHN252" s="3"/>
      <c r="AHO252" s="3"/>
      <c r="AHP252" s="3"/>
      <c r="AHQ252" s="3"/>
      <c r="AHR252" s="3"/>
      <c r="AHS252" s="3"/>
      <c r="AHT252" s="3"/>
      <c r="AHU252" s="3"/>
      <c r="AHV252" s="3"/>
      <c r="AHW252" s="3"/>
      <c r="AHX252" s="3"/>
      <c r="AHY252" s="3"/>
      <c r="AHZ252" s="3"/>
      <c r="AIA252" s="3"/>
      <c r="AIB252" s="3"/>
      <c r="AIC252" s="3"/>
      <c r="AID252" s="3"/>
      <c r="AIE252" s="3"/>
      <c r="AIF252" s="3"/>
      <c r="AIG252" s="3"/>
      <c r="AIH252" s="3"/>
      <c r="AII252" s="3"/>
      <c r="AIJ252" s="3"/>
      <c r="AIK252" s="3"/>
      <c r="AIL252" s="3"/>
      <c r="AIM252" s="3"/>
      <c r="AIN252" s="3"/>
      <c r="AIO252" s="3"/>
      <c r="AIP252" s="3"/>
      <c r="AIQ252" s="3"/>
      <c r="AIR252" s="3"/>
      <c r="AIS252" s="3"/>
      <c r="AIT252" s="3"/>
      <c r="AIU252" s="3"/>
      <c r="AIV252" s="3"/>
      <c r="AIW252" s="3"/>
      <c r="AIX252" s="3"/>
      <c r="AIY252" s="3"/>
      <c r="AIZ252" s="3"/>
      <c r="AJA252" s="3"/>
      <c r="AJB252" s="3"/>
      <c r="AJC252" s="3"/>
      <c r="AJD252" s="3"/>
      <c r="AJE252" s="3"/>
      <c r="AJF252" s="3"/>
      <c r="AJG252" s="3"/>
      <c r="AJH252" s="3"/>
      <c r="AJI252" s="3"/>
      <c r="AJJ252" s="3"/>
      <c r="AJK252" s="3"/>
      <c r="AJL252" s="3"/>
      <c r="AJM252" s="3"/>
      <c r="AJN252" s="3"/>
      <c r="AJO252" s="3"/>
      <c r="AJP252" s="3"/>
      <c r="AJQ252" s="3"/>
      <c r="AJR252" s="3"/>
      <c r="AJS252" s="3"/>
      <c r="AJT252" s="3"/>
      <c r="AJU252" s="3"/>
      <c r="AJV252" s="3"/>
      <c r="AJW252" s="3"/>
      <c r="AJX252" s="3"/>
      <c r="AJY252" s="3"/>
      <c r="AJZ252" s="3"/>
      <c r="AKA252" s="3"/>
      <c r="AKB252" s="3"/>
      <c r="AKC252" s="3"/>
      <c r="AKD252" s="3"/>
      <c r="AKE252" s="3"/>
      <c r="AKF252" s="3"/>
      <c r="AKG252" s="3"/>
      <c r="AKH252" s="3"/>
      <c r="AKI252" s="3"/>
      <c r="AKJ252" s="3"/>
      <c r="AKK252" s="3"/>
      <c r="AKL252" s="3"/>
      <c r="AKM252" s="3"/>
      <c r="AKN252" s="3"/>
      <c r="AKO252" s="3"/>
      <c r="AKP252" s="3"/>
      <c r="AKQ252" s="3"/>
      <c r="AKR252" s="3"/>
      <c r="AKS252" s="3"/>
      <c r="AKT252" s="3"/>
      <c r="AKU252" s="3"/>
      <c r="AKV252" s="3"/>
      <c r="AKW252" s="3"/>
      <c r="AKX252" s="3"/>
      <c r="AKY252" s="3"/>
      <c r="AKZ252" s="3"/>
      <c r="ALA252" s="3"/>
      <c r="ALB252" s="3"/>
      <c r="ALC252" s="3"/>
      <c r="ALD252" s="3"/>
      <c r="ALE252" s="3"/>
      <c r="ALF252" s="3"/>
      <c r="ALG252" s="3"/>
      <c r="ALH252" s="3"/>
      <c r="ALI252" s="3"/>
      <c r="ALJ252" s="3"/>
      <c r="ALK252" s="3"/>
      <c r="ALL252" s="3"/>
      <c r="ALM252" s="3"/>
      <c r="ALN252" s="3"/>
      <c r="ALO252" s="3"/>
      <c r="ALP252" s="3"/>
      <c r="ALQ252" s="3"/>
      <c r="ALR252" s="3"/>
      <c r="ALS252" s="3"/>
      <c r="ALT252" s="3"/>
      <c r="ALU252" s="3"/>
      <c r="ALV252" s="3"/>
      <c r="ALW252" s="3"/>
      <c r="ALX252" s="3"/>
      <c r="ALY252" s="3"/>
      <c r="ALZ252" s="3"/>
      <c r="AMA252" s="3"/>
      <c r="AMB252" s="3"/>
      <c r="AMC252" s="3"/>
      <c r="AMD252" s="3"/>
      <c r="AME252" s="3"/>
      <c r="AMF252" s="3"/>
      <c r="AMG252" s="3"/>
      <c r="AMH252" s="3"/>
      <c r="AMI252" s="3"/>
      <c r="AMJ252" s="3"/>
      <c r="AMK252" s="3"/>
      <c r="AML252" s="3"/>
      <c r="AMM252" s="3"/>
      <c r="AMN252" s="3"/>
      <c r="AMO252" s="3"/>
      <c r="AMP252" s="3"/>
      <c r="AMQ252" s="3"/>
      <c r="AMR252" s="3"/>
      <c r="AMS252" s="3"/>
      <c r="AMT252" s="3"/>
      <c r="AMU252" s="3"/>
    </row>
    <row r="253" spans="1:1035" ht="14.25" outlineLevel="1">
      <c r="A253" s="3"/>
      <c r="B253" s="3"/>
      <c r="C253" s="3"/>
      <c r="D253" s="3"/>
      <c r="E253" s="6"/>
      <c r="F253" s="3"/>
      <c r="G253" s="65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  <c r="IW253" s="3"/>
      <c r="IX253" s="3"/>
      <c r="IY253" s="3"/>
      <c r="IZ253" s="3"/>
      <c r="JA253" s="3"/>
      <c r="JB253" s="3"/>
      <c r="JC253" s="3"/>
      <c r="JD253" s="3"/>
      <c r="JE253" s="3"/>
      <c r="JF253" s="3"/>
      <c r="JG253" s="3"/>
      <c r="JH253" s="3"/>
      <c r="JI253" s="3"/>
      <c r="JJ253" s="3"/>
      <c r="JK253" s="3"/>
      <c r="JL253" s="3"/>
      <c r="JM253" s="3"/>
      <c r="JN253" s="3"/>
      <c r="JO253" s="3"/>
      <c r="JP253" s="3"/>
      <c r="JQ253" s="3"/>
      <c r="JR253" s="3"/>
      <c r="JS253" s="3"/>
      <c r="JT253" s="3"/>
      <c r="JU253" s="3"/>
      <c r="JV253" s="3"/>
      <c r="JW253" s="3"/>
      <c r="JX253" s="3"/>
      <c r="JY253" s="3"/>
      <c r="JZ253" s="3"/>
      <c r="KA253" s="3"/>
      <c r="KB253" s="3"/>
      <c r="KC253" s="3"/>
      <c r="KD253" s="3"/>
      <c r="KE253" s="3"/>
      <c r="KF253" s="3"/>
      <c r="KG253" s="3"/>
      <c r="KH253" s="3"/>
      <c r="KI253" s="3"/>
      <c r="KJ253" s="3"/>
      <c r="KK253" s="3"/>
      <c r="KL253" s="3"/>
      <c r="KM253" s="3"/>
      <c r="KN253" s="3"/>
      <c r="KO253" s="3"/>
      <c r="KP253" s="3"/>
      <c r="KQ253" s="3"/>
      <c r="KR253" s="3"/>
      <c r="KS253" s="3"/>
      <c r="KT253" s="3"/>
      <c r="KU253" s="3"/>
      <c r="KV253" s="3"/>
      <c r="KW253" s="3"/>
      <c r="KX253" s="3"/>
      <c r="KY253" s="3"/>
      <c r="KZ253" s="3"/>
      <c r="LA253" s="3"/>
      <c r="LB253" s="3"/>
      <c r="LC253" s="3"/>
      <c r="LD253" s="3"/>
      <c r="LE253" s="3"/>
      <c r="LF253" s="3"/>
      <c r="LG253" s="3"/>
      <c r="LH253" s="3"/>
      <c r="LI253" s="3"/>
      <c r="LJ253" s="3"/>
      <c r="LK253" s="3"/>
      <c r="LL253" s="3"/>
      <c r="LM253" s="3"/>
      <c r="LN253" s="3"/>
      <c r="LO253" s="3"/>
      <c r="LP253" s="3"/>
      <c r="LQ253" s="3"/>
      <c r="LR253" s="3"/>
      <c r="LS253" s="3"/>
      <c r="LT253" s="3"/>
      <c r="LU253" s="3"/>
      <c r="LV253" s="3"/>
      <c r="LW253" s="3"/>
      <c r="LX253" s="3"/>
      <c r="LY253" s="3"/>
      <c r="LZ253" s="3"/>
      <c r="MA253" s="3"/>
      <c r="MB253" s="3"/>
      <c r="MC253" s="3"/>
      <c r="MD253" s="3"/>
      <c r="ME253" s="3"/>
      <c r="MF253" s="3"/>
      <c r="MG253" s="3"/>
      <c r="MH253" s="3"/>
      <c r="MI253" s="3"/>
      <c r="MJ253" s="3"/>
      <c r="MK253" s="3"/>
      <c r="ML253" s="3"/>
      <c r="MM253" s="3"/>
      <c r="MN253" s="3"/>
      <c r="MO253" s="3"/>
      <c r="MP253" s="3"/>
      <c r="MQ253" s="3"/>
      <c r="MR253" s="3"/>
      <c r="MS253" s="3"/>
      <c r="MT253" s="3"/>
      <c r="MU253" s="3"/>
      <c r="MV253" s="3"/>
      <c r="MW253" s="3"/>
      <c r="MX253" s="3"/>
      <c r="MY253" s="3"/>
      <c r="MZ253" s="3"/>
      <c r="NA253" s="3"/>
      <c r="NB253" s="3"/>
      <c r="NC253" s="3"/>
      <c r="ND253" s="3"/>
      <c r="NE253" s="3"/>
      <c r="NF253" s="3"/>
      <c r="NG253" s="3"/>
      <c r="NH253" s="3"/>
      <c r="NI253" s="3"/>
      <c r="NJ253" s="3"/>
      <c r="NK253" s="3"/>
      <c r="NL253" s="3"/>
      <c r="NM253" s="3"/>
      <c r="NN253" s="3"/>
      <c r="NO253" s="3"/>
      <c r="NP253" s="3"/>
      <c r="NQ253" s="3"/>
      <c r="NR253" s="3"/>
      <c r="NS253" s="3"/>
      <c r="NT253" s="3"/>
      <c r="NU253" s="3"/>
      <c r="NV253" s="3"/>
      <c r="NW253" s="3"/>
      <c r="NX253" s="3"/>
      <c r="NY253" s="3"/>
      <c r="NZ253" s="3"/>
      <c r="OA253" s="3"/>
      <c r="OB253" s="3"/>
      <c r="OC253" s="3"/>
      <c r="OD253" s="3"/>
      <c r="OE253" s="3"/>
      <c r="OF253" s="3"/>
      <c r="OG253" s="3"/>
      <c r="OH253" s="3"/>
      <c r="OI253" s="3"/>
      <c r="OJ253" s="3"/>
      <c r="OK253" s="3"/>
      <c r="OL253" s="3"/>
      <c r="OM253" s="3"/>
      <c r="ON253" s="3"/>
      <c r="OO253" s="3"/>
      <c r="OP253" s="3"/>
      <c r="OQ253" s="3"/>
      <c r="OR253" s="3"/>
      <c r="OS253" s="3"/>
      <c r="OT253" s="3"/>
      <c r="OU253" s="3"/>
      <c r="OV253" s="3"/>
      <c r="OW253" s="3"/>
      <c r="OX253" s="3"/>
      <c r="OY253" s="3"/>
      <c r="OZ253" s="3"/>
      <c r="PA253" s="3"/>
      <c r="PB253" s="3"/>
      <c r="PC253" s="3"/>
      <c r="PD253" s="3"/>
      <c r="PE253" s="3"/>
      <c r="PF253" s="3"/>
      <c r="PG253" s="3"/>
      <c r="PH253" s="3"/>
      <c r="PI253" s="3"/>
      <c r="PJ253" s="3"/>
      <c r="PK253" s="3"/>
      <c r="PL253" s="3"/>
      <c r="PM253" s="3"/>
      <c r="PN253" s="3"/>
      <c r="PO253" s="3"/>
      <c r="PP253" s="3"/>
      <c r="PQ253" s="3"/>
      <c r="PR253" s="3"/>
      <c r="PS253" s="3"/>
      <c r="PT253" s="3"/>
      <c r="PU253" s="3"/>
      <c r="PV253" s="3"/>
      <c r="PW253" s="3"/>
      <c r="PX253" s="3"/>
      <c r="PY253" s="3"/>
      <c r="PZ253" s="3"/>
      <c r="QA253" s="3"/>
      <c r="QB253" s="3"/>
      <c r="QC253" s="3"/>
      <c r="QD253" s="3"/>
      <c r="QE253" s="3"/>
      <c r="QF253" s="3"/>
      <c r="QG253" s="3"/>
      <c r="QH253" s="3"/>
      <c r="QI253" s="3"/>
      <c r="QJ253" s="3"/>
      <c r="QK253" s="3"/>
      <c r="QL253" s="3"/>
      <c r="QM253" s="3"/>
      <c r="QN253" s="3"/>
      <c r="QO253" s="3"/>
      <c r="QP253" s="3"/>
      <c r="QQ253" s="3"/>
      <c r="QR253" s="3"/>
      <c r="QS253" s="3"/>
      <c r="QT253" s="3"/>
      <c r="QU253" s="3"/>
      <c r="QV253" s="3"/>
      <c r="QW253" s="3"/>
      <c r="QX253" s="3"/>
      <c r="QY253" s="3"/>
      <c r="QZ253" s="3"/>
      <c r="RA253" s="3"/>
      <c r="RB253" s="3"/>
      <c r="RC253" s="3"/>
      <c r="RD253" s="3"/>
      <c r="RE253" s="3"/>
      <c r="RF253" s="3"/>
      <c r="RG253" s="3"/>
      <c r="RH253" s="3"/>
      <c r="RI253" s="3"/>
      <c r="RJ253" s="3"/>
      <c r="RK253" s="3"/>
      <c r="RL253" s="3"/>
      <c r="RM253" s="3"/>
      <c r="RN253" s="3"/>
      <c r="RO253" s="3"/>
      <c r="RP253" s="3"/>
      <c r="RQ253" s="3"/>
      <c r="RR253" s="3"/>
      <c r="RS253" s="3"/>
      <c r="RT253" s="3"/>
      <c r="RU253" s="3"/>
      <c r="RV253" s="3"/>
      <c r="RW253" s="3"/>
      <c r="RX253" s="3"/>
      <c r="RY253" s="3"/>
      <c r="RZ253" s="3"/>
      <c r="SA253" s="3"/>
      <c r="SB253" s="3"/>
      <c r="SC253" s="3"/>
      <c r="SD253" s="3"/>
      <c r="SE253" s="3"/>
      <c r="SF253" s="3"/>
      <c r="SG253" s="3"/>
      <c r="SH253" s="3"/>
      <c r="SI253" s="3"/>
      <c r="SJ253" s="3"/>
      <c r="SK253" s="3"/>
      <c r="SL253" s="3"/>
      <c r="SM253" s="3"/>
      <c r="SN253" s="3"/>
      <c r="SO253" s="3"/>
      <c r="SP253" s="3"/>
      <c r="SQ253" s="3"/>
      <c r="SR253" s="3"/>
      <c r="SS253" s="3"/>
      <c r="ST253" s="3"/>
      <c r="SU253" s="3"/>
      <c r="SV253" s="3"/>
      <c r="SW253" s="3"/>
      <c r="SX253" s="3"/>
      <c r="SY253" s="3"/>
      <c r="SZ253" s="3"/>
      <c r="TA253" s="3"/>
      <c r="TB253" s="3"/>
      <c r="TC253" s="3"/>
      <c r="TD253" s="3"/>
      <c r="TE253" s="3"/>
      <c r="TF253" s="3"/>
      <c r="TG253" s="3"/>
      <c r="TH253" s="3"/>
      <c r="TI253" s="3"/>
      <c r="TJ253" s="3"/>
      <c r="TK253" s="3"/>
      <c r="TL253" s="3"/>
      <c r="TM253" s="3"/>
      <c r="TN253" s="3"/>
      <c r="TO253" s="3"/>
      <c r="TP253" s="3"/>
      <c r="TQ253" s="3"/>
      <c r="TR253" s="3"/>
      <c r="TS253" s="3"/>
      <c r="TT253" s="3"/>
      <c r="TU253" s="3"/>
      <c r="TV253" s="3"/>
      <c r="TW253" s="3"/>
      <c r="TX253" s="3"/>
      <c r="TY253" s="3"/>
      <c r="TZ253" s="3"/>
      <c r="UA253" s="3"/>
      <c r="UB253" s="3"/>
      <c r="UC253" s="3"/>
      <c r="UD253" s="3"/>
      <c r="UE253" s="3"/>
      <c r="UF253" s="3"/>
      <c r="UG253" s="3"/>
      <c r="UH253" s="3"/>
      <c r="UI253" s="3"/>
      <c r="UJ253" s="3"/>
      <c r="UK253" s="3"/>
      <c r="UL253" s="3"/>
      <c r="UM253" s="3"/>
      <c r="UN253" s="3"/>
      <c r="UO253" s="3"/>
      <c r="UP253" s="3"/>
      <c r="UQ253" s="3"/>
      <c r="UR253" s="3"/>
      <c r="US253" s="3"/>
      <c r="UT253" s="3"/>
      <c r="UU253" s="3"/>
      <c r="UV253" s="3"/>
      <c r="UW253" s="3"/>
      <c r="UX253" s="3"/>
      <c r="UY253" s="3"/>
      <c r="UZ253" s="3"/>
      <c r="VA253" s="3"/>
      <c r="VB253" s="3"/>
      <c r="VC253" s="3"/>
      <c r="VD253" s="3"/>
      <c r="VE253" s="3"/>
      <c r="VF253" s="3"/>
      <c r="VG253" s="3"/>
      <c r="VH253" s="3"/>
      <c r="VI253" s="3"/>
      <c r="VJ253" s="3"/>
      <c r="VK253" s="3"/>
      <c r="VL253" s="3"/>
      <c r="VM253" s="3"/>
      <c r="VN253" s="3"/>
      <c r="VO253" s="3"/>
      <c r="VP253" s="3"/>
      <c r="VQ253" s="3"/>
      <c r="VR253" s="3"/>
      <c r="VS253" s="3"/>
      <c r="VT253" s="3"/>
      <c r="VU253" s="3"/>
      <c r="VV253" s="3"/>
      <c r="VW253" s="3"/>
      <c r="VX253" s="3"/>
      <c r="VY253" s="3"/>
      <c r="VZ253" s="3"/>
      <c r="WA253" s="3"/>
      <c r="WB253" s="3"/>
      <c r="WC253" s="3"/>
      <c r="WD253" s="3"/>
      <c r="WE253" s="3"/>
      <c r="WF253" s="3"/>
      <c r="WG253" s="3"/>
      <c r="WH253" s="3"/>
      <c r="WI253" s="3"/>
      <c r="WJ253" s="3"/>
      <c r="WK253" s="3"/>
      <c r="WL253" s="3"/>
      <c r="WM253" s="3"/>
      <c r="WN253" s="3"/>
      <c r="WO253" s="3"/>
      <c r="WP253" s="3"/>
      <c r="WQ253" s="3"/>
      <c r="WR253" s="3"/>
      <c r="WS253" s="3"/>
      <c r="WT253" s="3"/>
      <c r="WU253" s="3"/>
      <c r="WV253" s="3"/>
      <c r="WW253" s="3"/>
      <c r="WX253" s="3"/>
      <c r="WY253" s="3"/>
      <c r="WZ253" s="3"/>
      <c r="XA253" s="3"/>
      <c r="XB253" s="3"/>
      <c r="XC253" s="3"/>
      <c r="XD253" s="3"/>
      <c r="XE253" s="3"/>
      <c r="XF253" s="3"/>
      <c r="XG253" s="3"/>
      <c r="XH253" s="3"/>
      <c r="XI253" s="3"/>
      <c r="XJ253" s="3"/>
      <c r="XK253" s="3"/>
      <c r="XL253" s="3"/>
      <c r="XM253" s="3"/>
      <c r="XN253" s="3"/>
      <c r="XO253" s="3"/>
      <c r="XP253" s="3"/>
      <c r="XQ253" s="3"/>
      <c r="XR253" s="3"/>
      <c r="XS253" s="3"/>
      <c r="XT253" s="3"/>
      <c r="XU253" s="3"/>
      <c r="XV253" s="3"/>
      <c r="XW253" s="3"/>
      <c r="XX253" s="3"/>
      <c r="XY253" s="3"/>
      <c r="XZ253" s="3"/>
      <c r="YA253" s="3"/>
      <c r="YB253" s="3"/>
      <c r="YC253" s="3"/>
      <c r="YD253" s="3"/>
      <c r="YE253" s="3"/>
      <c r="YF253" s="3"/>
      <c r="YG253" s="3"/>
      <c r="YH253" s="3"/>
      <c r="YI253" s="3"/>
      <c r="YJ253" s="3"/>
      <c r="YK253" s="3"/>
      <c r="YL253" s="3"/>
      <c r="YM253" s="3"/>
      <c r="YN253" s="3"/>
      <c r="YO253" s="3"/>
      <c r="YP253" s="3"/>
      <c r="YQ253" s="3"/>
      <c r="YR253" s="3"/>
      <c r="YS253" s="3"/>
      <c r="YT253" s="3"/>
      <c r="YU253" s="3"/>
      <c r="YV253" s="3"/>
      <c r="YW253" s="3"/>
      <c r="YX253" s="3"/>
      <c r="YY253" s="3"/>
      <c r="YZ253" s="3"/>
      <c r="ZA253" s="3"/>
      <c r="ZB253" s="3"/>
      <c r="ZC253" s="3"/>
      <c r="ZD253" s="3"/>
      <c r="ZE253" s="3"/>
      <c r="ZF253" s="3"/>
      <c r="ZG253" s="3"/>
      <c r="ZH253" s="3"/>
      <c r="ZI253" s="3"/>
      <c r="ZJ253" s="3"/>
      <c r="ZK253" s="3"/>
      <c r="ZL253" s="3"/>
      <c r="ZM253" s="3"/>
      <c r="ZN253" s="3"/>
      <c r="ZO253" s="3"/>
      <c r="ZP253" s="3"/>
      <c r="ZQ253" s="3"/>
      <c r="ZR253" s="3"/>
      <c r="ZS253" s="3"/>
      <c r="ZT253" s="3"/>
      <c r="ZU253" s="3"/>
      <c r="ZV253" s="3"/>
      <c r="ZW253" s="3"/>
      <c r="ZX253" s="3"/>
      <c r="ZY253" s="3"/>
      <c r="ZZ253" s="3"/>
      <c r="AAA253" s="3"/>
      <c r="AAB253" s="3"/>
      <c r="AAC253" s="3"/>
      <c r="AAD253" s="3"/>
      <c r="AAE253" s="3"/>
      <c r="AAF253" s="3"/>
      <c r="AAG253" s="3"/>
      <c r="AAH253" s="3"/>
      <c r="AAI253" s="3"/>
      <c r="AAJ253" s="3"/>
      <c r="AAK253" s="3"/>
      <c r="AAL253" s="3"/>
      <c r="AAM253" s="3"/>
      <c r="AAN253" s="3"/>
      <c r="AAO253" s="3"/>
      <c r="AAP253" s="3"/>
      <c r="AAQ253" s="3"/>
      <c r="AAR253" s="3"/>
      <c r="AAS253" s="3"/>
      <c r="AAT253" s="3"/>
      <c r="AAU253" s="3"/>
      <c r="AAV253" s="3"/>
      <c r="AAW253" s="3"/>
      <c r="AAX253" s="3"/>
      <c r="AAY253" s="3"/>
      <c r="AAZ253" s="3"/>
      <c r="ABA253" s="3"/>
      <c r="ABB253" s="3"/>
      <c r="ABC253" s="3"/>
      <c r="ABD253" s="3"/>
      <c r="ABE253" s="3"/>
      <c r="ABF253" s="3"/>
      <c r="ABG253" s="3"/>
      <c r="ABH253" s="3"/>
      <c r="ABI253" s="3"/>
      <c r="ABJ253" s="3"/>
      <c r="ABK253" s="3"/>
      <c r="ABL253" s="3"/>
      <c r="ABM253" s="3"/>
      <c r="ABN253" s="3"/>
      <c r="ABO253" s="3"/>
      <c r="ABP253" s="3"/>
      <c r="ABQ253" s="3"/>
      <c r="ABR253" s="3"/>
      <c r="ABS253" s="3"/>
      <c r="ABT253" s="3"/>
      <c r="ABU253" s="3"/>
      <c r="ABV253" s="3"/>
      <c r="ABW253" s="3"/>
      <c r="ABX253" s="3"/>
      <c r="ABY253" s="3"/>
      <c r="ABZ253" s="3"/>
      <c r="ACA253" s="3"/>
      <c r="ACB253" s="3"/>
      <c r="ACC253" s="3"/>
      <c r="ACD253" s="3"/>
      <c r="ACE253" s="3"/>
      <c r="ACF253" s="3"/>
      <c r="ACG253" s="3"/>
      <c r="ACH253" s="3"/>
      <c r="ACI253" s="3"/>
      <c r="ACJ253" s="3"/>
      <c r="ACK253" s="3"/>
      <c r="ACL253" s="3"/>
      <c r="ACM253" s="3"/>
      <c r="ACN253" s="3"/>
      <c r="ACO253" s="3"/>
      <c r="ACP253" s="3"/>
      <c r="ACQ253" s="3"/>
      <c r="ACR253" s="3"/>
      <c r="ACS253" s="3"/>
      <c r="ACT253" s="3"/>
      <c r="ACU253" s="3"/>
      <c r="ACV253" s="3"/>
      <c r="ACW253" s="3"/>
      <c r="ACX253" s="3"/>
      <c r="ACY253" s="3"/>
      <c r="ACZ253" s="3"/>
      <c r="ADA253" s="3"/>
      <c r="ADB253" s="3"/>
      <c r="ADC253" s="3"/>
      <c r="ADD253" s="3"/>
      <c r="ADE253" s="3"/>
      <c r="ADF253" s="3"/>
      <c r="ADG253" s="3"/>
      <c r="ADH253" s="3"/>
      <c r="ADI253" s="3"/>
      <c r="ADJ253" s="3"/>
      <c r="ADK253" s="3"/>
      <c r="ADL253" s="3"/>
      <c r="ADM253" s="3"/>
      <c r="ADN253" s="3"/>
      <c r="ADO253" s="3"/>
      <c r="ADP253" s="3"/>
      <c r="ADQ253" s="3"/>
      <c r="ADR253" s="3"/>
      <c r="ADS253" s="3"/>
      <c r="ADT253" s="3"/>
      <c r="ADU253" s="3"/>
      <c r="ADV253" s="3"/>
      <c r="ADW253" s="3"/>
      <c r="ADX253" s="3"/>
      <c r="ADY253" s="3"/>
      <c r="ADZ253" s="3"/>
      <c r="AEA253" s="3"/>
      <c r="AEB253" s="3"/>
      <c r="AEC253" s="3"/>
      <c r="AED253" s="3"/>
      <c r="AEE253" s="3"/>
      <c r="AEF253" s="3"/>
      <c r="AEG253" s="3"/>
      <c r="AEH253" s="3"/>
      <c r="AEI253" s="3"/>
      <c r="AEJ253" s="3"/>
      <c r="AEK253" s="3"/>
      <c r="AEL253" s="3"/>
      <c r="AEM253" s="3"/>
      <c r="AEN253" s="3"/>
      <c r="AEO253" s="3"/>
      <c r="AEP253" s="3"/>
      <c r="AEQ253" s="3"/>
      <c r="AER253" s="3"/>
      <c r="AES253" s="3"/>
      <c r="AET253" s="3"/>
      <c r="AEU253" s="3"/>
      <c r="AEV253" s="3"/>
      <c r="AEW253" s="3"/>
      <c r="AEX253" s="3"/>
      <c r="AEY253" s="3"/>
      <c r="AEZ253" s="3"/>
      <c r="AFA253" s="3"/>
      <c r="AFB253" s="3"/>
      <c r="AFC253" s="3"/>
      <c r="AFD253" s="3"/>
      <c r="AFE253" s="3"/>
      <c r="AFF253" s="3"/>
      <c r="AFG253" s="3"/>
      <c r="AFH253" s="3"/>
      <c r="AFI253" s="3"/>
      <c r="AFJ253" s="3"/>
      <c r="AFK253" s="3"/>
      <c r="AFL253" s="3"/>
      <c r="AFM253" s="3"/>
      <c r="AFN253" s="3"/>
      <c r="AFO253" s="3"/>
      <c r="AFP253" s="3"/>
      <c r="AFQ253" s="3"/>
      <c r="AFR253" s="3"/>
      <c r="AFS253" s="3"/>
      <c r="AFT253" s="3"/>
      <c r="AFU253" s="3"/>
      <c r="AFV253" s="3"/>
      <c r="AFW253" s="3"/>
      <c r="AFX253" s="3"/>
      <c r="AFY253" s="3"/>
      <c r="AFZ253" s="3"/>
      <c r="AGA253" s="3"/>
      <c r="AGB253" s="3"/>
      <c r="AGC253" s="3"/>
      <c r="AGD253" s="3"/>
      <c r="AGE253" s="3"/>
      <c r="AGF253" s="3"/>
      <c r="AGG253" s="3"/>
      <c r="AGH253" s="3"/>
      <c r="AGI253" s="3"/>
      <c r="AGJ253" s="3"/>
      <c r="AGK253" s="3"/>
      <c r="AGL253" s="3"/>
      <c r="AGM253" s="3"/>
      <c r="AGN253" s="3"/>
      <c r="AGO253" s="3"/>
      <c r="AGP253" s="3"/>
      <c r="AGQ253" s="3"/>
      <c r="AGR253" s="3"/>
      <c r="AGS253" s="3"/>
      <c r="AGT253" s="3"/>
      <c r="AGU253" s="3"/>
      <c r="AGV253" s="3"/>
      <c r="AGW253" s="3"/>
      <c r="AGX253" s="3"/>
      <c r="AGY253" s="3"/>
      <c r="AGZ253" s="3"/>
      <c r="AHA253" s="3"/>
      <c r="AHB253" s="3"/>
      <c r="AHC253" s="3"/>
      <c r="AHD253" s="3"/>
      <c r="AHE253" s="3"/>
      <c r="AHF253" s="3"/>
      <c r="AHG253" s="3"/>
      <c r="AHH253" s="3"/>
      <c r="AHI253" s="3"/>
      <c r="AHJ253" s="3"/>
      <c r="AHK253" s="3"/>
      <c r="AHL253" s="3"/>
      <c r="AHM253" s="3"/>
      <c r="AHN253" s="3"/>
      <c r="AHO253" s="3"/>
      <c r="AHP253" s="3"/>
      <c r="AHQ253" s="3"/>
      <c r="AHR253" s="3"/>
      <c r="AHS253" s="3"/>
      <c r="AHT253" s="3"/>
      <c r="AHU253" s="3"/>
      <c r="AHV253" s="3"/>
      <c r="AHW253" s="3"/>
      <c r="AHX253" s="3"/>
      <c r="AHY253" s="3"/>
      <c r="AHZ253" s="3"/>
      <c r="AIA253" s="3"/>
      <c r="AIB253" s="3"/>
      <c r="AIC253" s="3"/>
      <c r="AID253" s="3"/>
      <c r="AIE253" s="3"/>
      <c r="AIF253" s="3"/>
      <c r="AIG253" s="3"/>
      <c r="AIH253" s="3"/>
      <c r="AII253" s="3"/>
      <c r="AIJ253" s="3"/>
      <c r="AIK253" s="3"/>
      <c r="AIL253" s="3"/>
      <c r="AIM253" s="3"/>
      <c r="AIN253" s="3"/>
      <c r="AIO253" s="3"/>
      <c r="AIP253" s="3"/>
      <c r="AIQ253" s="3"/>
      <c r="AIR253" s="3"/>
      <c r="AIS253" s="3"/>
      <c r="AIT253" s="3"/>
      <c r="AIU253" s="3"/>
      <c r="AIV253" s="3"/>
      <c r="AIW253" s="3"/>
      <c r="AIX253" s="3"/>
      <c r="AIY253" s="3"/>
      <c r="AIZ253" s="3"/>
      <c r="AJA253" s="3"/>
      <c r="AJB253" s="3"/>
      <c r="AJC253" s="3"/>
      <c r="AJD253" s="3"/>
      <c r="AJE253" s="3"/>
      <c r="AJF253" s="3"/>
      <c r="AJG253" s="3"/>
      <c r="AJH253" s="3"/>
      <c r="AJI253" s="3"/>
      <c r="AJJ253" s="3"/>
      <c r="AJK253" s="3"/>
      <c r="AJL253" s="3"/>
      <c r="AJM253" s="3"/>
      <c r="AJN253" s="3"/>
      <c r="AJO253" s="3"/>
      <c r="AJP253" s="3"/>
      <c r="AJQ253" s="3"/>
      <c r="AJR253" s="3"/>
      <c r="AJS253" s="3"/>
      <c r="AJT253" s="3"/>
      <c r="AJU253" s="3"/>
      <c r="AJV253" s="3"/>
      <c r="AJW253" s="3"/>
      <c r="AJX253" s="3"/>
      <c r="AJY253" s="3"/>
      <c r="AJZ253" s="3"/>
      <c r="AKA253" s="3"/>
      <c r="AKB253" s="3"/>
      <c r="AKC253" s="3"/>
      <c r="AKD253" s="3"/>
      <c r="AKE253" s="3"/>
      <c r="AKF253" s="3"/>
      <c r="AKG253" s="3"/>
      <c r="AKH253" s="3"/>
      <c r="AKI253" s="3"/>
      <c r="AKJ253" s="3"/>
      <c r="AKK253" s="3"/>
      <c r="AKL253" s="3"/>
      <c r="AKM253" s="3"/>
      <c r="AKN253" s="3"/>
      <c r="AKO253" s="3"/>
      <c r="AKP253" s="3"/>
      <c r="AKQ253" s="3"/>
      <c r="AKR253" s="3"/>
      <c r="AKS253" s="3"/>
      <c r="AKT253" s="3"/>
      <c r="AKU253" s="3"/>
      <c r="AKV253" s="3"/>
      <c r="AKW253" s="3"/>
      <c r="AKX253" s="3"/>
      <c r="AKY253" s="3"/>
      <c r="AKZ253" s="3"/>
      <c r="ALA253" s="3"/>
      <c r="ALB253" s="3"/>
      <c r="ALC253" s="3"/>
      <c r="ALD253" s="3"/>
      <c r="ALE253" s="3"/>
      <c r="ALF253" s="3"/>
      <c r="ALG253" s="3"/>
      <c r="ALH253" s="3"/>
      <c r="ALI253" s="3"/>
      <c r="ALJ253" s="3"/>
      <c r="ALK253" s="3"/>
      <c r="ALL253" s="3"/>
      <c r="ALM253" s="3"/>
      <c r="ALN253" s="3"/>
      <c r="ALO253" s="3"/>
      <c r="ALP253" s="3"/>
      <c r="ALQ253" s="3"/>
      <c r="ALR253" s="3"/>
      <c r="ALS253" s="3"/>
      <c r="ALT253" s="3"/>
      <c r="ALU253" s="3"/>
      <c r="ALV253" s="3"/>
      <c r="ALW253" s="3"/>
      <c r="ALX253" s="3"/>
      <c r="ALY253" s="3"/>
      <c r="ALZ253" s="3"/>
      <c r="AMA253" s="3"/>
      <c r="AMB253" s="3"/>
      <c r="AMC253" s="3"/>
      <c r="AMD253" s="3"/>
      <c r="AME253" s="3"/>
      <c r="AMF253" s="3"/>
      <c r="AMG253" s="3"/>
      <c r="AMH253" s="3"/>
      <c r="AMI253" s="3"/>
      <c r="AMJ253" s="3"/>
      <c r="AMK253" s="3"/>
      <c r="AML253" s="3"/>
      <c r="AMM253" s="3"/>
      <c r="AMN253" s="3"/>
      <c r="AMO253" s="3"/>
      <c r="AMP253" s="3"/>
      <c r="AMQ253" s="3"/>
      <c r="AMR253" s="3"/>
      <c r="AMS253" s="3"/>
      <c r="AMT253" s="3"/>
      <c r="AMU253" s="3"/>
    </row>
    <row r="254" spans="1:1035" ht="14.25">
      <c r="A254" s="3"/>
      <c r="B254" s="3"/>
      <c r="C254" s="3"/>
      <c r="D254" s="3"/>
      <c r="E254" s="6"/>
      <c r="F254" s="3"/>
      <c r="G254" s="65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  <c r="IW254" s="3"/>
      <c r="IX254" s="3"/>
      <c r="IY254" s="3"/>
      <c r="IZ254" s="3"/>
      <c r="JA254" s="3"/>
      <c r="JB254" s="3"/>
      <c r="JC254" s="3"/>
      <c r="JD254" s="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3"/>
      <c r="JQ254" s="3"/>
      <c r="JR254" s="3"/>
      <c r="JS254" s="3"/>
      <c r="JT254" s="3"/>
      <c r="JU254" s="3"/>
      <c r="JV254" s="3"/>
      <c r="JW254" s="3"/>
      <c r="JX254" s="3"/>
      <c r="JY254" s="3"/>
      <c r="JZ254" s="3"/>
      <c r="KA254" s="3"/>
      <c r="KB254" s="3"/>
      <c r="KC254" s="3"/>
      <c r="KD254" s="3"/>
      <c r="KE254" s="3"/>
      <c r="KF254" s="3"/>
      <c r="KG254" s="3"/>
      <c r="KH254" s="3"/>
      <c r="KI254" s="3"/>
      <c r="KJ254" s="3"/>
      <c r="KK254" s="3"/>
      <c r="KL254" s="3"/>
      <c r="KM254" s="3"/>
      <c r="KN254" s="3"/>
      <c r="KO254" s="3"/>
      <c r="KP254" s="3"/>
      <c r="KQ254" s="3"/>
      <c r="KR254" s="3"/>
      <c r="KS254" s="3"/>
      <c r="KT254" s="3"/>
      <c r="KU254" s="3"/>
      <c r="KV254" s="3"/>
      <c r="KW254" s="3"/>
      <c r="KX254" s="3"/>
      <c r="KY254" s="3"/>
      <c r="KZ254" s="3"/>
      <c r="LA254" s="3"/>
      <c r="LB254" s="3"/>
      <c r="LC254" s="3"/>
      <c r="LD254" s="3"/>
      <c r="LE254" s="3"/>
      <c r="LF254" s="3"/>
      <c r="LG254" s="3"/>
      <c r="LH254" s="3"/>
      <c r="LI254" s="3"/>
      <c r="LJ254" s="3"/>
      <c r="LK254" s="3"/>
      <c r="LL254" s="3"/>
      <c r="LM254" s="3"/>
      <c r="LN254" s="3"/>
      <c r="LO254" s="3"/>
      <c r="LP254" s="3"/>
      <c r="LQ254" s="3"/>
      <c r="LR254" s="3"/>
      <c r="LS254" s="3"/>
      <c r="LT254" s="3"/>
      <c r="LU254" s="3"/>
      <c r="LV254" s="3"/>
      <c r="LW254" s="3"/>
      <c r="LX254" s="3"/>
      <c r="LY254" s="3"/>
      <c r="LZ254" s="3"/>
      <c r="MA254" s="3"/>
      <c r="MB254" s="3"/>
      <c r="MC254" s="3"/>
      <c r="MD254" s="3"/>
      <c r="ME254" s="3"/>
      <c r="MF254" s="3"/>
      <c r="MG254" s="3"/>
      <c r="MH254" s="3"/>
      <c r="MI254" s="3"/>
      <c r="MJ254" s="3"/>
      <c r="MK254" s="3"/>
      <c r="ML254" s="3"/>
      <c r="MM254" s="3"/>
      <c r="MN254" s="3"/>
      <c r="MO254" s="3"/>
      <c r="MP254" s="3"/>
      <c r="MQ254" s="3"/>
      <c r="MR254" s="3"/>
      <c r="MS254" s="3"/>
      <c r="MT254" s="3"/>
      <c r="MU254" s="3"/>
      <c r="MV254" s="3"/>
      <c r="MW254" s="3"/>
      <c r="MX254" s="3"/>
      <c r="MY254" s="3"/>
      <c r="MZ254" s="3"/>
      <c r="NA254" s="3"/>
      <c r="NB254" s="3"/>
      <c r="NC254" s="3"/>
      <c r="ND254" s="3"/>
      <c r="NE254" s="3"/>
      <c r="NF254" s="3"/>
      <c r="NG254" s="3"/>
      <c r="NH254" s="3"/>
      <c r="NI254" s="3"/>
      <c r="NJ254" s="3"/>
      <c r="NK254" s="3"/>
      <c r="NL254" s="3"/>
      <c r="NM254" s="3"/>
      <c r="NN254" s="3"/>
      <c r="NO254" s="3"/>
      <c r="NP254" s="3"/>
      <c r="NQ254" s="3"/>
      <c r="NR254" s="3"/>
      <c r="NS254" s="3"/>
      <c r="NT254" s="3"/>
      <c r="NU254" s="3"/>
      <c r="NV254" s="3"/>
      <c r="NW254" s="3"/>
      <c r="NX254" s="3"/>
      <c r="NY254" s="3"/>
      <c r="NZ254" s="3"/>
      <c r="OA254" s="3"/>
      <c r="OB254" s="3"/>
      <c r="OC254" s="3"/>
      <c r="OD254" s="3"/>
      <c r="OE254" s="3"/>
      <c r="OF254" s="3"/>
      <c r="OG254" s="3"/>
      <c r="OH254" s="3"/>
      <c r="OI254" s="3"/>
      <c r="OJ254" s="3"/>
      <c r="OK254" s="3"/>
      <c r="OL254" s="3"/>
      <c r="OM254" s="3"/>
      <c r="ON254" s="3"/>
      <c r="OO254" s="3"/>
      <c r="OP254" s="3"/>
      <c r="OQ254" s="3"/>
      <c r="OR254" s="3"/>
      <c r="OS254" s="3"/>
      <c r="OT254" s="3"/>
      <c r="OU254" s="3"/>
      <c r="OV254" s="3"/>
      <c r="OW254" s="3"/>
      <c r="OX254" s="3"/>
      <c r="OY254" s="3"/>
      <c r="OZ254" s="3"/>
      <c r="PA254" s="3"/>
      <c r="PB254" s="3"/>
      <c r="PC254" s="3"/>
      <c r="PD254" s="3"/>
      <c r="PE254" s="3"/>
      <c r="PF254" s="3"/>
      <c r="PG254" s="3"/>
      <c r="PH254" s="3"/>
      <c r="PI254" s="3"/>
      <c r="PJ254" s="3"/>
      <c r="PK254" s="3"/>
      <c r="PL254" s="3"/>
      <c r="PM254" s="3"/>
      <c r="PN254" s="3"/>
      <c r="PO254" s="3"/>
      <c r="PP254" s="3"/>
      <c r="PQ254" s="3"/>
      <c r="PR254" s="3"/>
      <c r="PS254" s="3"/>
      <c r="PT254" s="3"/>
      <c r="PU254" s="3"/>
      <c r="PV254" s="3"/>
      <c r="PW254" s="3"/>
      <c r="PX254" s="3"/>
      <c r="PY254" s="3"/>
      <c r="PZ254" s="3"/>
      <c r="QA254" s="3"/>
      <c r="QB254" s="3"/>
      <c r="QC254" s="3"/>
      <c r="QD254" s="3"/>
      <c r="QE254" s="3"/>
      <c r="QF254" s="3"/>
      <c r="QG254" s="3"/>
      <c r="QH254" s="3"/>
      <c r="QI254" s="3"/>
      <c r="QJ254" s="3"/>
      <c r="QK254" s="3"/>
      <c r="QL254" s="3"/>
      <c r="QM254" s="3"/>
      <c r="QN254" s="3"/>
      <c r="QO254" s="3"/>
      <c r="QP254" s="3"/>
      <c r="QQ254" s="3"/>
      <c r="QR254" s="3"/>
      <c r="QS254" s="3"/>
      <c r="QT254" s="3"/>
      <c r="QU254" s="3"/>
      <c r="QV254" s="3"/>
      <c r="QW254" s="3"/>
      <c r="QX254" s="3"/>
      <c r="QY254" s="3"/>
      <c r="QZ254" s="3"/>
      <c r="RA254" s="3"/>
      <c r="RB254" s="3"/>
      <c r="RC254" s="3"/>
      <c r="RD254" s="3"/>
      <c r="RE254" s="3"/>
      <c r="RF254" s="3"/>
      <c r="RG254" s="3"/>
      <c r="RH254" s="3"/>
      <c r="RI254" s="3"/>
      <c r="RJ254" s="3"/>
      <c r="RK254" s="3"/>
      <c r="RL254" s="3"/>
      <c r="RM254" s="3"/>
      <c r="RN254" s="3"/>
      <c r="RO254" s="3"/>
      <c r="RP254" s="3"/>
      <c r="RQ254" s="3"/>
      <c r="RR254" s="3"/>
      <c r="RS254" s="3"/>
      <c r="RT254" s="3"/>
      <c r="RU254" s="3"/>
      <c r="RV254" s="3"/>
      <c r="RW254" s="3"/>
      <c r="RX254" s="3"/>
      <c r="RY254" s="3"/>
      <c r="RZ254" s="3"/>
      <c r="SA254" s="3"/>
      <c r="SB254" s="3"/>
      <c r="SC254" s="3"/>
      <c r="SD254" s="3"/>
      <c r="SE254" s="3"/>
      <c r="SF254" s="3"/>
      <c r="SG254" s="3"/>
      <c r="SH254" s="3"/>
      <c r="SI254" s="3"/>
      <c r="SJ254" s="3"/>
      <c r="SK254" s="3"/>
      <c r="SL254" s="3"/>
      <c r="SM254" s="3"/>
      <c r="SN254" s="3"/>
      <c r="SO254" s="3"/>
      <c r="SP254" s="3"/>
      <c r="SQ254" s="3"/>
      <c r="SR254" s="3"/>
      <c r="SS254" s="3"/>
      <c r="ST254" s="3"/>
      <c r="SU254" s="3"/>
      <c r="SV254" s="3"/>
      <c r="SW254" s="3"/>
      <c r="SX254" s="3"/>
      <c r="SY254" s="3"/>
      <c r="SZ254" s="3"/>
      <c r="TA254" s="3"/>
      <c r="TB254" s="3"/>
      <c r="TC254" s="3"/>
      <c r="TD254" s="3"/>
      <c r="TE254" s="3"/>
      <c r="TF254" s="3"/>
      <c r="TG254" s="3"/>
      <c r="TH254" s="3"/>
      <c r="TI254" s="3"/>
      <c r="TJ254" s="3"/>
      <c r="TK254" s="3"/>
      <c r="TL254" s="3"/>
      <c r="TM254" s="3"/>
      <c r="TN254" s="3"/>
      <c r="TO254" s="3"/>
      <c r="TP254" s="3"/>
      <c r="TQ254" s="3"/>
      <c r="TR254" s="3"/>
      <c r="TS254" s="3"/>
      <c r="TT254" s="3"/>
      <c r="TU254" s="3"/>
      <c r="TV254" s="3"/>
      <c r="TW254" s="3"/>
      <c r="TX254" s="3"/>
      <c r="TY254" s="3"/>
      <c r="TZ254" s="3"/>
      <c r="UA254" s="3"/>
      <c r="UB254" s="3"/>
      <c r="UC254" s="3"/>
      <c r="UD254" s="3"/>
      <c r="UE254" s="3"/>
      <c r="UF254" s="3"/>
      <c r="UG254" s="3"/>
      <c r="UH254" s="3"/>
      <c r="UI254" s="3"/>
      <c r="UJ254" s="3"/>
      <c r="UK254" s="3"/>
      <c r="UL254" s="3"/>
      <c r="UM254" s="3"/>
      <c r="UN254" s="3"/>
      <c r="UO254" s="3"/>
      <c r="UP254" s="3"/>
      <c r="UQ254" s="3"/>
      <c r="UR254" s="3"/>
      <c r="US254" s="3"/>
      <c r="UT254" s="3"/>
      <c r="UU254" s="3"/>
      <c r="UV254" s="3"/>
      <c r="UW254" s="3"/>
      <c r="UX254" s="3"/>
      <c r="UY254" s="3"/>
      <c r="UZ254" s="3"/>
      <c r="VA254" s="3"/>
      <c r="VB254" s="3"/>
      <c r="VC254" s="3"/>
      <c r="VD254" s="3"/>
      <c r="VE254" s="3"/>
      <c r="VF254" s="3"/>
      <c r="VG254" s="3"/>
      <c r="VH254" s="3"/>
      <c r="VI254" s="3"/>
      <c r="VJ254" s="3"/>
      <c r="VK254" s="3"/>
      <c r="VL254" s="3"/>
      <c r="VM254" s="3"/>
      <c r="VN254" s="3"/>
      <c r="VO254" s="3"/>
      <c r="VP254" s="3"/>
      <c r="VQ254" s="3"/>
      <c r="VR254" s="3"/>
      <c r="VS254" s="3"/>
      <c r="VT254" s="3"/>
      <c r="VU254" s="3"/>
      <c r="VV254" s="3"/>
      <c r="VW254" s="3"/>
      <c r="VX254" s="3"/>
      <c r="VY254" s="3"/>
      <c r="VZ254" s="3"/>
      <c r="WA254" s="3"/>
      <c r="WB254" s="3"/>
      <c r="WC254" s="3"/>
      <c r="WD254" s="3"/>
      <c r="WE254" s="3"/>
      <c r="WF254" s="3"/>
      <c r="WG254" s="3"/>
      <c r="WH254" s="3"/>
      <c r="WI254" s="3"/>
      <c r="WJ254" s="3"/>
      <c r="WK254" s="3"/>
      <c r="WL254" s="3"/>
      <c r="WM254" s="3"/>
      <c r="WN254" s="3"/>
      <c r="WO254" s="3"/>
      <c r="WP254" s="3"/>
      <c r="WQ254" s="3"/>
      <c r="WR254" s="3"/>
      <c r="WS254" s="3"/>
      <c r="WT254" s="3"/>
      <c r="WU254" s="3"/>
      <c r="WV254" s="3"/>
      <c r="WW254" s="3"/>
      <c r="WX254" s="3"/>
      <c r="WY254" s="3"/>
      <c r="WZ254" s="3"/>
      <c r="XA254" s="3"/>
      <c r="XB254" s="3"/>
      <c r="XC254" s="3"/>
      <c r="XD254" s="3"/>
      <c r="XE254" s="3"/>
      <c r="XF254" s="3"/>
      <c r="XG254" s="3"/>
      <c r="XH254" s="3"/>
      <c r="XI254" s="3"/>
      <c r="XJ254" s="3"/>
      <c r="XK254" s="3"/>
      <c r="XL254" s="3"/>
      <c r="XM254" s="3"/>
      <c r="XN254" s="3"/>
      <c r="XO254" s="3"/>
      <c r="XP254" s="3"/>
      <c r="XQ254" s="3"/>
      <c r="XR254" s="3"/>
      <c r="XS254" s="3"/>
      <c r="XT254" s="3"/>
      <c r="XU254" s="3"/>
      <c r="XV254" s="3"/>
      <c r="XW254" s="3"/>
      <c r="XX254" s="3"/>
      <c r="XY254" s="3"/>
      <c r="XZ254" s="3"/>
      <c r="YA254" s="3"/>
      <c r="YB254" s="3"/>
      <c r="YC254" s="3"/>
      <c r="YD254" s="3"/>
      <c r="YE254" s="3"/>
      <c r="YF254" s="3"/>
      <c r="YG254" s="3"/>
      <c r="YH254" s="3"/>
      <c r="YI254" s="3"/>
      <c r="YJ254" s="3"/>
      <c r="YK254" s="3"/>
      <c r="YL254" s="3"/>
      <c r="YM254" s="3"/>
      <c r="YN254" s="3"/>
      <c r="YO254" s="3"/>
      <c r="YP254" s="3"/>
      <c r="YQ254" s="3"/>
      <c r="YR254" s="3"/>
      <c r="YS254" s="3"/>
      <c r="YT254" s="3"/>
      <c r="YU254" s="3"/>
      <c r="YV254" s="3"/>
      <c r="YW254" s="3"/>
      <c r="YX254" s="3"/>
      <c r="YY254" s="3"/>
      <c r="YZ254" s="3"/>
      <c r="ZA254" s="3"/>
      <c r="ZB254" s="3"/>
      <c r="ZC254" s="3"/>
      <c r="ZD254" s="3"/>
      <c r="ZE254" s="3"/>
      <c r="ZF254" s="3"/>
      <c r="ZG254" s="3"/>
      <c r="ZH254" s="3"/>
      <c r="ZI254" s="3"/>
      <c r="ZJ254" s="3"/>
      <c r="ZK254" s="3"/>
      <c r="ZL254" s="3"/>
      <c r="ZM254" s="3"/>
      <c r="ZN254" s="3"/>
      <c r="ZO254" s="3"/>
      <c r="ZP254" s="3"/>
      <c r="ZQ254" s="3"/>
      <c r="ZR254" s="3"/>
      <c r="ZS254" s="3"/>
      <c r="ZT254" s="3"/>
      <c r="ZU254" s="3"/>
      <c r="ZV254" s="3"/>
      <c r="ZW254" s="3"/>
      <c r="ZX254" s="3"/>
      <c r="ZY254" s="3"/>
      <c r="ZZ254" s="3"/>
      <c r="AAA254" s="3"/>
      <c r="AAB254" s="3"/>
      <c r="AAC254" s="3"/>
      <c r="AAD254" s="3"/>
      <c r="AAE254" s="3"/>
      <c r="AAF254" s="3"/>
      <c r="AAG254" s="3"/>
      <c r="AAH254" s="3"/>
      <c r="AAI254" s="3"/>
      <c r="AAJ254" s="3"/>
      <c r="AAK254" s="3"/>
      <c r="AAL254" s="3"/>
      <c r="AAM254" s="3"/>
      <c r="AAN254" s="3"/>
      <c r="AAO254" s="3"/>
      <c r="AAP254" s="3"/>
      <c r="AAQ254" s="3"/>
      <c r="AAR254" s="3"/>
      <c r="AAS254" s="3"/>
      <c r="AAT254" s="3"/>
      <c r="AAU254" s="3"/>
      <c r="AAV254" s="3"/>
      <c r="AAW254" s="3"/>
      <c r="AAX254" s="3"/>
      <c r="AAY254" s="3"/>
      <c r="AAZ254" s="3"/>
      <c r="ABA254" s="3"/>
      <c r="ABB254" s="3"/>
      <c r="ABC254" s="3"/>
      <c r="ABD254" s="3"/>
      <c r="ABE254" s="3"/>
      <c r="ABF254" s="3"/>
      <c r="ABG254" s="3"/>
      <c r="ABH254" s="3"/>
      <c r="ABI254" s="3"/>
      <c r="ABJ254" s="3"/>
      <c r="ABK254" s="3"/>
      <c r="ABL254" s="3"/>
      <c r="ABM254" s="3"/>
      <c r="ABN254" s="3"/>
      <c r="ABO254" s="3"/>
      <c r="ABP254" s="3"/>
      <c r="ABQ254" s="3"/>
      <c r="ABR254" s="3"/>
      <c r="ABS254" s="3"/>
      <c r="ABT254" s="3"/>
      <c r="ABU254" s="3"/>
      <c r="ABV254" s="3"/>
      <c r="ABW254" s="3"/>
      <c r="ABX254" s="3"/>
      <c r="ABY254" s="3"/>
      <c r="ABZ254" s="3"/>
      <c r="ACA254" s="3"/>
      <c r="ACB254" s="3"/>
      <c r="ACC254" s="3"/>
      <c r="ACD254" s="3"/>
      <c r="ACE254" s="3"/>
      <c r="ACF254" s="3"/>
      <c r="ACG254" s="3"/>
      <c r="ACH254" s="3"/>
      <c r="ACI254" s="3"/>
      <c r="ACJ254" s="3"/>
      <c r="ACK254" s="3"/>
      <c r="ACL254" s="3"/>
      <c r="ACM254" s="3"/>
      <c r="ACN254" s="3"/>
      <c r="ACO254" s="3"/>
      <c r="ACP254" s="3"/>
      <c r="ACQ254" s="3"/>
      <c r="ACR254" s="3"/>
      <c r="ACS254" s="3"/>
      <c r="ACT254" s="3"/>
      <c r="ACU254" s="3"/>
      <c r="ACV254" s="3"/>
      <c r="ACW254" s="3"/>
      <c r="ACX254" s="3"/>
      <c r="ACY254" s="3"/>
      <c r="ACZ254" s="3"/>
      <c r="ADA254" s="3"/>
      <c r="ADB254" s="3"/>
      <c r="ADC254" s="3"/>
      <c r="ADD254" s="3"/>
      <c r="ADE254" s="3"/>
      <c r="ADF254" s="3"/>
      <c r="ADG254" s="3"/>
      <c r="ADH254" s="3"/>
      <c r="ADI254" s="3"/>
      <c r="ADJ254" s="3"/>
      <c r="ADK254" s="3"/>
      <c r="ADL254" s="3"/>
      <c r="ADM254" s="3"/>
      <c r="ADN254" s="3"/>
      <c r="ADO254" s="3"/>
      <c r="ADP254" s="3"/>
      <c r="ADQ254" s="3"/>
      <c r="ADR254" s="3"/>
      <c r="ADS254" s="3"/>
      <c r="ADT254" s="3"/>
      <c r="ADU254" s="3"/>
      <c r="ADV254" s="3"/>
      <c r="ADW254" s="3"/>
      <c r="ADX254" s="3"/>
      <c r="ADY254" s="3"/>
      <c r="ADZ254" s="3"/>
      <c r="AEA254" s="3"/>
      <c r="AEB254" s="3"/>
      <c r="AEC254" s="3"/>
      <c r="AED254" s="3"/>
      <c r="AEE254" s="3"/>
      <c r="AEF254" s="3"/>
      <c r="AEG254" s="3"/>
      <c r="AEH254" s="3"/>
      <c r="AEI254" s="3"/>
      <c r="AEJ254" s="3"/>
      <c r="AEK254" s="3"/>
      <c r="AEL254" s="3"/>
      <c r="AEM254" s="3"/>
      <c r="AEN254" s="3"/>
      <c r="AEO254" s="3"/>
      <c r="AEP254" s="3"/>
      <c r="AEQ254" s="3"/>
      <c r="AER254" s="3"/>
      <c r="AES254" s="3"/>
      <c r="AET254" s="3"/>
      <c r="AEU254" s="3"/>
      <c r="AEV254" s="3"/>
      <c r="AEW254" s="3"/>
      <c r="AEX254" s="3"/>
      <c r="AEY254" s="3"/>
      <c r="AEZ254" s="3"/>
      <c r="AFA254" s="3"/>
      <c r="AFB254" s="3"/>
      <c r="AFC254" s="3"/>
      <c r="AFD254" s="3"/>
      <c r="AFE254" s="3"/>
      <c r="AFF254" s="3"/>
      <c r="AFG254" s="3"/>
      <c r="AFH254" s="3"/>
      <c r="AFI254" s="3"/>
      <c r="AFJ254" s="3"/>
      <c r="AFK254" s="3"/>
      <c r="AFL254" s="3"/>
      <c r="AFM254" s="3"/>
      <c r="AFN254" s="3"/>
      <c r="AFO254" s="3"/>
      <c r="AFP254" s="3"/>
      <c r="AFQ254" s="3"/>
      <c r="AFR254" s="3"/>
      <c r="AFS254" s="3"/>
      <c r="AFT254" s="3"/>
      <c r="AFU254" s="3"/>
      <c r="AFV254" s="3"/>
      <c r="AFW254" s="3"/>
      <c r="AFX254" s="3"/>
      <c r="AFY254" s="3"/>
      <c r="AFZ254" s="3"/>
      <c r="AGA254" s="3"/>
      <c r="AGB254" s="3"/>
      <c r="AGC254" s="3"/>
      <c r="AGD254" s="3"/>
      <c r="AGE254" s="3"/>
      <c r="AGF254" s="3"/>
      <c r="AGG254" s="3"/>
      <c r="AGH254" s="3"/>
      <c r="AGI254" s="3"/>
      <c r="AGJ254" s="3"/>
      <c r="AGK254" s="3"/>
      <c r="AGL254" s="3"/>
      <c r="AGM254" s="3"/>
      <c r="AGN254" s="3"/>
      <c r="AGO254" s="3"/>
      <c r="AGP254" s="3"/>
      <c r="AGQ254" s="3"/>
      <c r="AGR254" s="3"/>
      <c r="AGS254" s="3"/>
      <c r="AGT254" s="3"/>
      <c r="AGU254" s="3"/>
      <c r="AGV254" s="3"/>
      <c r="AGW254" s="3"/>
      <c r="AGX254" s="3"/>
      <c r="AGY254" s="3"/>
      <c r="AGZ254" s="3"/>
      <c r="AHA254" s="3"/>
      <c r="AHB254" s="3"/>
      <c r="AHC254" s="3"/>
      <c r="AHD254" s="3"/>
      <c r="AHE254" s="3"/>
      <c r="AHF254" s="3"/>
      <c r="AHG254" s="3"/>
      <c r="AHH254" s="3"/>
      <c r="AHI254" s="3"/>
      <c r="AHJ254" s="3"/>
      <c r="AHK254" s="3"/>
      <c r="AHL254" s="3"/>
      <c r="AHM254" s="3"/>
      <c r="AHN254" s="3"/>
      <c r="AHO254" s="3"/>
      <c r="AHP254" s="3"/>
      <c r="AHQ254" s="3"/>
      <c r="AHR254" s="3"/>
      <c r="AHS254" s="3"/>
      <c r="AHT254" s="3"/>
      <c r="AHU254" s="3"/>
      <c r="AHV254" s="3"/>
      <c r="AHW254" s="3"/>
      <c r="AHX254" s="3"/>
      <c r="AHY254" s="3"/>
      <c r="AHZ254" s="3"/>
      <c r="AIA254" s="3"/>
      <c r="AIB254" s="3"/>
      <c r="AIC254" s="3"/>
      <c r="AID254" s="3"/>
      <c r="AIE254" s="3"/>
      <c r="AIF254" s="3"/>
      <c r="AIG254" s="3"/>
      <c r="AIH254" s="3"/>
      <c r="AII254" s="3"/>
      <c r="AIJ254" s="3"/>
      <c r="AIK254" s="3"/>
      <c r="AIL254" s="3"/>
      <c r="AIM254" s="3"/>
      <c r="AIN254" s="3"/>
      <c r="AIO254" s="3"/>
      <c r="AIP254" s="3"/>
      <c r="AIQ254" s="3"/>
      <c r="AIR254" s="3"/>
      <c r="AIS254" s="3"/>
      <c r="AIT254" s="3"/>
      <c r="AIU254" s="3"/>
      <c r="AIV254" s="3"/>
      <c r="AIW254" s="3"/>
      <c r="AIX254" s="3"/>
      <c r="AIY254" s="3"/>
      <c r="AIZ254" s="3"/>
      <c r="AJA254" s="3"/>
      <c r="AJB254" s="3"/>
      <c r="AJC254" s="3"/>
      <c r="AJD254" s="3"/>
      <c r="AJE254" s="3"/>
      <c r="AJF254" s="3"/>
      <c r="AJG254" s="3"/>
      <c r="AJH254" s="3"/>
      <c r="AJI254" s="3"/>
      <c r="AJJ254" s="3"/>
      <c r="AJK254" s="3"/>
      <c r="AJL254" s="3"/>
      <c r="AJM254" s="3"/>
      <c r="AJN254" s="3"/>
      <c r="AJO254" s="3"/>
      <c r="AJP254" s="3"/>
      <c r="AJQ254" s="3"/>
      <c r="AJR254" s="3"/>
      <c r="AJS254" s="3"/>
      <c r="AJT254" s="3"/>
      <c r="AJU254" s="3"/>
      <c r="AJV254" s="3"/>
      <c r="AJW254" s="3"/>
      <c r="AJX254" s="3"/>
      <c r="AJY254" s="3"/>
      <c r="AJZ254" s="3"/>
      <c r="AKA254" s="3"/>
      <c r="AKB254" s="3"/>
      <c r="AKC254" s="3"/>
      <c r="AKD254" s="3"/>
      <c r="AKE254" s="3"/>
      <c r="AKF254" s="3"/>
      <c r="AKG254" s="3"/>
      <c r="AKH254" s="3"/>
      <c r="AKI254" s="3"/>
      <c r="AKJ254" s="3"/>
      <c r="AKK254" s="3"/>
      <c r="AKL254" s="3"/>
      <c r="AKM254" s="3"/>
      <c r="AKN254" s="3"/>
      <c r="AKO254" s="3"/>
      <c r="AKP254" s="3"/>
      <c r="AKQ254" s="3"/>
      <c r="AKR254" s="3"/>
      <c r="AKS254" s="3"/>
      <c r="AKT254" s="3"/>
      <c r="AKU254" s="3"/>
      <c r="AKV254" s="3"/>
      <c r="AKW254" s="3"/>
      <c r="AKX254" s="3"/>
      <c r="AKY254" s="3"/>
      <c r="AKZ254" s="3"/>
      <c r="ALA254" s="3"/>
      <c r="ALB254" s="3"/>
      <c r="ALC254" s="3"/>
      <c r="ALD254" s="3"/>
      <c r="ALE254" s="3"/>
      <c r="ALF254" s="3"/>
      <c r="ALG254" s="3"/>
      <c r="ALH254" s="3"/>
      <c r="ALI254" s="3"/>
      <c r="ALJ254" s="3"/>
      <c r="ALK254" s="3"/>
      <c r="ALL254" s="3"/>
      <c r="ALM254" s="3"/>
      <c r="ALN254" s="3"/>
      <c r="ALO254" s="3"/>
      <c r="ALP254" s="3"/>
      <c r="ALQ254" s="3"/>
      <c r="ALR254" s="3"/>
      <c r="ALS254" s="3"/>
      <c r="ALT254" s="3"/>
      <c r="ALU254" s="3"/>
      <c r="ALV254" s="3"/>
      <c r="ALW254" s="3"/>
      <c r="ALX254" s="3"/>
      <c r="ALY254" s="3"/>
      <c r="ALZ254" s="3"/>
      <c r="AMA254" s="3"/>
      <c r="AMB254" s="3"/>
      <c r="AMC254" s="3"/>
      <c r="AMD254" s="3"/>
      <c r="AME254" s="3"/>
      <c r="AMF254" s="3"/>
      <c r="AMG254" s="3"/>
      <c r="AMH254" s="3"/>
      <c r="AMI254" s="3"/>
      <c r="AMJ254" s="3"/>
      <c r="AMK254" s="3"/>
      <c r="AML254" s="3"/>
      <c r="AMM254" s="3"/>
      <c r="AMN254" s="3"/>
      <c r="AMO254" s="3"/>
      <c r="AMP254" s="3"/>
      <c r="AMQ254" s="3"/>
      <c r="AMR254" s="3"/>
      <c r="AMS254" s="3"/>
      <c r="AMT254" s="3"/>
      <c r="AMU254" s="3"/>
    </row>
    <row r="255" spans="1:1035" ht="14.25">
      <c r="A255" s="3"/>
      <c r="B255" s="3"/>
      <c r="C255" s="3"/>
      <c r="D255" s="3"/>
      <c r="E255" s="6"/>
      <c r="F255" s="3"/>
      <c r="G255" s="65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  <c r="UC255" s="3"/>
      <c r="UD255" s="3"/>
      <c r="UE255" s="3"/>
      <c r="UF255" s="3"/>
      <c r="UG255" s="3"/>
      <c r="UH255" s="3"/>
      <c r="UI255" s="3"/>
      <c r="UJ255" s="3"/>
      <c r="UK255" s="3"/>
      <c r="UL255" s="3"/>
      <c r="UM255" s="3"/>
      <c r="UN255" s="3"/>
      <c r="UO255" s="3"/>
      <c r="UP255" s="3"/>
      <c r="UQ255" s="3"/>
      <c r="UR255" s="3"/>
      <c r="US255" s="3"/>
      <c r="UT255" s="3"/>
      <c r="UU255" s="3"/>
      <c r="UV255" s="3"/>
      <c r="UW255" s="3"/>
      <c r="UX255" s="3"/>
      <c r="UY255" s="3"/>
      <c r="UZ255" s="3"/>
      <c r="VA255" s="3"/>
      <c r="VB255" s="3"/>
      <c r="VC255" s="3"/>
      <c r="VD255" s="3"/>
      <c r="VE255" s="3"/>
      <c r="VF255" s="3"/>
      <c r="VG255" s="3"/>
      <c r="VH255" s="3"/>
      <c r="VI255" s="3"/>
      <c r="VJ255" s="3"/>
      <c r="VK255" s="3"/>
      <c r="VL255" s="3"/>
      <c r="VM255" s="3"/>
      <c r="VN255" s="3"/>
      <c r="VO255" s="3"/>
      <c r="VP255" s="3"/>
      <c r="VQ255" s="3"/>
      <c r="VR255" s="3"/>
      <c r="VS255" s="3"/>
      <c r="VT255" s="3"/>
      <c r="VU255" s="3"/>
      <c r="VV255" s="3"/>
      <c r="VW255" s="3"/>
      <c r="VX255" s="3"/>
      <c r="VY255" s="3"/>
      <c r="VZ255" s="3"/>
      <c r="WA255" s="3"/>
      <c r="WB255" s="3"/>
      <c r="WC255" s="3"/>
      <c r="WD255" s="3"/>
      <c r="WE255" s="3"/>
      <c r="WF255" s="3"/>
      <c r="WG255" s="3"/>
      <c r="WH255" s="3"/>
      <c r="WI255" s="3"/>
      <c r="WJ255" s="3"/>
      <c r="WK255" s="3"/>
      <c r="WL255" s="3"/>
      <c r="WM255" s="3"/>
      <c r="WN255" s="3"/>
      <c r="WO255" s="3"/>
      <c r="WP255" s="3"/>
      <c r="WQ255" s="3"/>
      <c r="WR255" s="3"/>
      <c r="WS255" s="3"/>
      <c r="WT255" s="3"/>
      <c r="WU255" s="3"/>
      <c r="WV255" s="3"/>
      <c r="WW255" s="3"/>
      <c r="WX255" s="3"/>
      <c r="WY255" s="3"/>
      <c r="WZ255" s="3"/>
      <c r="XA255" s="3"/>
      <c r="XB255" s="3"/>
      <c r="XC255" s="3"/>
      <c r="XD255" s="3"/>
      <c r="XE255" s="3"/>
      <c r="XF255" s="3"/>
      <c r="XG255" s="3"/>
      <c r="XH255" s="3"/>
      <c r="XI255" s="3"/>
      <c r="XJ255" s="3"/>
      <c r="XK255" s="3"/>
      <c r="XL255" s="3"/>
      <c r="XM255" s="3"/>
      <c r="XN255" s="3"/>
      <c r="XO255" s="3"/>
      <c r="XP255" s="3"/>
      <c r="XQ255" s="3"/>
      <c r="XR255" s="3"/>
      <c r="XS255" s="3"/>
      <c r="XT255" s="3"/>
      <c r="XU255" s="3"/>
      <c r="XV255" s="3"/>
      <c r="XW255" s="3"/>
      <c r="XX255" s="3"/>
      <c r="XY255" s="3"/>
      <c r="XZ255" s="3"/>
      <c r="YA255" s="3"/>
      <c r="YB255" s="3"/>
      <c r="YC255" s="3"/>
      <c r="YD255" s="3"/>
      <c r="YE255" s="3"/>
      <c r="YF255" s="3"/>
      <c r="YG255" s="3"/>
      <c r="YH255" s="3"/>
      <c r="YI255" s="3"/>
      <c r="YJ255" s="3"/>
      <c r="YK255" s="3"/>
      <c r="YL255" s="3"/>
      <c r="YM255" s="3"/>
      <c r="YN255" s="3"/>
      <c r="YO255" s="3"/>
      <c r="YP255" s="3"/>
      <c r="YQ255" s="3"/>
      <c r="YR255" s="3"/>
      <c r="YS255" s="3"/>
      <c r="YT255" s="3"/>
      <c r="YU255" s="3"/>
      <c r="YV255" s="3"/>
      <c r="YW255" s="3"/>
      <c r="YX255" s="3"/>
      <c r="YY255" s="3"/>
      <c r="YZ255" s="3"/>
      <c r="ZA255" s="3"/>
      <c r="ZB255" s="3"/>
      <c r="ZC255" s="3"/>
      <c r="ZD255" s="3"/>
      <c r="ZE255" s="3"/>
      <c r="ZF255" s="3"/>
      <c r="ZG255" s="3"/>
      <c r="ZH255" s="3"/>
      <c r="ZI255" s="3"/>
      <c r="ZJ255" s="3"/>
      <c r="ZK255" s="3"/>
      <c r="ZL255" s="3"/>
      <c r="ZM255" s="3"/>
      <c r="ZN255" s="3"/>
      <c r="ZO255" s="3"/>
      <c r="ZP255" s="3"/>
      <c r="ZQ255" s="3"/>
      <c r="ZR255" s="3"/>
      <c r="ZS255" s="3"/>
      <c r="ZT255" s="3"/>
      <c r="ZU255" s="3"/>
      <c r="ZV255" s="3"/>
      <c r="ZW255" s="3"/>
      <c r="ZX255" s="3"/>
      <c r="ZY255" s="3"/>
      <c r="ZZ255" s="3"/>
      <c r="AAA255" s="3"/>
      <c r="AAB255" s="3"/>
      <c r="AAC255" s="3"/>
      <c r="AAD255" s="3"/>
      <c r="AAE255" s="3"/>
      <c r="AAF255" s="3"/>
      <c r="AAG255" s="3"/>
      <c r="AAH255" s="3"/>
      <c r="AAI255" s="3"/>
      <c r="AAJ255" s="3"/>
      <c r="AAK255" s="3"/>
      <c r="AAL255" s="3"/>
      <c r="AAM255" s="3"/>
      <c r="AAN255" s="3"/>
      <c r="AAO255" s="3"/>
      <c r="AAP255" s="3"/>
      <c r="AAQ255" s="3"/>
      <c r="AAR255" s="3"/>
      <c r="AAS255" s="3"/>
      <c r="AAT255" s="3"/>
      <c r="AAU255" s="3"/>
      <c r="AAV255" s="3"/>
      <c r="AAW255" s="3"/>
      <c r="AAX255" s="3"/>
      <c r="AAY255" s="3"/>
      <c r="AAZ255" s="3"/>
      <c r="ABA255" s="3"/>
      <c r="ABB255" s="3"/>
      <c r="ABC255" s="3"/>
      <c r="ABD255" s="3"/>
      <c r="ABE255" s="3"/>
      <c r="ABF255" s="3"/>
      <c r="ABG255" s="3"/>
      <c r="ABH255" s="3"/>
      <c r="ABI255" s="3"/>
      <c r="ABJ255" s="3"/>
      <c r="ABK255" s="3"/>
      <c r="ABL255" s="3"/>
      <c r="ABM255" s="3"/>
      <c r="ABN255" s="3"/>
      <c r="ABO255" s="3"/>
      <c r="ABP255" s="3"/>
      <c r="ABQ255" s="3"/>
      <c r="ABR255" s="3"/>
      <c r="ABS255" s="3"/>
      <c r="ABT255" s="3"/>
      <c r="ABU255" s="3"/>
      <c r="ABV255" s="3"/>
      <c r="ABW255" s="3"/>
      <c r="ABX255" s="3"/>
      <c r="ABY255" s="3"/>
      <c r="ABZ255" s="3"/>
      <c r="ACA255" s="3"/>
      <c r="ACB255" s="3"/>
      <c r="ACC255" s="3"/>
      <c r="ACD255" s="3"/>
      <c r="ACE255" s="3"/>
      <c r="ACF255" s="3"/>
      <c r="ACG255" s="3"/>
      <c r="ACH255" s="3"/>
      <c r="ACI255" s="3"/>
      <c r="ACJ255" s="3"/>
      <c r="ACK255" s="3"/>
      <c r="ACL255" s="3"/>
      <c r="ACM255" s="3"/>
      <c r="ACN255" s="3"/>
      <c r="ACO255" s="3"/>
      <c r="ACP255" s="3"/>
      <c r="ACQ255" s="3"/>
      <c r="ACR255" s="3"/>
      <c r="ACS255" s="3"/>
      <c r="ACT255" s="3"/>
      <c r="ACU255" s="3"/>
      <c r="ACV255" s="3"/>
      <c r="ACW255" s="3"/>
      <c r="ACX255" s="3"/>
      <c r="ACY255" s="3"/>
      <c r="ACZ255" s="3"/>
      <c r="ADA255" s="3"/>
      <c r="ADB255" s="3"/>
      <c r="ADC255" s="3"/>
      <c r="ADD255" s="3"/>
      <c r="ADE255" s="3"/>
      <c r="ADF255" s="3"/>
      <c r="ADG255" s="3"/>
      <c r="ADH255" s="3"/>
      <c r="ADI255" s="3"/>
      <c r="ADJ255" s="3"/>
      <c r="ADK255" s="3"/>
      <c r="ADL255" s="3"/>
      <c r="ADM255" s="3"/>
      <c r="ADN255" s="3"/>
      <c r="ADO255" s="3"/>
      <c r="ADP255" s="3"/>
      <c r="ADQ255" s="3"/>
      <c r="ADR255" s="3"/>
      <c r="ADS255" s="3"/>
      <c r="ADT255" s="3"/>
      <c r="ADU255" s="3"/>
      <c r="ADV255" s="3"/>
      <c r="ADW255" s="3"/>
      <c r="ADX255" s="3"/>
      <c r="ADY255" s="3"/>
      <c r="ADZ255" s="3"/>
      <c r="AEA255" s="3"/>
      <c r="AEB255" s="3"/>
      <c r="AEC255" s="3"/>
      <c r="AED255" s="3"/>
      <c r="AEE255" s="3"/>
      <c r="AEF255" s="3"/>
      <c r="AEG255" s="3"/>
      <c r="AEH255" s="3"/>
      <c r="AEI255" s="3"/>
      <c r="AEJ255" s="3"/>
      <c r="AEK255" s="3"/>
      <c r="AEL255" s="3"/>
      <c r="AEM255" s="3"/>
      <c r="AEN255" s="3"/>
      <c r="AEO255" s="3"/>
      <c r="AEP255" s="3"/>
      <c r="AEQ255" s="3"/>
      <c r="AER255" s="3"/>
      <c r="AES255" s="3"/>
      <c r="AET255" s="3"/>
      <c r="AEU255" s="3"/>
      <c r="AEV255" s="3"/>
      <c r="AEW255" s="3"/>
      <c r="AEX255" s="3"/>
      <c r="AEY255" s="3"/>
      <c r="AEZ255" s="3"/>
      <c r="AFA255" s="3"/>
      <c r="AFB255" s="3"/>
      <c r="AFC255" s="3"/>
      <c r="AFD255" s="3"/>
      <c r="AFE255" s="3"/>
      <c r="AFF255" s="3"/>
      <c r="AFG255" s="3"/>
      <c r="AFH255" s="3"/>
      <c r="AFI255" s="3"/>
      <c r="AFJ255" s="3"/>
      <c r="AFK255" s="3"/>
      <c r="AFL255" s="3"/>
      <c r="AFM255" s="3"/>
      <c r="AFN255" s="3"/>
      <c r="AFO255" s="3"/>
      <c r="AFP255" s="3"/>
      <c r="AFQ255" s="3"/>
      <c r="AFR255" s="3"/>
      <c r="AFS255" s="3"/>
      <c r="AFT255" s="3"/>
      <c r="AFU255" s="3"/>
      <c r="AFV255" s="3"/>
      <c r="AFW255" s="3"/>
      <c r="AFX255" s="3"/>
      <c r="AFY255" s="3"/>
      <c r="AFZ255" s="3"/>
      <c r="AGA255" s="3"/>
      <c r="AGB255" s="3"/>
      <c r="AGC255" s="3"/>
      <c r="AGD255" s="3"/>
      <c r="AGE255" s="3"/>
      <c r="AGF255" s="3"/>
      <c r="AGG255" s="3"/>
      <c r="AGH255" s="3"/>
      <c r="AGI255" s="3"/>
      <c r="AGJ255" s="3"/>
      <c r="AGK255" s="3"/>
      <c r="AGL255" s="3"/>
      <c r="AGM255" s="3"/>
      <c r="AGN255" s="3"/>
      <c r="AGO255" s="3"/>
      <c r="AGP255" s="3"/>
      <c r="AGQ255" s="3"/>
      <c r="AGR255" s="3"/>
      <c r="AGS255" s="3"/>
      <c r="AGT255" s="3"/>
      <c r="AGU255" s="3"/>
      <c r="AGV255" s="3"/>
      <c r="AGW255" s="3"/>
      <c r="AGX255" s="3"/>
      <c r="AGY255" s="3"/>
      <c r="AGZ255" s="3"/>
      <c r="AHA255" s="3"/>
      <c r="AHB255" s="3"/>
      <c r="AHC255" s="3"/>
      <c r="AHD255" s="3"/>
      <c r="AHE255" s="3"/>
      <c r="AHF255" s="3"/>
      <c r="AHG255" s="3"/>
      <c r="AHH255" s="3"/>
      <c r="AHI255" s="3"/>
      <c r="AHJ255" s="3"/>
      <c r="AHK255" s="3"/>
      <c r="AHL255" s="3"/>
      <c r="AHM255" s="3"/>
      <c r="AHN255" s="3"/>
      <c r="AHO255" s="3"/>
      <c r="AHP255" s="3"/>
      <c r="AHQ255" s="3"/>
      <c r="AHR255" s="3"/>
      <c r="AHS255" s="3"/>
      <c r="AHT255" s="3"/>
      <c r="AHU255" s="3"/>
      <c r="AHV255" s="3"/>
      <c r="AHW255" s="3"/>
      <c r="AHX255" s="3"/>
      <c r="AHY255" s="3"/>
      <c r="AHZ255" s="3"/>
      <c r="AIA255" s="3"/>
      <c r="AIB255" s="3"/>
      <c r="AIC255" s="3"/>
      <c r="AID255" s="3"/>
      <c r="AIE255" s="3"/>
      <c r="AIF255" s="3"/>
      <c r="AIG255" s="3"/>
      <c r="AIH255" s="3"/>
      <c r="AII255" s="3"/>
      <c r="AIJ255" s="3"/>
      <c r="AIK255" s="3"/>
      <c r="AIL255" s="3"/>
      <c r="AIM255" s="3"/>
      <c r="AIN255" s="3"/>
      <c r="AIO255" s="3"/>
      <c r="AIP255" s="3"/>
      <c r="AIQ255" s="3"/>
      <c r="AIR255" s="3"/>
      <c r="AIS255" s="3"/>
      <c r="AIT255" s="3"/>
      <c r="AIU255" s="3"/>
      <c r="AIV255" s="3"/>
      <c r="AIW255" s="3"/>
      <c r="AIX255" s="3"/>
      <c r="AIY255" s="3"/>
      <c r="AIZ255" s="3"/>
      <c r="AJA255" s="3"/>
      <c r="AJB255" s="3"/>
      <c r="AJC255" s="3"/>
      <c r="AJD255" s="3"/>
      <c r="AJE255" s="3"/>
      <c r="AJF255" s="3"/>
      <c r="AJG255" s="3"/>
      <c r="AJH255" s="3"/>
      <c r="AJI255" s="3"/>
      <c r="AJJ255" s="3"/>
      <c r="AJK255" s="3"/>
      <c r="AJL255" s="3"/>
      <c r="AJM255" s="3"/>
      <c r="AJN255" s="3"/>
      <c r="AJO255" s="3"/>
      <c r="AJP255" s="3"/>
      <c r="AJQ255" s="3"/>
      <c r="AJR255" s="3"/>
      <c r="AJS255" s="3"/>
      <c r="AJT255" s="3"/>
      <c r="AJU255" s="3"/>
      <c r="AJV255" s="3"/>
      <c r="AJW255" s="3"/>
      <c r="AJX255" s="3"/>
      <c r="AJY255" s="3"/>
      <c r="AJZ255" s="3"/>
      <c r="AKA255" s="3"/>
      <c r="AKB255" s="3"/>
      <c r="AKC255" s="3"/>
      <c r="AKD255" s="3"/>
      <c r="AKE255" s="3"/>
      <c r="AKF255" s="3"/>
      <c r="AKG255" s="3"/>
      <c r="AKH255" s="3"/>
      <c r="AKI255" s="3"/>
      <c r="AKJ255" s="3"/>
      <c r="AKK255" s="3"/>
      <c r="AKL255" s="3"/>
      <c r="AKM255" s="3"/>
      <c r="AKN255" s="3"/>
      <c r="AKO255" s="3"/>
      <c r="AKP255" s="3"/>
      <c r="AKQ255" s="3"/>
      <c r="AKR255" s="3"/>
      <c r="AKS255" s="3"/>
      <c r="AKT255" s="3"/>
      <c r="AKU255" s="3"/>
      <c r="AKV255" s="3"/>
      <c r="AKW255" s="3"/>
      <c r="AKX255" s="3"/>
      <c r="AKY255" s="3"/>
      <c r="AKZ255" s="3"/>
      <c r="ALA255" s="3"/>
      <c r="ALB255" s="3"/>
      <c r="ALC255" s="3"/>
      <c r="ALD255" s="3"/>
      <c r="ALE255" s="3"/>
      <c r="ALF255" s="3"/>
      <c r="ALG255" s="3"/>
      <c r="ALH255" s="3"/>
      <c r="ALI255" s="3"/>
      <c r="ALJ255" s="3"/>
      <c r="ALK255" s="3"/>
      <c r="ALL255" s="3"/>
      <c r="ALM255" s="3"/>
      <c r="ALN255" s="3"/>
      <c r="ALO255" s="3"/>
      <c r="ALP255" s="3"/>
      <c r="ALQ255" s="3"/>
      <c r="ALR255" s="3"/>
      <c r="ALS255" s="3"/>
      <c r="ALT255" s="3"/>
      <c r="ALU255" s="3"/>
      <c r="ALV255" s="3"/>
      <c r="ALW255" s="3"/>
      <c r="ALX255" s="3"/>
      <c r="ALY255" s="3"/>
      <c r="ALZ255" s="3"/>
      <c r="AMA255" s="3"/>
      <c r="AMB255" s="3"/>
      <c r="AMC255" s="3"/>
      <c r="AMD255" s="3"/>
      <c r="AME255" s="3"/>
      <c r="AMF255" s="3"/>
      <c r="AMG255" s="3"/>
      <c r="AMH255" s="3"/>
      <c r="AMI255" s="3"/>
      <c r="AMJ255" s="3"/>
      <c r="AMK255" s="3"/>
      <c r="AML255" s="3"/>
      <c r="AMM255" s="3"/>
      <c r="AMN255" s="3"/>
      <c r="AMO255" s="3"/>
      <c r="AMP255" s="3"/>
      <c r="AMQ255" s="3"/>
      <c r="AMR255" s="3"/>
      <c r="AMS255" s="3"/>
      <c r="AMT255" s="3"/>
      <c r="AMU255" s="3"/>
    </row>
    <row r="256" spans="1:1035" ht="14.25">
      <c r="A256" s="3"/>
      <c r="B256" s="3"/>
      <c r="C256" s="3"/>
      <c r="D256" s="3"/>
      <c r="E256" s="6"/>
      <c r="F256" s="3"/>
      <c r="G256" s="65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  <c r="IW256" s="3"/>
      <c r="IX256" s="3"/>
      <c r="IY256" s="3"/>
      <c r="IZ256" s="3"/>
      <c r="JA256" s="3"/>
      <c r="JB256" s="3"/>
      <c r="JC256" s="3"/>
      <c r="JD256" s="3"/>
      <c r="JE256" s="3"/>
      <c r="JF256" s="3"/>
      <c r="JG256" s="3"/>
      <c r="JH256" s="3"/>
      <c r="JI256" s="3"/>
      <c r="JJ256" s="3"/>
      <c r="JK256" s="3"/>
      <c r="JL256" s="3"/>
      <c r="JM256" s="3"/>
      <c r="JN256" s="3"/>
      <c r="JO256" s="3"/>
      <c r="JP256" s="3"/>
      <c r="JQ256" s="3"/>
      <c r="JR256" s="3"/>
      <c r="JS256" s="3"/>
      <c r="JT256" s="3"/>
      <c r="JU256" s="3"/>
      <c r="JV256" s="3"/>
      <c r="JW256" s="3"/>
      <c r="JX256" s="3"/>
      <c r="JY256" s="3"/>
      <c r="JZ256" s="3"/>
      <c r="KA256" s="3"/>
      <c r="KB256" s="3"/>
      <c r="KC256" s="3"/>
      <c r="KD256" s="3"/>
      <c r="KE256" s="3"/>
      <c r="KF256" s="3"/>
      <c r="KG256" s="3"/>
      <c r="KH256" s="3"/>
      <c r="KI256" s="3"/>
      <c r="KJ256" s="3"/>
      <c r="KK256" s="3"/>
      <c r="KL256" s="3"/>
      <c r="KM256" s="3"/>
      <c r="KN256" s="3"/>
      <c r="KO256" s="3"/>
      <c r="KP256" s="3"/>
      <c r="KQ256" s="3"/>
      <c r="KR256" s="3"/>
      <c r="KS256" s="3"/>
      <c r="KT256" s="3"/>
      <c r="KU256" s="3"/>
      <c r="KV256" s="3"/>
      <c r="KW256" s="3"/>
      <c r="KX256" s="3"/>
      <c r="KY256" s="3"/>
      <c r="KZ256" s="3"/>
      <c r="LA256" s="3"/>
      <c r="LB256" s="3"/>
      <c r="LC256" s="3"/>
      <c r="LD256" s="3"/>
      <c r="LE256" s="3"/>
      <c r="LF256" s="3"/>
      <c r="LG256" s="3"/>
      <c r="LH256" s="3"/>
      <c r="LI256" s="3"/>
      <c r="LJ256" s="3"/>
      <c r="LK256" s="3"/>
      <c r="LL256" s="3"/>
      <c r="LM256" s="3"/>
      <c r="LN256" s="3"/>
      <c r="LO256" s="3"/>
      <c r="LP256" s="3"/>
      <c r="LQ256" s="3"/>
      <c r="LR256" s="3"/>
      <c r="LS256" s="3"/>
      <c r="LT256" s="3"/>
      <c r="LU256" s="3"/>
      <c r="LV256" s="3"/>
      <c r="LW256" s="3"/>
      <c r="LX256" s="3"/>
      <c r="LY256" s="3"/>
      <c r="LZ256" s="3"/>
      <c r="MA256" s="3"/>
      <c r="MB256" s="3"/>
      <c r="MC256" s="3"/>
      <c r="MD256" s="3"/>
      <c r="ME256" s="3"/>
      <c r="MF256" s="3"/>
      <c r="MG256" s="3"/>
      <c r="MH256" s="3"/>
      <c r="MI256" s="3"/>
      <c r="MJ256" s="3"/>
      <c r="MK256" s="3"/>
      <c r="ML256" s="3"/>
      <c r="MM256" s="3"/>
      <c r="MN256" s="3"/>
      <c r="MO256" s="3"/>
      <c r="MP256" s="3"/>
      <c r="MQ256" s="3"/>
      <c r="MR256" s="3"/>
      <c r="MS256" s="3"/>
      <c r="MT256" s="3"/>
      <c r="MU256" s="3"/>
      <c r="MV256" s="3"/>
      <c r="MW256" s="3"/>
      <c r="MX256" s="3"/>
      <c r="MY256" s="3"/>
      <c r="MZ256" s="3"/>
      <c r="NA256" s="3"/>
      <c r="NB256" s="3"/>
      <c r="NC256" s="3"/>
      <c r="ND256" s="3"/>
      <c r="NE256" s="3"/>
      <c r="NF256" s="3"/>
      <c r="NG256" s="3"/>
      <c r="NH256" s="3"/>
      <c r="NI256" s="3"/>
      <c r="NJ256" s="3"/>
      <c r="NK256" s="3"/>
      <c r="NL256" s="3"/>
      <c r="NM256" s="3"/>
      <c r="NN256" s="3"/>
      <c r="NO256" s="3"/>
      <c r="NP256" s="3"/>
      <c r="NQ256" s="3"/>
      <c r="NR256" s="3"/>
      <c r="NS256" s="3"/>
      <c r="NT256" s="3"/>
      <c r="NU256" s="3"/>
      <c r="NV256" s="3"/>
      <c r="NW256" s="3"/>
      <c r="NX256" s="3"/>
      <c r="NY256" s="3"/>
      <c r="NZ256" s="3"/>
      <c r="OA256" s="3"/>
      <c r="OB256" s="3"/>
      <c r="OC256" s="3"/>
      <c r="OD256" s="3"/>
      <c r="OE256" s="3"/>
      <c r="OF256" s="3"/>
      <c r="OG256" s="3"/>
      <c r="OH256" s="3"/>
      <c r="OI256" s="3"/>
      <c r="OJ256" s="3"/>
      <c r="OK256" s="3"/>
      <c r="OL256" s="3"/>
      <c r="OM256" s="3"/>
      <c r="ON256" s="3"/>
      <c r="OO256" s="3"/>
      <c r="OP256" s="3"/>
      <c r="OQ256" s="3"/>
      <c r="OR256" s="3"/>
      <c r="OS256" s="3"/>
      <c r="OT256" s="3"/>
      <c r="OU256" s="3"/>
      <c r="OV256" s="3"/>
      <c r="OW256" s="3"/>
      <c r="OX256" s="3"/>
      <c r="OY256" s="3"/>
      <c r="OZ256" s="3"/>
      <c r="PA256" s="3"/>
      <c r="PB256" s="3"/>
      <c r="PC256" s="3"/>
      <c r="PD256" s="3"/>
      <c r="PE256" s="3"/>
      <c r="PF256" s="3"/>
      <c r="PG256" s="3"/>
      <c r="PH256" s="3"/>
      <c r="PI256" s="3"/>
      <c r="PJ256" s="3"/>
      <c r="PK256" s="3"/>
      <c r="PL256" s="3"/>
      <c r="PM256" s="3"/>
      <c r="PN256" s="3"/>
      <c r="PO256" s="3"/>
      <c r="PP256" s="3"/>
      <c r="PQ256" s="3"/>
      <c r="PR256" s="3"/>
      <c r="PS256" s="3"/>
      <c r="PT256" s="3"/>
      <c r="PU256" s="3"/>
      <c r="PV256" s="3"/>
      <c r="PW256" s="3"/>
      <c r="PX256" s="3"/>
      <c r="PY256" s="3"/>
      <c r="PZ256" s="3"/>
      <c r="QA256" s="3"/>
      <c r="QB256" s="3"/>
      <c r="QC256" s="3"/>
      <c r="QD256" s="3"/>
      <c r="QE256" s="3"/>
      <c r="QF256" s="3"/>
      <c r="QG256" s="3"/>
      <c r="QH256" s="3"/>
      <c r="QI256" s="3"/>
      <c r="QJ256" s="3"/>
      <c r="QK256" s="3"/>
      <c r="QL256" s="3"/>
      <c r="QM256" s="3"/>
      <c r="QN256" s="3"/>
      <c r="QO256" s="3"/>
      <c r="QP256" s="3"/>
      <c r="QQ256" s="3"/>
      <c r="QR256" s="3"/>
      <c r="QS256" s="3"/>
      <c r="QT256" s="3"/>
      <c r="QU256" s="3"/>
      <c r="QV256" s="3"/>
      <c r="QW256" s="3"/>
      <c r="QX256" s="3"/>
      <c r="QY256" s="3"/>
      <c r="QZ256" s="3"/>
      <c r="RA256" s="3"/>
      <c r="RB256" s="3"/>
      <c r="RC256" s="3"/>
      <c r="RD256" s="3"/>
      <c r="RE256" s="3"/>
      <c r="RF256" s="3"/>
      <c r="RG256" s="3"/>
      <c r="RH256" s="3"/>
      <c r="RI256" s="3"/>
      <c r="RJ256" s="3"/>
      <c r="RK256" s="3"/>
      <c r="RL256" s="3"/>
      <c r="RM256" s="3"/>
      <c r="RN256" s="3"/>
      <c r="RO256" s="3"/>
      <c r="RP256" s="3"/>
      <c r="RQ256" s="3"/>
      <c r="RR256" s="3"/>
      <c r="RS256" s="3"/>
      <c r="RT256" s="3"/>
      <c r="RU256" s="3"/>
      <c r="RV256" s="3"/>
      <c r="RW256" s="3"/>
      <c r="RX256" s="3"/>
      <c r="RY256" s="3"/>
      <c r="RZ256" s="3"/>
      <c r="SA256" s="3"/>
      <c r="SB256" s="3"/>
      <c r="SC256" s="3"/>
      <c r="SD256" s="3"/>
      <c r="SE256" s="3"/>
      <c r="SF256" s="3"/>
      <c r="SG256" s="3"/>
      <c r="SH256" s="3"/>
      <c r="SI256" s="3"/>
      <c r="SJ256" s="3"/>
      <c r="SK256" s="3"/>
      <c r="SL256" s="3"/>
      <c r="SM256" s="3"/>
      <c r="SN256" s="3"/>
      <c r="SO256" s="3"/>
      <c r="SP256" s="3"/>
      <c r="SQ256" s="3"/>
      <c r="SR256" s="3"/>
      <c r="SS256" s="3"/>
      <c r="ST256" s="3"/>
      <c r="SU256" s="3"/>
      <c r="SV256" s="3"/>
      <c r="SW256" s="3"/>
      <c r="SX256" s="3"/>
      <c r="SY256" s="3"/>
      <c r="SZ256" s="3"/>
      <c r="TA256" s="3"/>
      <c r="TB256" s="3"/>
      <c r="TC256" s="3"/>
      <c r="TD256" s="3"/>
      <c r="TE256" s="3"/>
      <c r="TF256" s="3"/>
      <c r="TG256" s="3"/>
      <c r="TH256" s="3"/>
      <c r="TI256" s="3"/>
      <c r="TJ256" s="3"/>
      <c r="TK256" s="3"/>
      <c r="TL256" s="3"/>
      <c r="TM256" s="3"/>
      <c r="TN256" s="3"/>
      <c r="TO256" s="3"/>
      <c r="TP256" s="3"/>
      <c r="TQ256" s="3"/>
      <c r="TR256" s="3"/>
      <c r="TS256" s="3"/>
      <c r="TT256" s="3"/>
      <c r="TU256" s="3"/>
      <c r="TV256" s="3"/>
      <c r="TW256" s="3"/>
      <c r="TX256" s="3"/>
      <c r="TY256" s="3"/>
      <c r="TZ256" s="3"/>
      <c r="UA256" s="3"/>
      <c r="UB256" s="3"/>
      <c r="UC256" s="3"/>
      <c r="UD256" s="3"/>
      <c r="UE256" s="3"/>
      <c r="UF256" s="3"/>
      <c r="UG256" s="3"/>
      <c r="UH256" s="3"/>
      <c r="UI256" s="3"/>
      <c r="UJ256" s="3"/>
      <c r="UK256" s="3"/>
      <c r="UL256" s="3"/>
      <c r="UM256" s="3"/>
      <c r="UN256" s="3"/>
      <c r="UO256" s="3"/>
      <c r="UP256" s="3"/>
      <c r="UQ256" s="3"/>
      <c r="UR256" s="3"/>
      <c r="US256" s="3"/>
      <c r="UT256" s="3"/>
      <c r="UU256" s="3"/>
      <c r="UV256" s="3"/>
      <c r="UW256" s="3"/>
      <c r="UX256" s="3"/>
      <c r="UY256" s="3"/>
      <c r="UZ256" s="3"/>
      <c r="VA256" s="3"/>
      <c r="VB256" s="3"/>
      <c r="VC256" s="3"/>
      <c r="VD256" s="3"/>
      <c r="VE256" s="3"/>
      <c r="VF256" s="3"/>
      <c r="VG256" s="3"/>
      <c r="VH256" s="3"/>
      <c r="VI256" s="3"/>
      <c r="VJ256" s="3"/>
      <c r="VK256" s="3"/>
      <c r="VL256" s="3"/>
      <c r="VM256" s="3"/>
      <c r="VN256" s="3"/>
      <c r="VO256" s="3"/>
      <c r="VP256" s="3"/>
      <c r="VQ256" s="3"/>
      <c r="VR256" s="3"/>
      <c r="VS256" s="3"/>
      <c r="VT256" s="3"/>
      <c r="VU256" s="3"/>
      <c r="VV256" s="3"/>
      <c r="VW256" s="3"/>
      <c r="VX256" s="3"/>
      <c r="VY256" s="3"/>
      <c r="VZ256" s="3"/>
      <c r="WA256" s="3"/>
      <c r="WB256" s="3"/>
      <c r="WC256" s="3"/>
      <c r="WD256" s="3"/>
      <c r="WE256" s="3"/>
      <c r="WF256" s="3"/>
      <c r="WG256" s="3"/>
      <c r="WH256" s="3"/>
      <c r="WI256" s="3"/>
      <c r="WJ256" s="3"/>
      <c r="WK256" s="3"/>
      <c r="WL256" s="3"/>
      <c r="WM256" s="3"/>
      <c r="WN256" s="3"/>
      <c r="WO256" s="3"/>
      <c r="WP256" s="3"/>
      <c r="WQ256" s="3"/>
      <c r="WR256" s="3"/>
      <c r="WS256" s="3"/>
      <c r="WT256" s="3"/>
      <c r="WU256" s="3"/>
      <c r="WV256" s="3"/>
      <c r="WW256" s="3"/>
      <c r="WX256" s="3"/>
      <c r="WY256" s="3"/>
      <c r="WZ256" s="3"/>
      <c r="XA256" s="3"/>
      <c r="XB256" s="3"/>
      <c r="XC256" s="3"/>
      <c r="XD256" s="3"/>
      <c r="XE256" s="3"/>
      <c r="XF256" s="3"/>
      <c r="XG256" s="3"/>
      <c r="XH256" s="3"/>
      <c r="XI256" s="3"/>
      <c r="XJ256" s="3"/>
      <c r="XK256" s="3"/>
      <c r="XL256" s="3"/>
      <c r="XM256" s="3"/>
      <c r="XN256" s="3"/>
      <c r="XO256" s="3"/>
      <c r="XP256" s="3"/>
      <c r="XQ256" s="3"/>
      <c r="XR256" s="3"/>
      <c r="XS256" s="3"/>
      <c r="XT256" s="3"/>
      <c r="XU256" s="3"/>
      <c r="XV256" s="3"/>
      <c r="XW256" s="3"/>
      <c r="XX256" s="3"/>
      <c r="XY256" s="3"/>
      <c r="XZ256" s="3"/>
      <c r="YA256" s="3"/>
      <c r="YB256" s="3"/>
      <c r="YC256" s="3"/>
      <c r="YD256" s="3"/>
      <c r="YE256" s="3"/>
      <c r="YF256" s="3"/>
      <c r="YG256" s="3"/>
      <c r="YH256" s="3"/>
      <c r="YI256" s="3"/>
      <c r="YJ256" s="3"/>
      <c r="YK256" s="3"/>
      <c r="YL256" s="3"/>
      <c r="YM256" s="3"/>
      <c r="YN256" s="3"/>
      <c r="YO256" s="3"/>
      <c r="YP256" s="3"/>
      <c r="YQ256" s="3"/>
      <c r="YR256" s="3"/>
      <c r="YS256" s="3"/>
      <c r="YT256" s="3"/>
      <c r="YU256" s="3"/>
      <c r="YV256" s="3"/>
      <c r="YW256" s="3"/>
      <c r="YX256" s="3"/>
      <c r="YY256" s="3"/>
      <c r="YZ256" s="3"/>
      <c r="ZA256" s="3"/>
      <c r="ZB256" s="3"/>
      <c r="ZC256" s="3"/>
      <c r="ZD256" s="3"/>
      <c r="ZE256" s="3"/>
      <c r="ZF256" s="3"/>
      <c r="ZG256" s="3"/>
      <c r="ZH256" s="3"/>
      <c r="ZI256" s="3"/>
      <c r="ZJ256" s="3"/>
      <c r="ZK256" s="3"/>
      <c r="ZL256" s="3"/>
      <c r="ZM256" s="3"/>
      <c r="ZN256" s="3"/>
      <c r="ZO256" s="3"/>
      <c r="ZP256" s="3"/>
      <c r="ZQ256" s="3"/>
      <c r="ZR256" s="3"/>
      <c r="ZS256" s="3"/>
      <c r="ZT256" s="3"/>
      <c r="ZU256" s="3"/>
      <c r="ZV256" s="3"/>
      <c r="ZW256" s="3"/>
      <c r="ZX256" s="3"/>
      <c r="ZY256" s="3"/>
      <c r="ZZ256" s="3"/>
      <c r="AAA256" s="3"/>
      <c r="AAB256" s="3"/>
      <c r="AAC256" s="3"/>
      <c r="AAD256" s="3"/>
      <c r="AAE256" s="3"/>
      <c r="AAF256" s="3"/>
      <c r="AAG256" s="3"/>
      <c r="AAH256" s="3"/>
      <c r="AAI256" s="3"/>
      <c r="AAJ256" s="3"/>
      <c r="AAK256" s="3"/>
      <c r="AAL256" s="3"/>
      <c r="AAM256" s="3"/>
      <c r="AAN256" s="3"/>
      <c r="AAO256" s="3"/>
      <c r="AAP256" s="3"/>
      <c r="AAQ256" s="3"/>
      <c r="AAR256" s="3"/>
      <c r="AAS256" s="3"/>
      <c r="AAT256" s="3"/>
      <c r="AAU256" s="3"/>
      <c r="AAV256" s="3"/>
      <c r="AAW256" s="3"/>
      <c r="AAX256" s="3"/>
      <c r="AAY256" s="3"/>
      <c r="AAZ256" s="3"/>
      <c r="ABA256" s="3"/>
      <c r="ABB256" s="3"/>
      <c r="ABC256" s="3"/>
      <c r="ABD256" s="3"/>
      <c r="ABE256" s="3"/>
      <c r="ABF256" s="3"/>
      <c r="ABG256" s="3"/>
      <c r="ABH256" s="3"/>
      <c r="ABI256" s="3"/>
      <c r="ABJ256" s="3"/>
      <c r="ABK256" s="3"/>
      <c r="ABL256" s="3"/>
      <c r="ABM256" s="3"/>
      <c r="ABN256" s="3"/>
      <c r="ABO256" s="3"/>
      <c r="ABP256" s="3"/>
      <c r="ABQ256" s="3"/>
      <c r="ABR256" s="3"/>
      <c r="ABS256" s="3"/>
      <c r="ABT256" s="3"/>
      <c r="ABU256" s="3"/>
      <c r="ABV256" s="3"/>
      <c r="ABW256" s="3"/>
      <c r="ABX256" s="3"/>
      <c r="ABY256" s="3"/>
      <c r="ABZ256" s="3"/>
      <c r="ACA256" s="3"/>
      <c r="ACB256" s="3"/>
      <c r="ACC256" s="3"/>
      <c r="ACD256" s="3"/>
      <c r="ACE256" s="3"/>
      <c r="ACF256" s="3"/>
      <c r="ACG256" s="3"/>
      <c r="ACH256" s="3"/>
      <c r="ACI256" s="3"/>
      <c r="ACJ256" s="3"/>
      <c r="ACK256" s="3"/>
      <c r="ACL256" s="3"/>
      <c r="ACM256" s="3"/>
      <c r="ACN256" s="3"/>
      <c r="ACO256" s="3"/>
      <c r="ACP256" s="3"/>
      <c r="ACQ256" s="3"/>
      <c r="ACR256" s="3"/>
      <c r="ACS256" s="3"/>
      <c r="ACT256" s="3"/>
      <c r="ACU256" s="3"/>
      <c r="ACV256" s="3"/>
      <c r="ACW256" s="3"/>
      <c r="ACX256" s="3"/>
      <c r="ACY256" s="3"/>
      <c r="ACZ256" s="3"/>
      <c r="ADA256" s="3"/>
      <c r="ADB256" s="3"/>
      <c r="ADC256" s="3"/>
      <c r="ADD256" s="3"/>
      <c r="ADE256" s="3"/>
      <c r="ADF256" s="3"/>
      <c r="ADG256" s="3"/>
      <c r="ADH256" s="3"/>
      <c r="ADI256" s="3"/>
      <c r="ADJ256" s="3"/>
      <c r="ADK256" s="3"/>
      <c r="ADL256" s="3"/>
      <c r="ADM256" s="3"/>
      <c r="ADN256" s="3"/>
      <c r="ADO256" s="3"/>
      <c r="ADP256" s="3"/>
      <c r="ADQ256" s="3"/>
      <c r="ADR256" s="3"/>
      <c r="ADS256" s="3"/>
      <c r="ADT256" s="3"/>
      <c r="ADU256" s="3"/>
      <c r="ADV256" s="3"/>
      <c r="ADW256" s="3"/>
      <c r="ADX256" s="3"/>
      <c r="ADY256" s="3"/>
      <c r="ADZ256" s="3"/>
      <c r="AEA256" s="3"/>
      <c r="AEB256" s="3"/>
      <c r="AEC256" s="3"/>
      <c r="AED256" s="3"/>
      <c r="AEE256" s="3"/>
      <c r="AEF256" s="3"/>
      <c r="AEG256" s="3"/>
      <c r="AEH256" s="3"/>
      <c r="AEI256" s="3"/>
      <c r="AEJ256" s="3"/>
      <c r="AEK256" s="3"/>
      <c r="AEL256" s="3"/>
      <c r="AEM256" s="3"/>
      <c r="AEN256" s="3"/>
      <c r="AEO256" s="3"/>
      <c r="AEP256" s="3"/>
      <c r="AEQ256" s="3"/>
      <c r="AER256" s="3"/>
      <c r="AES256" s="3"/>
      <c r="AET256" s="3"/>
      <c r="AEU256" s="3"/>
      <c r="AEV256" s="3"/>
      <c r="AEW256" s="3"/>
      <c r="AEX256" s="3"/>
      <c r="AEY256" s="3"/>
      <c r="AEZ256" s="3"/>
      <c r="AFA256" s="3"/>
      <c r="AFB256" s="3"/>
      <c r="AFC256" s="3"/>
      <c r="AFD256" s="3"/>
      <c r="AFE256" s="3"/>
      <c r="AFF256" s="3"/>
      <c r="AFG256" s="3"/>
      <c r="AFH256" s="3"/>
      <c r="AFI256" s="3"/>
      <c r="AFJ256" s="3"/>
      <c r="AFK256" s="3"/>
      <c r="AFL256" s="3"/>
      <c r="AFM256" s="3"/>
      <c r="AFN256" s="3"/>
      <c r="AFO256" s="3"/>
      <c r="AFP256" s="3"/>
      <c r="AFQ256" s="3"/>
      <c r="AFR256" s="3"/>
      <c r="AFS256" s="3"/>
      <c r="AFT256" s="3"/>
      <c r="AFU256" s="3"/>
      <c r="AFV256" s="3"/>
      <c r="AFW256" s="3"/>
      <c r="AFX256" s="3"/>
      <c r="AFY256" s="3"/>
      <c r="AFZ256" s="3"/>
      <c r="AGA256" s="3"/>
      <c r="AGB256" s="3"/>
      <c r="AGC256" s="3"/>
      <c r="AGD256" s="3"/>
      <c r="AGE256" s="3"/>
      <c r="AGF256" s="3"/>
      <c r="AGG256" s="3"/>
      <c r="AGH256" s="3"/>
      <c r="AGI256" s="3"/>
      <c r="AGJ256" s="3"/>
      <c r="AGK256" s="3"/>
      <c r="AGL256" s="3"/>
      <c r="AGM256" s="3"/>
      <c r="AGN256" s="3"/>
      <c r="AGO256" s="3"/>
      <c r="AGP256" s="3"/>
      <c r="AGQ256" s="3"/>
      <c r="AGR256" s="3"/>
      <c r="AGS256" s="3"/>
      <c r="AGT256" s="3"/>
      <c r="AGU256" s="3"/>
      <c r="AGV256" s="3"/>
      <c r="AGW256" s="3"/>
      <c r="AGX256" s="3"/>
      <c r="AGY256" s="3"/>
      <c r="AGZ256" s="3"/>
      <c r="AHA256" s="3"/>
      <c r="AHB256" s="3"/>
      <c r="AHC256" s="3"/>
      <c r="AHD256" s="3"/>
      <c r="AHE256" s="3"/>
      <c r="AHF256" s="3"/>
      <c r="AHG256" s="3"/>
      <c r="AHH256" s="3"/>
      <c r="AHI256" s="3"/>
      <c r="AHJ256" s="3"/>
      <c r="AHK256" s="3"/>
      <c r="AHL256" s="3"/>
      <c r="AHM256" s="3"/>
      <c r="AHN256" s="3"/>
      <c r="AHO256" s="3"/>
      <c r="AHP256" s="3"/>
      <c r="AHQ256" s="3"/>
      <c r="AHR256" s="3"/>
      <c r="AHS256" s="3"/>
      <c r="AHT256" s="3"/>
      <c r="AHU256" s="3"/>
      <c r="AHV256" s="3"/>
      <c r="AHW256" s="3"/>
      <c r="AHX256" s="3"/>
      <c r="AHY256" s="3"/>
      <c r="AHZ256" s="3"/>
      <c r="AIA256" s="3"/>
      <c r="AIB256" s="3"/>
      <c r="AIC256" s="3"/>
      <c r="AID256" s="3"/>
      <c r="AIE256" s="3"/>
      <c r="AIF256" s="3"/>
      <c r="AIG256" s="3"/>
      <c r="AIH256" s="3"/>
      <c r="AII256" s="3"/>
      <c r="AIJ256" s="3"/>
      <c r="AIK256" s="3"/>
      <c r="AIL256" s="3"/>
      <c r="AIM256" s="3"/>
      <c r="AIN256" s="3"/>
      <c r="AIO256" s="3"/>
      <c r="AIP256" s="3"/>
      <c r="AIQ256" s="3"/>
      <c r="AIR256" s="3"/>
      <c r="AIS256" s="3"/>
      <c r="AIT256" s="3"/>
      <c r="AIU256" s="3"/>
      <c r="AIV256" s="3"/>
      <c r="AIW256" s="3"/>
      <c r="AIX256" s="3"/>
      <c r="AIY256" s="3"/>
      <c r="AIZ256" s="3"/>
      <c r="AJA256" s="3"/>
      <c r="AJB256" s="3"/>
      <c r="AJC256" s="3"/>
      <c r="AJD256" s="3"/>
      <c r="AJE256" s="3"/>
      <c r="AJF256" s="3"/>
      <c r="AJG256" s="3"/>
      <c r="AJH256" s="3"/>
      <c r="AJI256" s="3"/>
      <c r="AJJ256" s="3"/>
      <c r="AJK256" s="3"/>
      <c r="AJL256" s="3"/>
      <c r="AJM256" s="3"/>
      <c r="AJN256" s="3"/>
      <c r="AJO256" s="3"/>
      <c r="AJP256" s="3"/>
      <c r="AJQ256" s="3"/>
      <c r="AJR256" s="3"/>
      <c r="AJS256" s="3"/>
      <c r="AJT256" s="3"/>
      <c r="AJU256" s="3"/>
      <c r="AJV256" s="3"/>
      <c r="AJW256" s="3"/>
      <c r="AJX256" s="3"/>
      <c r="AJY256" s="3"/>
      <c r="AJZ256" s="3"/>
      <c r="AKA256" s="3"/>
      <c r="AKB256" s="3"/>
      <c r="AKC256" s="3"/>
      <c r="AKD256" s="3"/>
      <c r="AKE256" s="3"/>
      <c r="AKF256" s="3"/>
      <c r="AKG256" s="3"/>
      <c r="AKH256" s="3"/>
      <c r="AKI256" s="3"/>
      <c r="AKJ256" s="3"/>
      <c r="AKK256" s="3"/>
      <c r="AKL256" s="3"/>
      <c r="AKM256" s="3"/>
      <c r="AKN256" s="3"/>
      <c r="AKO256" s="3"/>
      <c r="AKP256" s="3"/>
      <c r="AKQ256" s="3"/>
      <c r="AKR256" s="3"/>
      <c r="AKS256" s="3"/>
      <c r="AKT256" s="3"/>
      <c r="AKU256" s="3"/>
      <c r="AKV256" s="3"/>
      <c r="AKW256" s="3"/>
      <c r="AKX256" s="3"/>
      <c r="AKY256" s="3"/>
      <c r="AKZ256" s="3"/>
      <c r="ALA256" s="3"/>
      <c r="ALB256" s="3"/>
      <c r="ALC256" s="3"/>
      <c r="ALD256" s="3"/>
      <c r="ALE256" s="3"/>
      <c r="ALF256" s="3"/>
      <c r="ALG256" s="3"/>
      <c r="ALH256" s="3"/>
      <c r="ALI256" s="3"/>
      <c r="ALJ256" s="3"/>
      <c r="ALK256" s="3"/>
      <c r="ALL256" s="3"/>
      <c r="ALM256" s="3"/>
      <c r="ALN256" s="3"/>
      <c r="ALO256" s="3"/>
      <c r="ALP256" s="3"/>
      <c r="ALQ256" s="3"/>
      <c r="ALR256" s="3"/>
      <c r="ALS256" s="3"/>
      <c r="ALT256" s="3"/>
      <c r="ALU256" s="3"/>
      <c r="ALV256" s="3"/>
      <c r="ALW256" s="3"/>
      <c r="ALX256" s="3"/>
      <c r="ALY256" s="3"/>
      <c r="ALZ256" s="3"/>
      <c r="AMA256" s="3"/>
      <c r="AMB256" s="3"/>
      <c r="AMC256" s="3"/>
      <c r="AMD256" s="3"/>
      <c r="AME256" s="3"/>
      <c r="AMF256" s="3"/>
      <c r="AMG256" s="3"/>
      <c r="AMH256" s="3"/>
      <c r="AMI256" s="3"/>
      <c r="AMJ256" s="3"/>
      <c r="AMK256" s="3"/>
      <c r="AML256" s="3"/>
      <c r="AMM256" s="3"/>
      <c r="AMN256" s="3"/>
      <c r="AMO256" s="3"/>
      <c r="AMP256" s="3"/>
      <c r="AMQ256" s="3"/>
      <c r="AMR256" s="3"/>
      <c r="AMS256" s="3"/>
      <c r="AMT256" s="3"/>
      <c r="AMU256" s="3"/>
    </row>
    <row r="257" spans="1:1035" ht="14.25">
      <c r="A257" s="3"/>
      <c r="B257" s="3"/>
      <c r="C257" s="21" t="s">
        <v>285</v>
      </c>
      <c r="D257" s="3"/>
      <c r="E257" s="3"/>
      <c r="F257" s="3"/>
      <c r="G257" s="65"/>
      <c r="H257" s="39"/>
      <c r="I257" s="39"/>
      <c r="J257" s="39"/>
      <c r="K257" s="3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  <c r="IW257" s="3"/>
      <c r="IX257" s="3"/>
      <c r="IY257" s="3"/>
      <c r="IZ257" s="3"/>
      <c r="JA257" s="3"/>
      <c r="JB257" s="3"/>
      <c r="JC257" s="3"/>
      <c r="JD257" s="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3"/>
      <c r="JQ257" s="3"/>
      <c r="JR257" s="3"/>
      <c r="JS257" s="3"/>
      <c r="JT257" s="3"/>
      <c r="JU257" s="3"/>
      <c r="JV257" s="3"/>
      <c r="JW257" s="3"/>
      <c r="JX257" s="3"/>
      <c r="JY257" s="3"/>
      <c r="JZ257" s="3"/>
      <c r="KA257" s="3"/>
      <c r="KB257" s="3"/>
      <c r="KC257" s="3"/>
      <c r="KD257" s="3"/>
      <c r="KE257" s="3"/>
      <c r="KF257" s="3"/>
      <c r="KG257" s="3"/>
      <c r="KH257" s="3"/>
      <c r="KI257" s="3"/>
      <c r="KJ257" s="3"/>
      <c r="KK257" s="3"/>
      <c r="KL257" s="3"/>
      <c r="KM257" s="3"/>
      <c r="KN257" s="3"/>
      <c r="KO257" s="3"/>
      <c r="KP257" s="3"/>
      <c r="KQ257" s="3"/>
      <c r="KR257" s="3"/>
      <c r="KS257" s="3"/>
      <c r="KT257" s="3"/>
      <c r="KU257" s="3"/>
      <c r="KV257" s="3"/>
      <c r="KW257" s="3"/>
      <c r="KX257" s="3"/>
      <c r="KY257" s="3"/>
      <c r="KZ257" s="3"/>
      <c r="LA257" s="3"/>
      <c r="LB257" s="3"/>
      <c r="LC257" s="3"/>
      <c r="LD257" s="3"/>
      <c r="LE257" s="3"/>
      <c r="LF257" s="3"/>
      <c r="LG257" s="3"/>
      <c r="LH257" s="3"/>
      <c r="LI257" s="3"/>
      <c r="LJ257" s="3"/>
      <c r="LK257" s="3"/>
      <c r="LL257" s="3"/>
      <c r="LM257" s="3"/>
      <c r="LN257" s="3"/>
      <c r="LO257" s="3"/>
      <c r="LP257" s="3"/>
      <c r="LQ257" s="3"/>
      <c r="LR257" s="3"/>
      <c r="LS257" s="3"/>
      <c r="LT257" s="3"/>
      <c r="LU257" s="3"/>
      <c r="LV257" s="3"/>
      <c r="LW257" s="3"/>
      <c r="LX257" s="3"/>
      <c r="LY257" s="3"/>
      <c r="LZ257" s="3"/>
      <c r="MA257" s="3"/>
      <c r="MB257" s="3"/>
      <c r="MC257" s="3"/>
      <c r="MD257" s="3"/>
      <c r="ME257" s="3"/>
      <c r="MF257" s="3"/>
      <c r="MG257" s="3"/>
      <c r="MH257" s="3"/>
      <c r="MI257" s="3"/>
      <c r="MJ257" s="3"/>
      <c r="MK257" s="3"/>
      <c r="ML257" s="3"/>
      <c r="MM257" s="3"/>
      <c r="MN257" s="3"/>
      <c r="MO257" s="3"/>
      <c r="MP257" s="3"/>
      <c r="MQ257" s="3"/>
      <c r="MR257" s="3"/>
      <c r="MS257" s="3"/>
      <c r="MT257" s="3"/>
      <c r="MU257" s="3"/>
      <c r="MV257" s="3"/>
      <c r="MW257" s="3"/>
      <c r="MX257" s="3"/>
      <c r="MY257" s="3"/>
      <c r="MZ257" s="3"/>
      <c r="NA257" s="3"/>
      <c r="NB257" s="3"/>
      <c r="NC257" s="3"/>
      <c r="ND257" s="3"/>
      <c r="NE257" s="3"/>
      <c r="NF257" s="3"/>
      <c r="NG257" s="3"/>
      <c r="NH257" s="3"/>
      <c r="NI257" s="3"/>
      <c r="NJ257" s="3"/>
      <c r="NK257" s="3"/>
      <c r="NL257" s="3"/>
      <c r="NM257" s="3"/>
      <c r="NN257" s="3"/>
      <c r="NO257" s="3"/>
      <c r="NP257" s="3"/>
      <c r="NQ257" s="3"/>
      <c r="NR257" s="3"/>
      <c r="NS257" s="3"/>
      <c r="NT257" s="3"/>
      <c r="NU257" s="3"/>
      <c r="NV257" s="3"/>
      <c r="NW257" s="3"/>
      <c r="NX257" s="3"/>
      <c r="NY257" s="3"/>
      <c r="NZ257" s="3"/>
      <c r="OA257" s="3"/>
      <c r="OB257" s="3"/>
      <c r="OC257" s="3"/>
      <c r="OD257" s="3"/>
      <c r="OE257" s="3"/>
      <c r="OF257" s="3"/>
      <c r="OG257" s="3"/>
      <c r="OH257" s="3"/>
      <c r="OI257" s="3"/>
      <c r="OJ257" s="3"/>
      <c r="OK257" s="3"/>
      <c r="OL257" s="3"/>
      <c r="OM257" s="3"/>
      <c r="ON257" s="3"/>
      <c r="OO257" s="3"/>
      <c r="OP257" s="3"/>
      <c r="OQ257" s="3"/>
      <c r="OR257" s="3"/>
      <c r="OS257" s="3"/>
      <c r="OT257" s="3"/>
      <c r="OU257" s="3"/>
      <c r="OV257" s="3"/>
      <c r="OW257" s="3"/>
      <c r="OX257" s="3"/>
      <c r="OY257" s="3"/>
      <c r="OZ257" s="3"/>
      <c r="PA257" s="3"/>
      <c r="PB257" s="3"/>
      <c r="PC257" s="3"/>
      <c r="PD257" s="3"/>
      <c r="PE257" s="3"/>
      <c r="PF257" s="3"/>
      <c r="PG257" s="3"/>
      <c r="PH257" s="3"/>
      <c r="PI257" s="3"/>
      <c r="PJ257" s="3"/>
      <c r="PK257" s="3"/>
      <c r="PL257" s="3"/>
      <c r="PM257" s="3"/>
      <c r="PN257" s="3"/>
      <c r="PO257" s="3"/>
      <c r="PP257" s="3"/>
      <c r="PQ257" s="3"/>
      <c r="PR257" s="3"/>
      <c r="PS257" s="3"/>
      <c r="PT257" s="3"/>
      <c r="PU257" s="3"/>
      <c r="PV257" s="3"/>
      <c r="PW257" s="3"/>
      <c r="PX257" s="3"/>
      <c r="PY257" s="3"/>
      <c r="PZ257" s="3"/>
      <c r="QA257" s="3"/>
      <c r="QB257" s="3"/>
      <c r="QC257" s="3"/>
      <c r="QD257" s="3"/>
      <c r="QE257" s="3"/>
      <c r="QF257" s="3"/>
      <c r="QG257" s="3"/>
      <c r="QH257" s="3"/>
      <c r="QI257" s="3"/>
      <c r="QJ257" s="3"/>
      <c r="QK257" s="3"/>
      <c r="QL257" s="3"/>
      <c r="QM257" s="3"/>
      <c r="QN257" s="3"/>
      <c r="QO257" s="3"/>
      <c r="QP257" s="3"/>
      <c r="QQ257" s="3"/>
      <c r="QR257" s="3"/>
      <c r="QS257" s="3"/>
      <c r="QT257" s="3"/>
      <c r="QU257" s="3"/>
      <c r="QV257" s="3"/>
      <c r="QW257" s="3"/>
      <c r="QX257" s="3"/>
      <c r="QY257" s="3"/>
      <c r="QZ257" s="3"/>
      <c r="RA257" s="3"/>
      <c r="RB257" s="3"/>
      <c r="RC257" s="3"/>
      <c r="RD257" s="3"/>
      <c r="RE257" s="3"/>
      <c r="RF257" s="3"/>
      <c r="RG257" s="3"/>
      <c r="RH257" s="3"/>
      <c r="RI257" s="3"/>
      <c r="RJ257" s="3"/>
      <c r="RK257" s="3"/>
      <c r="RL257" s="3"/>
      <c r="RM257" s="3"/>
      <c r="RN257" s="3"/>
      <c r="RO257" s="3"/>
      <c r="RP257" s="3"/>
      <c r="RQ257" s="3"/>
      <c r="RR257" s="3"/>
      <c r="RS257" s="3"/>
      <c r="RT257" s="3"/>
      <c r="RU257" s="3"/>
      <c r="RV257" s="3"/>
      <c r="RW257" s="3"/>
      <c r="RX257" s="3"/>
      <c r="RY257" s="3"/>
      <c r="RZ257" s="3"/>
      <c r="SA257" s="3"/>
      <c r="SB257" s="3"/>
      <c r="SC257" s="3"/>
      <c r="SD257" s="3"/>
      <c r="SE257" s="3"/>
      <c r="SF257" s="3"/>
      <c r="SG257" s="3"/>
      <c r="SH257" s="3"/>
      <c r="SI257" s="3"/>
      <c r="SJ257" s="3"/>
      <c r="SK257" s="3"/>
      <c r="SL257" s="3"/>
      <c r="SM257" s="3"/>
      <c r="SN257" s="3"/>
      <c r="SO257" s="3"/>
      <c r="SP257" s="3"/>
      <c r="SQ257" s="3"/>
      <c r="SR257" s="3"/>
      <c r="SS257" s="3"/>
      <c r="ST257" s="3"/>
      <c r="SU257" s="3"/>
      <c r="SV257" s="3"/>
      <c r="SW257" s="3"/>
      <c r="SX257" s="3"/>
      <c r="SY257" s="3"/>
      <c r="SZ257" s="3"/>
      <c r="TA257" s="3"/>
      <c r="TB257" s="3"/>
      <c r="TC257" s="3"/>
      <c r="TD257" s="3"/>
      <c r="TE257" s="3"/>
      <c r="TF257" s="3"/>
      <c r="TG257" s="3"/>
      <c r="TH257" s="3"/>
      <c r="TI257" s="3"/>
      <c r="TJ257" s="3"/>
      <c r="TK257" s="3"/>
      <c r="TL257" s="3"/>
      <c r="TM257" s="3"/>
      <c r="TN257" s="3"/>
      <c r="TO257" s="3"/>
      <c r="TP257" s="3"/>
      <c r="TQ257" s="3"/>
      <c r="TR257" s="3"/>
      <c r="TS257" s="3"/>
      <c r="TT257" s="3"/>
      <c r="TU257" s="3"/>
      <c r="TV257" s="3"/>
      <c r="TW257" s="3"/>
      <c r="TX257" s="3"/>
      <c r="TY257" s="3"/>
      <c r="TZ257" s="3"/>
      <c r="UA257" s="3"/>
      <c r="UB257" s="3"/>
      <c r="UC257" s="3"/>
      <c r="UD257" s="3"/>
      <c r="UE257" s="3"/>
      <c r="UF257" s="3"/>
      <c r="UG257" s="3"/>
      <c r="UH257" s="3"/>
      <c r="UI257" s="3"/>
      <c r="UJ257" s="3"/>
      <c r="UK257" s="3"/>
      <c r="UL257" s="3"/>
      <c r="UM257" s="3"/>
      <c r="UN257" s="3"/>
      <c r="UO257" s="3"/>
      <c r="UP257" s="3"/>
      <c r="UQ257" s="3"/>
      <c r="UR257" s="3"/>
      <c r="US257" s="3"/>
      <c r="UT257" s="3"/>
      <c r="UU257" s="3"/>
      <c r="UV257" s="3"/>
      <c r="UW257" s="3"/>
      <c r="UX257" s="3"/>
      <c r="UY257" s="3"/>
      <c r="UZ257" s="3"/>
      <c r="VA257" s="3"/>
      <c r="VB257" s="3"/>
      <c r="VC257" s="3"/>
      <c r="VD257" s="3"/>
      <c r="VE257" s="3"/>
      <c r="VF257" s="3"/>
      <c r="VG257" s="3"/>
      <c r="VH257" s="3"/>
      <c r="VI257" s="3"/>
      <c r="VJ257" s="3"/>
      <c r="VK257" s="3"/>
      <c r="VL257" s="3"/>
      <c r="VM257" s="3"/>
      <c r="VN257" s="3"/>
      <c r="VO257" s="3"/>
      <c r="VP257" s="3"/>
      <c r="VQ257" s="3"/>
      <c r="VR257" s="3"/>
      <c r="VS257" s="3"/>
      <c r="VT257" s="3"/>
      <c r="VU257" s="3"/>
      <c r="VV257" s="3"/>
      <c r="VW257" s="3"/>
      <c r="VX257" s="3"/>
      <c r="VY257" s="3"/>
      <c r="VZ257" s="3"/>
      <c r="WA257" s="3"/>
      <c r="WB257" s="3"/>
      <c r="WC257" s="3"/>
      <c r="WD257" s="3"/>
      <c r="WE257" s="3"/>
      <c r="WF257" s="3"/>
      <c r="WG257" s="3"/>
      <c r="WH257" s="3"/>
      <c r="WI257" s="3"/>
      <c r="WJ257" s="3"/>
      <c r="WK257" s="3"/>
      <c r="WL257" s="3"/>
      <c r="WM257" s="3"/>
      <c r="WN257" s="3"/>
      <c r="WO257" s="3"/>
      <c r="WP257" s="3"/>
      <c r="WQ257" s="3"/>
      <c r="WR257" s="3"/>
      <c r="WS257" s="3"/>
      <c r="WT257" s="3"/>
      <c r="WU257" s="3"/>
      <c r="WV257" s="3"/>
      <c r="WW257" s="3"/>
      <c r="WX257" s="3"/>
      <c r="WY257" s="3"/>
      <c r="WZ257" s="3"/>
      <c r="XA257" s="3"/>
      <c r="XB257" s="3"/>
      <c r="XC257" s="3"/>
      <c r="XD257" s="3"/>
      <c r="XE257" s="3"/>
      <c r="XF257" s="3"/>
      <c r="XG257" s="3"/>
      <c r="XH257" s="3"/>
      <c r="XI257" s="3"/>
      <c r="XJ257" s="3"/>
      <c r="XK257" s="3"/>
      <c r="XL257" s="3"/>
      <c r="XM257" s="3"/>
      <c r="XN257" s="3"/>
      <c r="XO257" s="3"/>
      <c r="XP257" s="3"/>
      <c r="XQ257" s="3"/>
      <c r="XR257" s="3"/>
      <c r="XS257" s="3"/>
      <c r="XT257" s="3"/>
      <c r="XU257" s="3"/>
      <c r="XV257" s="3"/>
      <c r="XW257" s="3"/>
      <c r="XX257" s="3"/>
      <c r="XY257" s="3"/>
      <c r="XZ257" s="3"/>
      <c r="YA257" s="3"/>
      <c r="YB257" s="3"/>
      <c r="YC257" s="3"/>
      <c r="YD257" s="3"/>
      <c r="YE257" s="3"/>
      <c r="YF257" s="3"/>
      <c r="YG257" s="3"/>
      <c r="YH257" s="3"/>
      <c r="YI257" s="3"/>
      <c r="YJ257" s="3"/>
      <c r="YK257" s="3"/>
      <c r="YL257" s="3"/>
      <c r="YM257" s="3"/>
      <c r="YN257" s="3"/>
      <c r="YO257" s="3"/>
      <c r="YP257" s="3"/>
      <c r="YQ257" s="3"/>
      <c r="YR257" s="3"/>
      <c r="YS257" s="3"/>
      <c r="YT257" s="3"/>
      <c r="YU257" s="3"/>
      <c r="YV257" s="3"/>
      <c r="YW257" s="3"/>
      <c r="YX257" s="3"/>
      <c r="YY257" s="3"/>
      <c r="YZ257" s="3"/>
      <c r="ZA257" s="3"/>
      <c r="ZB257" s="3"/>
      <c r="ZC257" s="3"/>
      <c r="ZD257" s="3"/>
      <c r="ZE257" s="3"/>
      <c r="ZF257" s="3"/>
      <c r="ZG257" s="3"/>
      <c r="ZH257" s="3"/>
      <c r="ZI257" s="3"/>
      <c r="ZJ257" s="3"/>
      <c r="ZK257" s="3"/>
      <c r="ZL257" s="3"/>
      <c r="ZM257" s="3"/>
      <c r="ZN257" s="3"/>
      <c r="ZO257" s="3"/>
      <c r="ZP257" s="3"/>
      <c r="ZQ257" s="3"/>
      <c r="ZR257" s="3"/>
      <c r="ZS257" s="3"/>
      <c r="ZT257" s="3"/>
      <c r="ZU257" s="3"/>
      <c r="ZV257" s="3"/>
      <c r="ZW257" s="3"/>
      <c r="ZX257" s="3"/>
      <c r="ZY257" s="3"/>
      <c r="ZZ257" s="3"/>
      <c r="AAA257" s="3"/>
      <c r="AAB257" s="3"/>
      <c r="AAC257" s="3"/>
      <c r="AAD257" s="3"/>
      <c r="AAE257" s="3"/>
      <c r="AAF257" s="3"/>
      <c r="AAG257" s="3"/>
      <c r="AAH257" s="3"/>
      <c r="AAI257" s="3"/>
      <c r="AAJ257" s="3"/>
      <c r="AAK257" s="3"/>
      <c r="AAL257" s="3"/>
      <c r="AAM257" s="3"/>
      <c r="AAN257" s="3"/>
      <c r="AAO257" s="3"/>
      <c r="AAP257" s="3"/>
      <c r="AAQ257" s="3"/>
      <c r="AAR257" s="3"/>
      <c r="AAS257" s="3"/>
      <c r="AAT257" s="3"/>
      <c r="AAU257" s="3"/>
      <c r="AAV257" s="3"/>
      <c r="AAW257" s="3"/>
      <c r="AAX257" s="3"/>
      <c r="AAY257" s="3"/>
      <c r="AAZ257" s="3"/>
      <c r="ABA257" s="3"/>
      <c r="ABB257" s="3"/>
      <c r="ABC257" s="3"/>
      <c r="ABD257" s="3"/>
      <c r="ABE257" s="3"/>
      <c r="ABF257" s="3"/>
      <c r="ABG257" s="3"/>
      <c r="ABH257" s="3"/>
      <c r="ABI257" s="3"/>
      <c r="ABJ257" s="3"/>
      <c r="ABK257" s="3"/>
      <c r="ABL257" s="3"/>
      <c r="ABM257" s="3"/>
      <c r="ABN257" s="3"/>
      <c r="ABO257" s="3"/>
      <c r="ABP257" s="3"/>
      <c r="ABQ257" s="3"/>
      <c r="ABR257" s="3"/>
      <c r="ABS257" s="3"/>
      <c r="ABT257" s="3"/>
      <c r="ABU257" s="3"/>
      <c r="ABV257" s="3"/>
      <c r="ABW257" s="3"/>
      <c r="ABX257" s="3"/>
      <c r="ABY257" s="3"/>
      <c r="ABZ257" s="3"/>
      <c r="ACA257" s="3"/>
      <c r="ACB257" s="3"/>
      <c r="ACC257" s="3"/>
      <c r="ACD257" s="3"/>
      <c r="ACE257" s="3"/>
      <c r="ACF257" s="3"/>
      <c r="ACG257" s="3"/>
      <c r="ACH257" s="3"/>
      <c r="ACI257" s="3"/>
      <c r="ACJ257" s="3"/>
      <c r="ACK257" s="3"/>
      <c r="ACL257" s="3"/>
      <c r="ACM257" s="3"/>
      <c r="ACN257" s="3"/>
      <c r="ACO257" s="3"/>
      <c r="ACP257" s="3"/>
      <c r="ACQ257" s="3"/>
      <c r="ACR257" s="3"/>
      <c r="ACS257" s="3"/>
      <c r="ACT257" s="3"/>
      <c r="ACU257" s="3"/>
      <c r="ACV257" s="3"/>
      <c r="ACW257" s="3"/>
      <c r="ACX257" s="3"/>
      <c r="ACY257" s="3"/>
      <c r="ACZ257" s="3"/>
      <c r="ADA257" s="3"/>
      <c r="ADB257" s="3"/>
      <c r="ADC257" s="3"/>
      <c r="ADD257" s="3"/>
      <c r="ADE257" s="3"/>
      <c r="ADF257" s="3"/>
      <c r="ADG257" s="3"/>
      <c r="ADH257" s="3"/>
      <c r="ADI257" s="3"/>
      <c r="ADJ257" s="3"/>
      <c r="ADK257" s="3"/>
      <c r="ADL257" s="3"/>
      <c r="ADM257" s="3"/>
      <c r="ADN257" s="3"/>
      <c r="ADO257" s="3"/>
      <c r="ADP257" s="3"/>
      <c r="ADQ257" s="3"/>
      <c r="ADR257" s="3"/>
      <c r="ADS257" s="3"/>
      <c r="ADT257" s="3"/>
      <c r="ADU257" s="3"/>
      <c r="ADV257" s="3"/>
      <c r="ADW257" s="3"/>
      <c r="ADX257" s="3"/>
      <c r="ADY257" s="3"/>
      <c r="ADZ257" s="3"/>
      <c r="AEA257" s="3"/>
      <c r="AEB257" s="3"/>
      <c r="AEC257" s="3"/>
      <c r="AED257" s="3"/>
      <c r="AEE257" s="3"/>
      <c r="AEF257" s="3"/>
      <c r="AEG257" s="3"/>
      <c r="AEH257" s="3"/>
      <c r="AEI257" s="3"/>
      <c r="AEJ257" s="3"/>
      <c r="AEK257" s="3"/>
      <c r="AEL257" s="3"/>
      <c r="AEM257" s="3"/>
      <c r="AEN257" s="3"/>
      <c r="AEO257" s="3"/>
      <c r="AEP257" s="3"/>
      <c r="AEQ257" s="3"/>
      <c r="AER257" s="3"/>
      <c r="AES257" s="3"/>
      <c r="AET257" s="3"/>
      <c r="AEU257" s="3"/>
      <c r="AEV257" s="3"/>
      <c r="AEW257" s="3"/>
      <c r="AEX257" s="3"/>
      <c r="AEY257" s="3"/>
      <c r="AEZ257" s="3"/>
      <c r="AFA257" s="3"/>
      <c r="AFB257" s="3"/>
      <c r="AFC257" s="3"/>
      <c r="AFD257" s="3"/>
      <c r="AFE257" s="3"/>
      <c r="AFF257" s="3"/>
      <c r="AFG257" s="3"/>
      <c r="AFH257" s="3"/>
      <c r="AFI257" s="3"/>
      <c r="AFJ257" s="3"/>
      <c r="AFK257" s="3"/>
      <c r="AFL257" s="3"/>
      <c r="AFM257" s="3"/>
      <c r="AFN257" s="3"/>
      <c r="AFO257" s="3"/>
      <c r="AFP257" s="3"/>
      <c r="AFQ257" s="3"/>
      <c r="AFR257" s="3"/>
      <c r="AFS257" s="3"/>
      <c r="AFT257" s="3"/>
      <c r="AFU257" s="3"/>
      <c r="AFV257" s="3"/>
      <c r="AFW257" s="3"/>
      <c r="AFX257" s="3"/>
      <c r="AFY257" s="3"/>
      <c r="AFZ257" s="3"/>
      <c r="AGA257" s="3"/>
      <c r="AGB257" s="3"/>
      <c r="AGC257" s="3"/>
      <c r="AGD257" s="3"/>
      <c r="AGE257" s="3"/>
      <c r="AGF257" s="3"/>
      <c r="AGG257" s="3"/>
      <c r="AGH257" s="3"/>
      <c r="AGI257" s="3"/>
      <c r="AGJ257" s="3"/>
      <c r="AGK257" s="3"/>
      <c r="AGL257" s="3"/>
      <c r="AGM257" s="3"/>
      <c r="AGN257" s="3"/>
      <c r="AGO257" s="3"/>
      <c r="AGP257" s="3"/>
      <c r="AGQ257" s="3"/>
      <c r="AGR257" s="3"/>
      <c r="AGS257" s="3"/>
      <c r="AGT257" s="3"/>
      <c r="AGU257" s="3"/>
      <c r="AGV257" s="3"/>
      <c r="AGW257" s="3"/>
      <c r="AGX257" s="3"/>
      <c r="AGY257" s="3"/>
      <c r="AGZ257" s="3"/>
      <c r="AHA257" s="3"/>
      <c r="AHB257" s="3"/>
      <c r="AHC257" s="3"/>
      <c r="AHD257" s="3"/>
      <c r="AHE257" s="3"/>
      <c r="AHF257" s="3"/>
      <c r="AHG257" s="3"/>
      <c r="AHH257" s="3"/>
      <c r="AHI257" s="3"/>
      <c r="AHJ257" s="3"/>
      <c r="AHK257" s="3"/>
      <c r="AHL257" s="3"/>
      <c r="AHM257" s="3"/>
      <c r="AHN257" s="3"/>
      <c r="AHO257" s="3"/>
      <c r="AHP257" s="3"/>
      <c r="AHQ257" s="3"/>
      <c r="AHR257" s="3"/>
      <c r="AHS257" s="3"/>
      <c r="AHT257" s="3"/>
      <c r="AHU257" s="3"/>
      <c r="AHV257" s="3"/>
      <c r="AHW257" s="3"/>
      <c r="AHX257" s="3"/>
      <c r="AHY257" s="3"/>
      <c r="AHZ257" s="3"/>
      <c r="AIA257" s="3"/>
      <c r="AIB257" s="3"/>
      <c r="AIC257" s="3"/>
      <c r="AID257" s="3"/>
      <c r="AIE257" s="3"/>
      <c r="AIF257" s="3"/>
      <c r="AIG257" s="3"/>
      <c r="AIH257" s="3"/>
      <c r="AII257" s="3"/>
      <c r="AIJ257" s="3"/>
      <c r="AIK257" s="3"/>
      <c r="AIL257" s="3"/>
      <c r="AIM257" s="3"/>
      <c r="AIN257" s="3"/>
      <c r="AIO257" s="3"/>
      <c r="AIP257" s="3"/>
      <c r="AIQ257" s="3"/>
      <c r="AIR257" s="3"/>
      <c r="AIS257" s="3"/>
      <c r="AIT257" s="3"/>
      <c r="AIU257" s="3"/>
      <c r="AIV257" s="3"/>
      <c r="AIW257" s="3"/>
      <c r="AIX257" s="3"/>
      <c r="AIY257" s="3"/>
      <c r="AIZ257" s="3"/>
      <c r="AJA257" s="3"/>
      <c r="AJB257" s="3"/>
      <c r="AJC257" s="3"/>
      <c r="AJD257" s="3"/>
      <c r="AJE257" s="3"/>
      <c r="AJF257" s="3"/>
      <c r="AJG257" s="3"/>
      <c r="AJH257" s="3"/>
      <c r="AJI257" s="3"/>
      <c r="AJJ257" s="3"/>
      <c r="AJK257" s="3"/>
      <c r="AJL257" s="3"/>
      <c r="AJM257" s="3"/>
      <c r="AJN257" s="3"/>
      <c r="AJO257" s="3"/>
      <c r="AJP257" s="3"/>
      <c r="AJQ257" s="3"/>
      <c r="AJR257" s="3"/>
      <c r="AJS257" s="3"/>
      <c r="AJT257" s="3"/>
      <c r="AJU257" s="3"/>
      <c r="AJV257" s="3"/>
      <c r="AJW257" s="3"/>
      <c r="AJX257" s="3"/>
      <c r="AJY257" s="3"/>
      <c r="AJZ257" s="3"/>
      <c r="AKA257" s="3"/>
      <c r="AKB257" s="3"/>
      <c r="AKC257" s="3"/>
      <c r="AKD257" s="3"/>
      <c r="AKE257" s="3"/>
      <c r="AKF257" s="3"/>
      <c r="AKG257" s="3"/>
      <c r="AKH257" s="3"/>
      <c r="AKI257" s="3"/>
      <c r="AKJ257" s="3"/>
      <c r="AKK257" s="3"/>
      <c r="AKL257" s="3"/>
      <c r="AKM257" s="3"/>
      <c r="AKN257" s="3"/>
      <c r="AKO257" s="3"/>
      <c r="AKP257" s="3"/>
      <c r="AKQ257" s="3"/>
      <c r="AKR257" s="3"/>
      <c r="AKS257" s="3"/>
      <c r="AKT257" s="3"/>
      <c r="AKU257" s="3"/>
      <c r="AKV257" s="3"/>
      <c r="AKW257" s="3"/>
      <c r="AKX257" s="3"/>
      <c r="AKY257" s="3"/>
      <c r="AKZ257" s="3"/>
      <c r="ALA257" s="3"/>
      <c r="ALB257" s="3"/>
      <c r="ALC257" s="3"/>
      <c r="ALD257" s="3"/>
      <c r="ALE257" s="3"/>
      <c r="ALF257" s="3"/>
      <c r="ALG257" s="3"/>
      <c r="ALH257" s="3"/>
      <c r="ALI257" s="3"/>
      <c r="ALJ257" s="3"/>
      <c r="ALK257" s="3"/>
      <c r="ALL257" s="3"/>
      <c r="ALM257" s="3"/>
      <c r="ALN257" s="3"/>
      <c r="ALO257" s="3"/>
      <c r="ALP257" s="3"/>
      <c r="ALQ257" s="3"/>
      <c r="ALR257" s="3"/>
      <c r="ALS257" s="3"/>
      <c r="ALT257" s="3"/>
      <c r="ALU257" s="3"/>
      <c r="ALV257" s="3"/>
      <c r="ALW257" s="3"/>
      <c r="ALX257" s="3"/>
      <c r="ALY257" s="3"/>
      <c r="ALZ257" s="3"/>
      <c r="AMA257" s="3"/>
      <c r="AMB257" s="3"/>
      <c r="AMC257" s="3"/>
      <c r="AMD257" s="3"/>
      <c r="AME257" s="3"/>
      <c r="AMF257" s="3"/>
      <c r="AMG257" s="3"/>
      <c r="AMH257" s="3"/>
      <c r="AMI257" s="3"/>
      <c r="AMJ257" s="3"/>
      <c r="AMK257" s="3"/>
      <c r="AML257" s="3"/>
      <c r="AMM257" s="3"/>
      <c r="AMN257" s="3"/>
      <c r="AMO257" s="3"/>
      <c r="AMP257" s="3"/>
      <c r="AMQ257" s="3"/>
      <c r="AMR257" s="3"/>
      <c r="AMS257" s="3"/>
      <c r="AMT257" s="3"/>
      <c r="AMU257" s="3"/>
    </row>
    <row r="258" spans="1:1035" ht="14.25" outlineLevel="1">
      <c r="A258" s="3"/>
      <c r="B258" s="3"/>
      <c r="C258" s="87" t="s">
        <v>286</v>
      </c>
      <c r="D258" s="79"/>
      <c r="E258" s="301">
        <f>+E247</f>
        <v>45505</v>
      </c>
      <c r="F258" s="79"/>
      <c r="G258" s="99"/>
      <c r="H258" s="91">
        <f t="shared" ref="H258:AH258" si="408">+($E258&lt;=H$248)*($E258&gt;=H$247)*1</f>
        <v>1</v>
      </c>
      <c r="I258" s="91">
        <f t="shared" si="408"/>
        <v>0</v>
      </c>
      <c r="J258" s="91">
        <f t="shared" si="408"/>
        <v>0</v>
      </c>
      <c r="K258" s="91">
        <f t="shared" si="408"/>
        <v>0</v>
      </c>
      <c r="L258" s="91">
        <f t="shared" si="408"/>
        <v>0</v>
      </c>
      <c r="M258" s="91">
        <f t="shared" si="408"/>
        <v>0</v>
      </c>
      <c r="N258" s="91">
        <f t="shared" si="408"/>
        <v>0</v>
      </c>
      <c r="O258" s="91">
        <f t="shared" si="408"/>
        <v>0</v>
      </c>
      <c r="P258" s="91">
        <f t="shared" si="408"/>
        <v>0</v>
      </c>
      <c r="Q258" s="91">
        <f t="shared" si="408"/>
        <v>0</v>
      </c>
      <c r="R258" s="91">
        <f t="shared" si="408"/>
        <v>0</v>
      </c>
      <c r="S258" s="91">
        <f t="shared" si="408"/>
        <v>0</v>
      </c>
      <c r="T258" s="91">
        <f t="shared" si="408"/>
        <v>0</v>
      </c>
      <c r="U258" s="91">
        <f t="shared" si="408"/>
        <v>0</v>
      </c>
      <c r="V258" s="91">
        <f t="shared" si="408"/>
        <v>0</v>
      </c>
      <c r="W258" s="91">
        <f t="shared" si="408"/>
        <v>0</v>
      </c>
      <c r="X258" s="91">
        <f t="shared" si="408"/>
        <v>0</v>
      </c>
      <c r="Y258" s="91">
        <f t="shared" si="408"/>
        <v>0</v>
      </c>
      <c r="Z258" s="91">
        <f t="shared" si="408"/>
        <v>0</v>
      </c>
      <c r="AA258" s="91">
        <f t="shared" si="408"/>
        <v>0</v>
      </c>
      <c r="AB258" s="91">
        <f t="shared" si="408"/>
        <v>0</v>
      </c>
      <c r="AC258" s="91">
        <f t="shared" si="408"/>
        <v>0</v>
      </c>
      <c r="AD258" s="91">
        <f t="shared" si="408"/>
        <v>0</v>
      </c>
      <c r="AE258" s="91">
        <f t="shared" si="408"/>
        <v>0</v>
      </c>
      <c r="AF258" s="91">
        <f t="shared" si="408"/>
        <v>0</v>
      </c>
      <c r="AG258" s="91">
        <f t="shared" si="408"/>
        <v>0</v>
      </c>
      <c r="AH258" s="91">
        <f t="shared" si="408"/>
        <v>0</v>
      </c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  <c r="IY258" s="3"/>
      <c r="IZ258" s="3"/>
      <c r="JA258" s="3"/>
      <c r="JB258" s="3"/>
      <c r="JC258" s="3"/>
      <c r="JD258" s="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3"/>
      <c r="JQ258" s="3"/>
      <c r="JR258" s="3"/>
      <c r="JS258" s="3"/>
      <c r="JT258" s="3"/>
      <c r="JU258" s="3"/>
      <c r="JV258" s="3"/>
      <c r="JW258" s="3"/>
      <c r="JX258" s="3"/>
      <c r="JY258" s="3"/>
      <c r="JZ258" s="3"/>
      <c r="KA258" s="3"/>
      <c r="KB258" s="3"/>
      <c r="KC258" s="3"/>
      <c r="KD258" s="3"/>
      <c r="KE258" s="3"/>
      <c r="KF258" s="3"/>
      <c r="KG258" s="3"/>
      <c r="KH258" s="3"/>
      <c r="KI258" s="3"/>
      <c r="KJ258" s="3"/>
      <c r="KK258" s="3"/>
      <c r="KL258" s="3"/>
      <c r="KM258" s="3"/>
      <c r="KN258" s="3"/>
      <c r="KO258" s="3"/>
      <c r="KP258" s="3"/>
      <c r="KQ258" s="3"/>
      <c r="KR258" s="3"/>
      <c r="KS258" s="3"/>
      <c r="KT258" s="3"/>
      <c r="KU258" s="3"/>
      <c r="KV258" s="3"/>
      <c r="KW258" s="3"/>
      <c r="KX258" s="3"/>
      <c r="KY258" s="3"/>
      <c r="KZ258" s="3"/>
      <c r="LA258" s="3"/>
      <c r="LB258" s="3"/>
      <c r="LC258" s="3"/>
      <c r="LD258" s="3"/>
      <c r="LE258" s="3"/>
      <c r="LF258" s="3"/>
      <c r="LG258" s="3"/>
      <c r="LH258" s="3"/>
      <c r="LI258" s="3"/>
      <c r="LJ258" s="3"/>
      <c r="LK258" s="3"/>
      <c r="LL258" s="3"/>
      <c r="LM258" s="3"/>
      <c r="LN258" s="3"/>
      <c r="LO258" s="3"/>
      <c r="LP258" s="3"/>
      <c r="LQ258" s="3"/>
      <c r="LR258" s="3"/>
      <c r="LS258" s="3"/>
      <c r="LT258" s="3"/>
      <c r="LU258" s="3"/>
      <c r="LV258" s="3"/>
      <c r="LW258" s="3"/>
      <c r="LX258" s="3"/>
      <c r="LY258" s="3"/>
      <c r="LZ258" s="3"/>
      <c r="MA258" s="3"/>
      <c r="MB258" s="3"/>
      <c r="MC258" s="3"/>
      <c r="MD258" s="3"/>
      <c r="ME258" s="3"/>
      <c r="MF258" s="3"/>
      <c r="MG258" s="3"/>
      <c r="MH258" s="3"/>
      <c r="MI258" s="3"/>
      <c r="MJ258" s="3"/>
      <c r="MK258" s="3"/>
      <c r="ML258" s="3"/>
      <c r="MM258" s="3"/>
      <c r="MN258" s="3"/>
      <c r="MO258" s="3"/>
      <c r="MP258" s="3"/>
      <c r="MQ258" s="3"/>
      <c r="MR258" s="3"/>
      <c r="MS258" s="3"/>
      <c r="MT258" s="3"/>
      <c r="MU258" s="3"/>
      <c r="MV258" s="3"/>
      <c r="MW258" s="3"/>
      <c r="MX258" s="3"/>
      <c r="MY258" s="3"/>
      <c r="MZ258" s="3"/>
      <c r="NA258" s="3"/>
      <c r="NB258" s="3"/>
      <c r="NC258" s="3"/>
      <c r="ND258" s="3"/>
      <c r="NE258" s="3"/>
      <c r="NF258" s="3"/>
      <c r="NG258" s="3"/>
      <c r="NH258" s="3"/>
      <c r="NI258" s="3"/>
      <c r="NJ258" s="3"/>
      <c r="NK258" s="3"/>
      <c r="NL258" s="3"/>
      <c r="NM258" s="3"/>
      <c r="NN258" s="3"/>
      <c r="NO258" s="3"/>
      <c r="NP258" s="3"/>
      <c r="NQ258" s="3"/>
      <c r="NR258" s="3"/>
      <c r="NS258" s="3"/>
      <c r="NT258" s="3"/>
      <c r="NU258" s="3"/>
      <c r="NV258" s="3"/>
      <c r="NW258" s="3"/>
      <c r="NX258" s="3"/>
      <c r="NY258" s="3"/>
      <c r="NZ258" s="3"/>
      <c r="OA258" s="3"/>
      <c r="OB258" s="3"/>
      <c r="OC258" s="3"/>
      <c r="OD258" s="3"/>
      <c r="OE258" s="3"/>
      <c r="OF258" s="3"/>
      <c r="OG258" s="3"/>
      <c r="OH258" s="3"/>
      <c r="OI258" s="3"/>
      <c r="OJ258" s="3"/>
      <c r="OK258" s="3"/>
      <c r="OL258" s="3"/>
      <c r="OM258" s="3"/>
      <c r="ON258" s="3"/>
      <c r="OO258" s="3"/>
      <c r="OP258" s="3"/>
      <c r="OQ258" s="3"/>
      <c r="OR258" s="3"/>
      <c r="OS258" s="3"/>
      <c r="OT258" s="3"/>
      <c r="OU258" s="3"/>
      <c r="OV258" s="3"/>
      <c r="OW258" s="3"/>
      <c r="OX258" s="3"/>
      <c r="OY258" s="3"/>
      <c r="OZ258" s="3"/>
      <c r="PA258" s="3"/>
      <c r="PB258" s="3"/>
      <c r="PC258" s="3"/>
      <c r="PD258" s="3"/>
      <c r="PE258" s="3"/>
      <c r="PF258" s="3"/>
      <c r="PG258" s="3"/>
      <c r="PH258" s="3"/>
      <c r="PI258" s="3"/>
      <c r="PJ258" s="3"/>
      <c r="PK258" s="3"/>
      <c r="PL258" s="3"/>
      <c r="PM258" s="3"/>
      <c r="PN258" s="3"/>
      <c r="PO258" s="3"/>
      <c r="PP258" s="3"/>
      <c r="PQ258" s="3"/>
      <c r="PR258" s="3"/>
      <c r="PS258" s="3"/>
      <c r="PT258" s="3"/>
      <c r="PU258" s="3"/>
      <c r="PV258" s="3"/>
      <c r="PW258" s="3"/>
      <c r="PX258" s="3"/>
      <c r="PY258" s="3"/>
      <c r="PZ258" s="3"/>
      <c r="QA258" s="3"/>
      <c r="QB258" s="3"/>
      <c r="QC258" s="3"/>
      <c r="QD258" s="3"/>
      <c r="QE258" s="3"/>
      <c r="QF258" s="3"/>
      <c r="QG258" s="3"/>
      <c r="QH258" s="3"/>
      <c r="QI258" s="3"/>
      <c r="QJ258" s="3"/>
      <c r="QK258" s="3"/>
      <c r="QL258" s="3"/>
      <c r="QM258" s="3"/>
      <c r="QN258" s="3"/>
      <c r="QO258" s="3"/>
      <c r="QP258" s="3"/>
      <c r="QQ258" s="3"/>
      <c r="QR258" s="3"/>
      <c r="QS258" s="3"/>
      <c r="QT258" s="3"/>
      <c r="QU258" s="3"/>
      <c r="QV258" s="3"/>
      <c r="QW258" s="3"/>
      <c r="QX258" s="3"/>
      <c r="QY258" s="3"/>
      <c r="QZ258" s="3"/>
      <c r="RA258" s="3"/>
      <c r="RB258" s="3"/>
      <c r="RC258" s="3"/>
      <c r="RD258" s="3"/>
      <c r="RE258" s="3"/>
      <c r="RF258" s="3"/>
      <c r="RG258" s="3"/>
      <c r="RH258" s="3"/>
      <c r="RI258" s="3"/>
      <c r="RJ258" s="3"/>
      <c r="RK258" s="3"/>
      <c r="RL258" s="3"/>
      <c r="RM258" s="3"/>
      <c r="RN258" s="3"/>
      <c r="RO258" s="3"/>
      <c r="RP258" s="3"/>
      <c r="RQ258" s="3"/>
      <c r="RR258" s="3"/>
      <c r="RS258" s="3"/>
      <c r="RT258" s="3"/>
      <c r="RU258" s="3"/>
      <c r="RV258" s="3"/>
      <c r="RW258" s="3"/>
      <c r="RX258" s="3"/>
      <c r="RY258" s="3"/>
      <c r="RZ258" s="3"/>
      <c r="SA258" s="3"/>
      <c r="SB258" s="3"/>
      <c r="SC258" s="3"/>
      <c r="SD258" s="3"/>
      <c r="SE258" s="3"/>
      <c r="SF258" s="3"/>
      <c r="SG258" s="3"/>
      <c r="SH258" s="3"/>
      <c r="SI258" s="3"/>
      <c r="SJ258" s="3"/>
      <c r="SK258" s="3"/>
      <c r="SL258" s="3"/>
      <c r="SM258" s="3"/>
      <c r="SN258" s="3"/>
      <c r="SO258" s="3"/>
      <c r="SP258" s="3"/>
      <c r="SQ258" s="3"/>
      <c r="SR258" s="3"/>
      <c r="SS258" s="3"/>
      <c r="ST258" s="3"/>
      <c r="SU258" s="3"/>
      <c r="SV258" s="3"/>
      <c r="SW258" s="3"/>
      <c r="SX258" s="3"/>
      <c r="SY258" s="3"/>
      <c r="SZ258" s="3"/>
      <c r="TA258" s="3"/>
      <c r="TB258" s="3"/>
      <c r="TC258" s="3"/>
      <c r="TD258" s="3"/>
      <c r="TE258" s="3"/>
      <c r="TF258" s="3"/>
      <c r="TG258" s="3"/>
      <c r="TH258" s="3"/>
      <c r="TI258" s="3"/>
      <c r="TJ258" s="3"/>
      <c r="TK258" s="3"/>
      <c r="TL258" s="3"/>
      <c r="TM258" s="3"/>
      <c r="TN258" s="3"/>
      <c r="TO258" s="3"/>
      <c r="TP258" s="3"/>
      <c r="TQ258" s="3"/>
      <c r="TR258" s="3"/>
      <c r="TS258" s="3"/>
      <c r="TT258" s="3"/>
      <c r="TU258" s="3"/>
      <c r="TV258" s="3"/>
      <c r="TW258" s="3"/>
      <c r="TX258" s="3"/>
      <c r="TY258" s="3"/>
      <c r="TZ258" s="3"/>
      <c r="UA258" s="3"/>
      <c r="UB258" s="3"/>
      <c r="UC258" s="3"/>
      <c r="UD258" s="3"/>
      <c r="UE258" s="3"/>
      <c r="UF258" s="3"/>
      <c r="UG258" s="3"/>
      <c r="UH258" s="3"/>
      <c r="UI258" s="3"/>
      <c r="UJ258" s="3"/>
      <c r="UK258" s="3"/>
      <c r="UL258" s="3"/>
      <c r="UM258" s="3"/>
      <c r="UN258" s="3"/>
      <c r="UO258" s="3"/>
      <c r="UP258" s="3"/>
      <c r="UQ258" s="3"/>
      <c r="UR258" s="3"/>
      <c r="US258" s="3"/>
      <c r="UT258" s="3"/>
      <c r="UU258" s="3"/>
      <c r="UV258" s="3"/>
      <c r="UW258" s="3"/>
      <c r="UX258" s="3"/>
      <c r="UY258" s="3"/>
      <c r="UZ258" s="3"/>
      <c r="VA258" s="3"/>
      <c r="VB258" s="3"/>
      <c r="VC258" s="3"/>
      <c r="VD258" s="3"/>
      <c r="VE258" s="3"/>
      <c r="VF258" s="3"/>
      <c r="VG258" s="3"/>
      <c r="VH258" s="3"/>
      <c r="VI258" s="3"/>
      <c r="VJ258" s="3"/>
      <c r="VK258" s="3"/>
      <c r="VL258" s="3"/>
      <c r="VM258" s="3"/>
      <c r="VN258" s="3"/>
      <c r="VO258" s="3"/>
      <c r="VP258" s="3"/>
      <c r="VQ258" s="3"/>
      <c r="VR258" s="3"/>
      <c r="VS258" s="3"/>
      <c r="VT258" s="3"/>
      <c r="VU258" s="3"/>
      <c r="VV258" s="3"/>
      <c r="VW258" s="3"/>
      <c r="VX258" s="3"/>
      <c r="VY258" s="3"/>
      <c r="VZ258" s="3"/>
      <c r="WA258" s="3"/>
      <c r="WB258" s="3"/>
      <c r="WC258" s="3"/>
      <c r="WD258" s="3"/>
      <c r="WE258" s="3"/>
      <c r="WF258" s="3"/>
      <c r="WG258" s="3"/>
      <c r="WH258" s="3"/>
      <c r="WI258" s="3"/>
      <c r="WJ258" s="3"/>
      <c r="WK258" s="3"/>
      <c r="WL258" s="3"/>
      <c r="WM258" s="3"/>
      <c r="WN258" s="3"/>
      <c r="WO258" s="3"/>
      <c r="WP258" s="3"/>
      <c r="WQ258" s="3"/>
      <c r="WR258" s="3"/>
      <c r="WS258" s="3"/>
      <c r="WT258" s="3"/>
      <c r="WU258" s="3"/>
      <c r="WV258" s="3"/>
      <c r="WW258" s="3"/>
      <c r="WX258" s="3"/>
      <c r="WY258" s="3"/>
      <c r="WZ258" s="3"/>
      <c r="XA258" s="3"/>
      <c r="XB258" s="3"/>
      <c r="XC258" s="3"/>
      <c r="XD258" s="3"/>
      <c r="XE258" s="3"/>
      <c r="XF258" s="3"/>
      <c r="XG258" s="3"/>
      <c r="XH258" s="3"/>
      <c r="XI258" s="3"/>
      <c r="XJ258" s="3"/>
      <c r="XK258" s="3"/>
      <c r="XL258" s="3"/>
      <c r="XM258" s="3"/>
      <c r="XN258" s="3"/>
      <c r="XO258" s="3"/>
      <c r="XP258" s="3"/>
      <c r="XQ258" s="3"/>
      <c r="XR258" s="3"/>
      <c r="XS258" s="3"/>
      <c r="XT258" s="3"/>
      <c r="XU258" s="3"/>
      <c r="XV258" s="3"/>
      <c r="XW258" s="3"/>
      <c r="XX258" s="3"/>
      <c r="XY258" s="3"/>
      <c r="XZ258" s="3"/>
      <c r="YA258" s="3"/>
      <c r="YB258" s="3"/>
      <c r="YC258" s="3"/>
      <c r="YD258" s="3"/>
      <c r="YE258" s="3"/>
      <c r="YF258" s="3"/>
      <c r="YG258" s="3"/>
      <c r="YH258" s="3"/>
      <c r="YI258" s="3"/>
      <c r="YJ258" s="3"/>
      <c r="YK258" s="3"/>
      <c r="YL258" s="3"/>
      <c r="YM258" s="3"/>
      <c r="YN258" s="3"/>
      <c r="YO258" s="3"/>
      <c r="YP258" s="3"/>
      <c r="YQ258" s="3"/>
      <c r="YR258" s="3"/>
      <c r="YS258" s="3"/>
      <c r="YT258" s="3"/>
      <c r="YU258" s="3"/>
      <c r="YV258" s="3"/>
      <c r="YW258" s="3"/>
      <c r="YX258" s="3"/>
      <c r="YY258" s="3"/>
      <c r="YZ258" s="3"/>
      <c r="ZA258" s="3"/>
      <c r="ZB258" s="3"/>
      <c r="ZC258" s="3"/>
      <c r="ZD258" s="3"/>
      <c r="ZE258" s="3"/>
      <c r="ZF258" s="3"/>
      <c r="ZG258" s="3"/>
      <c r="ZH258" s="3"/>
      <c r="ZI258" s="3"/>
      <c r="ZJ258" s="3"/>
      <c r="ZK258" s="3"/>
      <c r="ZL258" s="3"/>
      <c r="ZM258" s="3"/>
      <c r="ZN258" s="3"/>
      <c r="ZO258" s="3"/>
      <c r="ZP258" s="3"/>
      <c r="ZQ258" s="3"/>
      <c r="ZR258" s="3"/>
      <c r="ZS258" s="3"/>
      <c r="ZT258" s="3"/>
      <c r="ZU258" s="3"/>
      <c r="ZV258" s="3"/>
      <c r="ZW258" s="3"/>
      <c r="ZX258" s="3"/>
      <c r="ZY258" s="3"/>
      <c r="ZZ258" s="3"/>
      <c r="AAA258" s="3"/>
      <c r="AAB258" s="3"/>
      <c r="AAC258" s="3"/>
      <c r="AAD258" s="3"/>
      <c r="AAE258" s="3"/>
      <c r="AAF258" s="3"/>
      <c r="AAG258" s="3"/>
      <c r="AAH258" s="3"/>
      <c r="AAI258" s="3"/>
      <c r="AAJ258" s="3"/>
      <c r="AAK258" s="3"/>
      <c r="AAL258" s="3"/>
      <c r="AAM258" s="3"/>
      <c r="AAN258" s="3"/>
      <c r="AAO258" s="3"/>
      <c r="AAP258" s="3"/>
      <c r="AAQ258" s="3"/>
      <c r="AAR258" s="3"/>
      <c r="AAS258" s="3"/>
      <c r="AAT258" s="3"/>
      <c r="AAU258" s="3"/>
      <c r="AAV258" s="3"/>
      <c r="AAW258" s="3"/>
      <c r="AAX258" s="3"/>
      <c r="AAY258" s="3"/>
      <c r="AAZ258" s="3"/>
      <c r="ABA258" s="3"/>
      <c r="ABB258" s="3"/>
      <c r="ABC258" s="3"/>
      <c r="ABD258" s="3"/>
      <c r="ABE258" s="3"/>
      <c r="ABF258" s="3"/>
      <c r="ABG258" s="3"/>
      <c r="ABH258" s="3"/>
      <c r="ABI258" s="3"/>
      <c r="ABJ258" s="3"/>
      <c r="ABK258" s="3"/>
      <c r="ABL258" s="3"/>
      <c r="ABM258" s="3"/>
      <c r="ABN258" s="3"/>
      <c r="ABO258" s="3"/>
      <c r="ABP258" s="3"/>
      <c r="ABQ258" s="3"/>
      <c r="ABR258" s="3"/>
      <c r="ABS258" s="3"/>
      <c r="ABT258" s="3"/>
      <c r="ABU258" s="3"/>
      <c r="ABV258" s="3"/>
      <c r="ABW258" s="3"/>
      <c r="ABX258" s="3"/>
      <c r="ABY258" s="3"/>
      <c r="ABZ258" s="3"/>
      <c r="ACA258" s="3"/>
      <c r="ACB258" s="3"/>
      <c r="ACC258" s="3"/>
      <c r="ACD258" s="3"/>
      <c r="ACE258" s="3"/>
      <c r="ACF258" s="3"/>
      <c r="ACG258" s="3"/>
      <c r="ACH258" s="3"/>
      <c r="ACI258" s="3"/>
      <c r="ACJ258" s="3"/>
      <c r="ACK258" s="3"/>
      <c r="ACL258" s="3"/>
      <c r="ACM258" s="3"/>
      <c r="ACN258" s="3"/>
      <c r="ACO258" s="3"/>
      <c r="ACP258" s="3"/>
      <c r="ACQ258" s="3"/>
      <c r="ACR258" s="3"/>
      <c r="ACS258" s="3"/>
      <c r="ACT258" s="3"/>
      <c r="ACU258" s="3"/>
      <c r="ACV258" s="3"/>
      <c r="ACW258" s="3"/>
      <c r="ACX258" s="3"/>
      <c r="ACY258" s="3"/>
      <c r="ACZ258" s="3"/>
      <c r="ADA258" s="3"/>
      <c r="ADB258" s="3"/>
      <c r="ADC258" s="3"/>
      <c r="ADD258" s="3"/>
      <c r="ADE258" s="3"/>
      <c r="ADF258" s="3"/>
      <c r="ADG258" s="3"/>
      <c r="ADH258" s="3"/>
      <c r="ADI258" s="3"/>
      <c r="ADJ258" s="3"/>
      <c r="ADK258" s="3"/>
      <c r="ADL258" s="3"/>
      <c r="ADM258" s="3"/>
      <c r="ADN258" s="3"/>
      <c r="ADO258" s="3"/>
      <c r="ADP258" s="3"/>
      <c r="ADQ258" s="3"/>
      <c r="ADR258" s="3"/>
      <c r="ADS258" s="3"/>
      <c r="ADT258" s="3"/>
      <c r="ADU258" s="3"/>
      <c r="ADV258" s="3"/>
      <c r="ADW258" s="3"/>
      <c r="ADX258" s="3"/>
      <c r="ADY258" s="3"/>
      <c r="ADZ258" s="3"/>
      <c r="AEA258" s="3"/>
      <c r="AEB258" s="3"/>
      <c r="AEC258" s="3"/>
      <c r="AED258" s="3"/>
      <c r="AEE258" s="3"/>
      <c r="AEF258" s="3"/>
      <c r="AEG258" s="3"/>
      <c r="AEH258" s="3"/>
      <c r="AEI258" s="3"/>
      <c r="AEJ258" s="3"/>
      <c r="AEK258" s="3"/>
      <c r="AEL258" s="3"/>
      <c r="AEM258" s="3"/>
      <c r="AEN258" s="3"/>
      <c r="AEO258" s="3"/>
      <c r="AEP258" s="3"/>
      <c r="AEQ258" s="3"/>
      <c r="AER258" s="3"/>
      <c r="AES258" s="3"/>
      <c r="AET258" s="3"/>
      <c r="AEU258" s="3"/>
      <c r="AEV258" s="3"/>
      <c r="AEW258" s="3"/>
      <c r="AEX258" s="3"/>
      <c r="AEY258" s="3"/>
      <c r="AEZ258" s="3"/>
      <c r="AFA258" s="3"/>
      <c r="AFB258" s="3"/>
      <c r="AFC258" s="3"/>
      <c r="AFD258" s="3"/>
      <c r="AFE258" s="3"/>
      <c r="AFF258" s="3"/>
      <c r="AFG258" s="3"/>
      <c r="AFH258" s="3"/>
      <c r="AFI258" s="3"/>
      <c r="AFJ258" s="3"/>
      <c r="AFK258" s="3"/>
      <c r="AFL258" s="3"/>
      <c r="AFM258" s="3"/>
      <c r="AFN258" s="3"/>
      <c r="AFO258" s="3"/>
      <c r="AFP258" s="3"/>
      <c r="AFQ258" s="3"/>
      <c r="AFR258" s="3"/>
      <c r="AFS258" s="3"/>
      <c r="AFT258" s="3"/>
      <c r="AFU258" s="3"/>
      <c r="AFV258" s="3"/>
      <c r="AFW258" s="3"/>
      <c r="AFX258" s="3"/>
      <c r="AFY258" s="3"/>
      <c r="AFZ258" s="3"/>
      <c r="AGA258" s="3"/>
      <c r="AGB258" s="3"/>
      <c r="AGC258" s="3"/>
      <c r="AGD258" s="3"/>
      <c r="AGE258" s="3"/>
      <c r="AGF258" s="3"/>
      <c r="AGG258" s="3"/>
      <c r="AGH258" s="3"/>
      <c r="AGI258" s="3"/>
      <c r="AGJ258" s="3"/>
      <c r="AGK258" s="3"/>
      <c r="AGL258" s="3"/>
      <c r="AGM258" s="3"/>
      <c r="AGN258" s="3"/>
      <c r="AGO258" s="3"/>
      <c r="AGP258" s="3"/>
      <c r="AGQ258" s="3"/>
      <c r="AGR258" s="3"/>
      <c r="AGS258" s="3"/>
      <c r="AGT258" s="3"/>
      <c r="AGU258" s="3"/>
      <c r="AGV258" s="3"/>
      <c r="AGW258" s="3"/>
      <c r="AGX258" s="3"/>
      <c r="AGY258" s="3"/>
      <c r="AGZ258" s="3"/>
      <c r="AHA258" s="3"/>
      <c r="AHB258" s="3"/>
      <c r="AHC258" s="3"/>
      <c r="AHD258" s="3"/>
      <c r="AHE258" s="3"/>
      <c r="AHF258" s="3"/>
      <c r="AHG258" s="3"/>
      <c r="AHH258" s="3"/>
      <c r="AHI258" s="3"/>
      <c r="AHJ258" s="3"/>
      <c r="AHK258" s="3"/>
      <c r="AHL258" s="3"/>
      <c r="AHM258" s="3"/>
      <c r="AHN258" s="3"/>
      <c r="AHO258" s="3"/>
      <c r="AHP258" s="3"/>
      <c r="AHQ258" s="3"/>
      <c r="AHR258" s="3"/>
      <c r="AHS258" s="3"/>
      <c r="AHT258" s="3"/>
      <c r="AHU258" s="3"/>
      <c r="AHV258" s="3"/>
      <c r="AHW258" s="3"/>
      <c r="AHX258" s="3"/>
      <c r="AHY258" s="3"/>
      <c r="AHZ258" s="3"/>
      <c r="AIA258" s="3"/>
      <c r="AIB258" s="3"/>
      <c r="AIC258" s="3"/>
      <c r="AID258" s="3"/>
      <c r="AIE258" s="3"/>
      <c r="AIF258" s="3"/>
      <c r="AIG258" s="3"/>
      <c r="AIH258" s="3"/>
      <c r="AII258" s="3"/>
      <c r="AIJ258" s="3"/>
      <c r="AIK258" s="3"/>
      <c r="AIL258" s="3"/>
      <c r="AIM258" s="3"/>
      <c r="AIN258" s="3"/>
      <c r="AIO258" s="3"/>
      <c r="AIP258" s="3"/>
      <c r="AIQ258" s="3"/>
      <c r="AIR258" s="3"/>
      <c r="AIS258" s="3"/>
      <c r="AIT258" s="3"/>
      <c r="AIU258" s="3"/>
      <c r="AIV258" s="3"/>
      <c r="AIW258" s="3"/>
      <c r="AIX258" s="3"/>
      <c r="AIY258" s="3"/>
      <c r="AIZ258" s="3"/>
      <c r="AJA258" s="3"/>
      <c r="AJB258" s="3"/>
      <c r="AJC258" s="3"/>
      <c r="AJD258" s="3"/>
      <c r="AJE258" s="3"/>
      <c r="AJF258" s="3"/>
      <c r="AJG258" s="3"/>
      <c r="AJH258" s="3"/>
      <c r="AJI258" s="3"/>
      <c r="AJJ258" s="3"/>
      <c r="AJK258" s="3"/>
      <c r="AJL258" s="3"/>
      <c r="AJM258" s="3"/>
      <c r="AJN258" s="3"/>
      <c r="AJO258" s="3"/>
      <c r="AJP258" s="3"/>
      <c r="AJQ258" s="3"/>
      <c r="AJR258" s="3"/>
      <c r="AJS258" s="3"/>
      <c r="AJT258" s="3"/>
      <c r="AJU258" s="3"/>
      <c r="AJV258" s="3"/>
      <c r="AJW258" s="3"/>
      <c r="AJX258" s="3"/>
      <c r="AJY258" s="3"/>
      <c r="AJZ258" s="3"/>
      <c r="AKA258" s="3"/>
      <c r="AKB258" s="3"/>
      <c r="AKC258" s="3"/>
      <c r="AKD258" s="3"/>
      <c r="AKE258" s="3"/>
      <c r="AKF258" s="3"/>
      <c r="AKG258" s="3"/>
      <c r="AKH258" s="3"/>
      <c r="AKI258" s="3"/>
      <c r="AKJ258" s="3"/>
      <c r="AKK258" s="3"/>
      <c r="AKL258" s="3"/>
      <c r="AKM258" s="3"/>
      <c r="AKN258" s="3"/>
      <c r="AKO258" s="3"/>
      <c r="AKP258" s="3"/>
      <c r="AKQ258" s="3"/>
      <c r="AKR258" s="3"/>
      <c r="AKS258" s="3"/>
      <c r="AKT258" s="3"/>
      <c r="AKU258" s="3"/>
      <c r="AKV258" s="3"/>
      <c r="AKW258" s="3"/>
      <c r="AKX258" s="3"/>
      <c r="AKY258" s="3"/>
      <c r="AKZ258" s="3"/>
      <c r="ALA258" s="3"/>
      <c r="ALB258" s="3"/>
      <c r="ALC258" s="3"/>
      <c r="ALD258" s="3"/>
      <c r="ALE258" s="3"/>
      <c r="ALF258" s="3"/>
      <c r="ALG258" s="3"/>
      <c r="ALH258" s="3"/>
      <c r="ALI258" s="3"/>
      <c r="ALJ258" s="3"/>
      <c r="ALK258" s="3"/>
      <c r="ALL258" s="3"/>
      <c r="ALM258" s="3"/>
      <c r="ALN258" s="3"/>
      <c r="ALO258" s="3"/>
      <c r="ALP258" s="3"/>
      <c r="ALQ258" s="3"/>
      <c r="ALR258" s="3"/>
      <c r="ALS258" s="3"/>
      <c r="ALT258" s="3"/>
      <c r="ALU258" s="3"/>
      <c r="ALV258" s="3"/>
      <c r="ALW258" s="3"/>
      <c r="ALX258" s="3"/>
      <c r="ALY258" s="3"/>
      <c r="ALZ258" s="3"/>
      <c r="AMA258" s="3"/>
      <c r="AMB258" s="3"/>
      <c r="AMC258" s="3"/>
      <c r="AMD258" s="3"/>
      <c r="AME258" s="3"/>
      <c r="AMF258" s="3"/>
      <c r="AMG258" s="3"/>
      <c r="AMH258" s="3"/>
      <c r="AMI258" s="3"/>
      <c r="AMJ258" s="3"/>
      <c r="AMK258" s="3"/>
      <c r="AML258" s="3"/>
      <c r="AMM258" s="3"/>
      <c r="AMN258" s="3"/>
      <c r="AMO258" s="3"/>
      <c r="AMP258" s="3"/>
      <c r="AMQ258" s="3"/>
      <c r="AMR258" s="3"/>
      <c r="AMS258" s="3"/>
      <c r="AMT258" s="3"/>
      <c r="AMU258" s="3"/>
    </row>
    <row r="259" spans="1:1035" ht="14.25" outlineLevel="1">
      <c r="A259" s="3"/>
      <c r="B259" s="3"/>
      <c r="C259" s="58" t="s">
        <v>287</v>
      </c>
      <c r="D259" s="3"/>
      <c r="E259" s="302">
        <f>+costi!D11</f>
        <v>2050</v>
      </c>
      <c r="F259" s="3"/>
      <c r="G259" s="65"/>
      <c r="H259" s="53">
        <f t="shared" ref="H259:AH259" si="409">+($E$259=H2)*1</f>
        <v>0</v>
      </c>
      <c r="I259" s="53">
        <f t="shared" si="409"/>
        <v>0</v>
      </c>
      <c r="J259" s="53">
        <f t="shared" si="409"/>
        <v>0</v>
      </c>
      <c r="K259" s="53">
        <f t="shared" si="409"/>
        <v>0</v>
      </c>
      <c r="L259" s="53">
        <f t="shared" si="409"/>
        <v>0</v>
      </c>
      <c r="M259" s="53">
        <f t="shared" si="409"/>
        <v>0</v>
      </c>
      <c r="N259" s="53">
        <f t="shared" si="409"/>
        <v>0</v>
      </c>
      <c r="O259" s="53">
        <f t="shared" si="409"/>
        <v>0</v>
      </c>
      <c r="P259" s="53">
        <f t="shared" si="409"/>
        <v>0</v>
      </c>
      <c r="Q259" s="53">
        <f t="shared" si="409"/>
        <v>0</v>
      </c>
      <c r="R259" s="53">
        <f t="shared" si="409"/>
        <v>0</v>
      </c>
      <c r="S259" s="53">
        <f t="shared" si="409"/>
        <v>0</v>
      </c>
      <c r="T259" s="53">
        <f t="shared" si="409"/>
        <v>0</v>
      </c>
      <c r="U259" s="53">
        <f t="shared" si="409"/>
        <v>0</v>
      </c>
      <c r="V259" s="53">
        <f t="shared" si="409"/>
        <v>0</v>
      </c>
      <c r="W259" s="53">
        <f t="shared" si="409"/>
        <v>0</v>
      </c>
      <c r="X259" s="53">
        <f t="shared" si="409"/>
        <v>0</v>
      </c>
      <c r="Y259" s="53">
        <f t="shared" si="409"/>
        <v>0</v>
      </c>
      <c r="Z259" s="53">
        <f t="shared" si="409"/>
        <v>0</v>
      </c>
      <c r="AA259" s="53">
        <f t="shared" si="409"/>
        <v>0</v>
      </c>
      <c r="AB259" s="53">
        <f t="shared" si="409"/>
        <v>0</v>
      </c>
      <c r="AC259" s="53">
        <f t="shared" si="409"/>
        <v>0</v>
      </c>
      <c r="AD259" s="53">
        <f t="shared" si="409"/>
        <v>0</v>
      </c>
      <c r="AE259" s="53">
        <f t="shared" si="409"/>
        <v>0</v>
      </c>
      <c r="AF259" s="53">
        <f t="shared" si="409"/>
        <v>0</v>
      </c>
      <c r="AG259" s="53">
        <f t="shared" si="409"/>
        <v>0</v>
      </c>
      <c r="AH259" s="53">
        <f t="shared" si="409"/>
        <v>1</v>
      </c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  <c r="IW259" s="3"/>
      <c r="IX259" s="3"/>
      <c r="IY259" s="3"/>
      <c r="IZ259" s="3"/>
      <c r="JA259" s="3"/>
      <c r="JB259" s="3"/>
      <c r="JC259" s="3"/>
      <c r="JD259" s="3"/>
      <c r="JE259" s="3"/>
      <c r="JF259" s="3"/>
      <c r="JG259" s="3"/>
      <c r="JH259" s="3"/>
      <c r="JI259" s="3"/>
      <c r="JJ259" s="3"/>
      <c r="JK259" s="3"/>
      <c r="JL259" s="3"/>
      <c r="JM259" s="3"/>
      <c r="JN259" s="3"/>
      <c r="JO259" s="3"/>
      <c r="JP259" s="3"/>
      <c r="JQ259" s="3"/>
      <c r="JR259" s="3"/>
      <c r="JS259" s="3"/>
      <c r="JT259" s="3"/>
      <c r="JU259" s="3"/>
      <c r="JV259" s="3"/>
      <c r="JW259" s="3"/>
      <c r="JX259" s="3"/>
      <c r="JY259" s="3"/>
      <c r="JZ259" s="3"/>
      <c r="KA259" s="3"/>
      <c r="KB259" s="3"/>
      <c r="KC259" s="3"/>
      <c r="KD259" s="3"/>
      <c r="KE259" s="3"/>
      <c r="KF259" s="3"/>
      <c r="KG259" s="3"/>
      <c r="KH259" s="3"/>
      <c r="KI259" s="3"/>
      <c r="KJ259" s="3"/>
      <c r="KK259" s="3"/>
      <c r="KL259" s="3"/>
      <c r="KM259" s="3"/>
      <c r="KN259" s="3"/>
      <c r="KO259" s="3"/>
      <c r="KP259" s="3"/>
      <c r="KQ259" s="3"/>
      <c r="KR259" s="3"/>
      <c r="KS259" s="3"/>
      <c r="KT259" s="3"/>
      <c r="KU259" s="3"/>
      <c r="KV259" s="3"/>
      <c r="KW259" s="3"/>
      <c r="KX259" s="3"/>
      <c r="KY259" s="3"/>
      <c r="KZ259" s="3"/>
      <c r="LA259" s="3"/>
      <c r="LB259" s="3"/>
      <c r="LC259" s="3"/>
      <c r="LD259" s="3"/>
      <c r="LE259" s="3"/>
      <c r="LF259" s="3"/>
      <c r="LG259" s="3"/>
      <c r="LH259" s="3"/>
      <c r="LI259" s="3"/>
      <c r="LJ259" s="3"/>
      <c r="LK259" s="3"/>
      <c r="LL259" s="3"/>
      <c r="LM259" s="3"/>
      <c r="LN259" s="3"/>
      <c r="LO259" s="3"/>
      <c r="LP259" s="3"/>
      <c r="LQ259" s="3"/>
      <c r="LR259" s="3"/>
      <c r="LS259" s="3"/>
      <c r="LT259" s="3"/>
      <c r="LU259" s="3"/>
      <c r="LV259" s="3"/>
      <c r="LW259" s="3"/>
      <c r="LX259" s="3"/>
      <c r="LY259" s="3"/>
      <c r="LZ259" s="3"/>
      <c r="MA259" s="3"/>
      <c r="MB259" s="3"/>
      <c r="MC259" s="3"/>
      <c r="MD259" s="3"/>
      <c r="ME259" s="3"/>
      <c r="MF259" s="3"/>
      <c r="MG259" s="3"/>
      <c r="MH259" s="3"/>
      <c r="MI259" s="3"/>
      <c r="MJ259" s="3"/>
      <c r="MK259" s="3"/>
      <c r="ML259" s="3"/>
      <c r="MM259" s="3"/>
      <c r="MN259" s="3"/>
      <c r="MO259" s="3"/>
      <c r="MP259" s="3"/>
      <c r="MQ259" s="3"/>
      <c r="MR259" s="3"/>
      <c r="MS259" s="3"/>
      <c r="MT259" s="3"/>
      <c r="MU259" s="3"/>
      <c r="MV259" s="3"/>
      <c r="MW259" s="3"/>
      <c r="MX259" s="3"/>
      <c r="MY259" s="3"/>
      <c r="MZ259" s="3"/>
      <c r="NA259" s="3"/>
      <c r="NB259" s="3"/>
      <c r="NC259" s="3"/>
      <c r="ND259" s="3"/>
      <c r="NE259" s="3"/>
      <c r="NF259" s="3"/>
      <c r="NG259" s="3"/>
      <c r="NH259" s="3"/>
      <c r="NI259" s="3"/>
      <c r="NJ259" s="3"/>
      <c r="NK259" s="3"/>
      <c r="NL259" s="3"/>
      <c r="NM259" s="3"/>
      <c r="NN259" s="3"/>
      <c r="NO259" s="3"/>
      <c r="NP259" s="3"/>
      <c r="NQ259" s="3"/>
      <c r="NR259" s="3"/>
      <c r="NS259" s="3"/>
      <c r="NT259" s="3"/>
      <c r="NU259" s="3"/>
      <c r="NV259" s="3"/>
      <c r="NW259" s="3"/>
      <c r="NX259" s="3"/>
      <c r="NY259" s="3"/>
      <c r="NZ259" s="3"/>
      <c r="OA259" s="3"/>
      <c r="OB259" s="3"/>
      <c r="OC259" s="3"/>
      <c r="OD259" s="3"/>
      <c r="OE259" s="3"/>
      <c r="OF259" s="3"/>
      <c r="OG259" s="3"/>
      <c r="OH259" s="3"/>
      <c r="OI259" s="3"/>
      <c r="OJ259" s="3"/>
      <c r="OK259" s="3"/>
      <c r="OL259" s="3"/>
      <c r="OM259" s="3"/>
      <c r="ON259" s="3"/>
      <c r="OO259" s="3"/>
      <c r="OP259" s="3"/>
      <c r="OQ259" s="3"/>
      <c r="OR259" s="3"/>
      <c r="OS259" s="3"/>
      <c r="OT259" s="3"/>
      <c r="OU259" s="3"/>
      <c r="OV259" s="3"/>
      <c r="OW259" s="3"/>
      <c r="OX259" s="3"/>
      <c r="OY259" s="3"/>
      <c r="OZ259" s="3"/>
      <c r="PA259" s="3"/>
      <c r="PB259" s="3"/>
      <c r="PC259" s="3"/>
      <c r="PD259" s="3"/>
      <c r="PE259" s="3"/>
      <c r="PF259" s="3"/>
      <c r="PG259" s="3"/>
      <c r="PH259" s="3"/>
      <c r="PI259" s="3"/>
      <c r="PJ259" s="3"/>
      <c r="PK259" s="3"/>
      <c r="PL259" s="3"/>
      <c r="PM259" s="3"/>
      <c r="PN259" s="3"/>
      <c r="PO259" s="3"/>
      <c r="PP259" s="3"/>
      <c r="PQ259" s="3"/>
      <c r="PR259" s="3"/>
      <c r="PS259" s="3"/>
      <c r="PT259" s="3"/>
      <c r="PU259" s="3"/>
      <c r="PV259" s="3"/>
      <c r="PW259" s="3"/>
      <c r="PX259" s="3"/>
      <c r="PY259" s="3"/>
      <c r="PZ259" s="3"/>
      <c r="QA259" s="3"/>
      <c r="QB259" s="3"/>
      <c r="QC259" s="3"/>
      <c r="QD259" s="3"/>
      <c r="QE259" s="3"/>
      <c r="QF259" s="3"/>
      <c r="QG259" s="3"/>
      <c r="QH259" s="3"/>
      <c r="QI259" s="3"/>
      <c r="QJ259" s="3"/>
      <c r="QK259" s="3"/>
      <c r="QL259" s="3"/>
      <c r="QM259" s="3"/>
      <c r="QN259" s="3"/>
      <c r="QO259" s="3"/>
      <c r="QP259" s="3"/>
      <c r="QQ259" s="3"/>
      <c r="QR259" s="3"/>
      <c r="QS259" s="3"/>
      <c r="QT259" s="3"/>
      <c r="QU259" s="3"/>
      <c r="QV259" s="3"/>
      <c r="QW259" s="3"/>
      <c r="QX259" s="3"/>
      <c r="QY259" s="3"/>
      <c r="QZ259" s="3"/>
      <c r="RA259" s="3"/>
      <c r="RB259" s="3"/>
      <c r="RC259" s="3"/>
      <c r="RD259" s="3"/>
      <c r="RE259" s="3"/>
      <c r="RF259" s="3"/>
      <c r="RG259" s="3"/>
      <c r="RH259" s="3"/>
      <c r="RI259" s="3"/>
      <c r="RJ259" s="3"/>
      <c r="RK259" s="3"/>
      <c r="RL259" s="3"/>
      <c r="RM259" s="3"/>
      <c r="RN259" s="3"/>
      <c r="RO259" s="3"/>
      <c r="RP259" s="3"/>
      <c r="RQ259" s="3"/>
      <c r="RR259" s="3"/>
      <c r="RS259" s="3"/>
      <c r="RT259" s="3"/>
      <c r="RU259" s="3"/>
      <c r="RV259" s="3"/>
      <c r="RW259" s="3"/>
      <c r="RX259" s="3"/>
      <c r="RY259" s="3"/>
      <c r="RZ259" s="3"/>
      <c r="SA259" s="3"/>
      <c r="SB259" s="3"/>
      <c r="SC259" s="3"/>
      <c r="SD259" s="3"/>
      <c r="SE259" s="3"/>
      <c r="SF259" s="3"/>
      <c r="SG259" s="3"/>
      <c r="SH259" s="3"/>
      <c r="SI259" s="3"/>
      <c r="SJ259" s="3"/>
      <c r="SK259" s="3"/>
      <c r="SL259" s="3"/>
      <c r="SM259" s="3"/>
      <c r="SN259" s="3"/>
      <c r="SO259" s="3"/>
      <c r="SP259" s="3"/>
      <c r="SQ259" s="3"/>
      <c r="SR259" s="3"/>
      <c r="SS259" s="3"/>
      <c r="ST259" s="3"/>
      <c r="SU259" s="3"/>
      <c r="SV259" s="3"/>
      <c r="SW259" s="3"/>
      <c r="SX259" s="3"/>
      <c r="SY259" s="3"/>
      <c r="SZ259" s="3"/>
      <c r="TA259" s="3"/>
      <c r="TB259" s="3"/>
      <c r="TC259" s="3"/>
      <c r="TD259" s="3"/>
      <c r="TE259" s="3"/>
      <c r="TF259" s="3"/>
      <c r="TG259" s="3"/>
      <c r="TH259" s="3"/>
      <c r="TI259" s="3"/>
      <c r="TJ259" s="3"/>
      <c r="TK259" s="3"/>
      <c r="TL259" s="3"/>
      <c r="TM259" s="3"/>
      <c r="TN259" s="3"/>
      <c r="TO259" s="3"/>
      <c r="TP259" s="3"/>
      <c r="TQ259" s="3"/>
      <c r="TR259" s="3"/>
      <c r="TS259" s="3"/>
      <c r="TT259" s="3"/>
      <c r="TU259" s="3"/>
      <c r="TV259" s="3"/>
      <c r="TW259" s="3"/>
      <c r="TX259" s="3"/>
      <c r="TY259" s="3"/>
      <c r="TZ259" s="3"/>
      <c r="UA259" s="3"/>
      <c r="UB259" s="3"/>
      <c r="UC259" s="3"/>
      <c r="UD259" s="3"/>
      <c r="UE259" s="3"/>
      <c r="UF259" s="3"/>
      <c r="UG259" s="3"/>
      <c r="UH259" s="3"/>
      <c r="UI259" s="3"/>
      <c r="UJ259" s="3"/>
      <c r="UK259" s="3"/>
      <c r="UL259" s="3"/>
      <c r="UM259" s="3"/>
      <c r="UN259" s="3"/>
      <c r="UO259" s="3"/>
      <c r="UP259" s="3"/>
      <c r="UQ259" s="3"/>
      <c r="UR259" s="3"/>
      <c r="US259" s="3"/>
      <c r="UT259" s="3"/>
      <c r="UU259" s="3"/>
      <c r="UV259" s="3"/>
      <c r="UW259" s="3"/>
      <c r="UX259" s="3"/>
      <c r="UY259" s="3"/>
      <c r="UZ259" s="3"/>
      <c r="VA259" s="3"/>
      <c r="VB259" s="3"/>
      <c r="VC259" s="3"/>
      <c r="VD259" s="3"/>
      <c r="VE259" s="3"/>
      <c r="VF259" s="3"/>
      <c r="VG259" s="3"/>
      <c r="VH259" s="3"/>
      <c r="VI259" s="3"/>
      <c r="VJ259" s="3"/>
      <c r="VK259" s="3"/>
      <c r="VL259" s="3"/>
      <c r="VM259" s="3"/>
      <c r="VN259" s="3"/>
      <c r="VO259" s="3"/>
      <c r="VP259" s="3"/>
      <c r="VQ259" s="3"/>
      <c r="VR259" s="3"/>
      <c r="VS259" s="3"/>
      <c r="VT259" s="3"/>
      <c r="VU259" s="3"/>
      <c r="VV259" s="3"/>
      <c r="VW259" s="3"/>
      <c r="VX259" s="3"/>
      <c r="VY259" s="3"/>
      <c r="VZ259" s="3"/>
      <c r="WA259" s="3"/>
      <c r="WB259" s="3"/>
      <c r="WC259" s="3"/>
      <c r="WD259" s="3"/>
      <c r="WE259" s="3"/>
      <c r="WF259" s="3"/>
      <c r="WG259" s="3"/>
      <c r="WH259" s="3"/>
      <c r="WI259" s="3"/>
      <c r="WJ259" s="3"/>
      <c r="WK259" s="3"/>
      <c r="WL259" s="3"/>
      <c r="WM259" s="3"/>
      <c r="WN259" s="3"/>
      <c r="WO259" s="3"/>
      <c r="WP259" s="3"/>
      <c r="WQ259" s="3"/>
      <c r="WR259" s="3"/>
      <c r="WS259" s="3"/>
      <c r="WT259" s="3"/>
      <c r="WU259" s="3"/>
      <c r="WV259" s="3"/>
      <c r="WW259" s="3"/>
      <c r="WX259" s="3"/>
      <c r="WY259" s="3"/>
      <c r="WZ259" s="3"/>
      <c r="XA259" s="3"/>
      <c r="XB259" s="3"/>
      <c r="XC259" s="3"/>
      <c r="XD259" s="3"/>
      <c r="XE259" s="3"/>
      <c r="XF259" s="3"/>
      <c r="XG259" s="3"/>
      <c r="XH259" s="3"/>
      <c r="XI259" s="3"/>
      <c r="XJ259" s="3"/>
      <c r="XK259" s="3"/>
      <c r="XL259" s="3"/>
      <c r="XM259" s="3"/>
      <c r="XN259" s="3"/>
      <c r="XO259" s="3"/>
      <c r="XP259" s="3"/>
      <c r="XQ259" s="3"/>
      <c r="XR259" s="3"/>
      <c r="XS259" s="3"/>
      <c r="XT259" s="3"/>
      <c r="XU259" s="3"/>
      <c r="XV259" s="3"/>
      <c r="XW259" s="3"/>
      <c r="XX259" s="3"/>
      <c r="XY259" s="3"/>
      <c r="XZ259" s="3"/>
      <c r="YA259" s="3"/>
      <c r="YB259" s="3"/>
      <c r="YC259" s="3"/>
      <c r="YD259" s="3"/>
      <c r="YE259" s="3"/>
      <c r="YF259" s="3"/>
      <c r="YG259" s="3"/>
      <c r="YH259" s="3"/>
      <c r="YI259" s="3"/>
      <c r="YJ259" s="3"/>
      <c r="YK259" s="3"/>
      <c r="YL259" s="3"/>
      <c r="YM259" s="3"/>
      <c r="YN259" s="3"/>
      <c r="YO259" s="3"/>
      <c r="YP259" s="3"/>
      <c r="YQ259" s="3"/>
      <c r="YR259" s="3"/>
      <c r="YS259" s="3"/>
      <c r="YT259" s="3"/>
      <c r="YU259" s="3"/>
      <c r="YV259" s="3"/>
      <c r="YW259" s="3"/>
      <c r="YX259" s="3"/>
      <c r="YY259" s="3"/>
      <c r="YZ259" s="3"/>
      <c r="ZA259" s="3"/>
      <c r="ZB259" s="3"/>
      <c r="ZC259" s="3"/>
      <c r="ZD259" s="3"/>
      <c r="ZE259" s="3"/>
      <c r="ZF259" s="3"/>
      <c r="ZG259" s="3"/>
      <c r="ZH259" s="3"/>
      <c r="ZI259" s="3"/>
      <c r="ZJ259" s="3"/>
      <c r="ZK259" s="3"/>
      <c r="ZL259" s="3"/>
      <c r="ZM259" s="3"/>
      <c r="ZN259" s="3"/>
      <c r="ZO259" s="3"/>
      <c r="ZP259" s="3"/>
      <c r="ZQ259" s="3"/>
      <c r="ZR259" s="3"/>
      <c r="ZS259" s="3"/>
      <c r="ZT259" s="3"/>
      <c r="ZU259" s="3"/>
      <c r="ZV259" s="3"/>
      <c r="ZW259" s="3"/>
      <c r="ZX259" s="3"/>
      <c r="ZY259" s="3"/>
      <c r="ZZ259" s="3"/>
      <c r="AAA259" s="3"/>
      <c r="AAB259" s="3"/>
      <c r="AAC259" s="3"/>
      <c r="AAD259" s="3"/>
      <c r="AAE259" s="3"/>
      <c r="AAF259" s="3"/>
      <c r="AAG259" s="3"/>
      <c r="AAH259" s="3"/>
      <c r="AAI259" s="3"/>
      <c r="AAJ259" s="3"/>
      <c r="AAK259" s="3"/>
      <c r="AAL259" s="3"/>
      <c r="AAM259" s="3"/>
      <c r="AAN259" s="3"/>
      <c r="AAO259" s="3"/>
      <c r="AAP259" s="3"/>
      <c r="AAQ259" s="3"/>
      <c r="AAR259" s="3"/>
      <c r="AAS259" s="3"/>
      <c r="AAT259" s="3"/>
      <c r="AAU259" s="3"/>
      <c r="AAV259" s="3"/>
      <c r="AAW259" s="3"/>
      <c r="AAX259" s="3"/>
      <c r="AAY259" s="3"/>
      <c r="AAZ259" s="3"/>
      <c r="ABA259" s="3"/>
      <c r="ABB259" s="3"/>
      <c r="ABC259" s="3"/>
      <c r="ABD259" s="3"/>
      <c r="ABE259" s="3"/>
      <c r="ABF259" s="3"/>
      <c r="ABG259" s="3"/>
      <c r="ABH259" s="3"/>
      <c r="ABI259" s="3"/>
      <c r="ABJ259" s="3"/>
      <c r="ABK259" s="3"/>
      <c r="ABL259" s="3"/>
      <c r="ABM259" s="3"/>
      <c r="ABN259" s="3"/>
      <c r="ABO259" s="3"/>
      <c r="ABP259" s="3"/>
      <c r="ABQ259" s="3"/>
      <c r="ABR259" s="3"/>
      <c r="ABS259" s="3"/>
      <c r="ABT259" s="3"/>
      <c r="ABU259" s="3"/>
      <c r="ABV259" s="3"/>
      <c r="ABW259" s="3"/>
      <c r="ABX259" s="3"/>
      <c r="ABY259" s="3"/>
      <c r="ABZ259" s="3"/>
      <c r="ACA259" s="3"/>
      <c r="ACB259" s="3"/>
      <c r="ACC259" s="3"/>
      <c r="ACD259" s="3"/>
      <c r="ACE259" s="3"/>
      <c r="ACF259" s="3"/>
      <c r="ACG259" s="3"/>
      <c r="ACH259" s="3"/>
      <c r="ACI259" s="3"/>
      <c r="ACJ259" s="3"/>
      <c r="ACK259" s="3"/>
      <c r="ACL259" s="3"/>
      <c r="ACM259" s="3"/>
      <c r="ACN259" s="3"/>
      <c r="ACO259" s="3"/>
      <c r="ACP259" s="3"/>
      <c r="ACQ259" s="3"/>
      <c r="ACR259" s="3"/>
      <c r="ACS259" s="3"/>
      <c r="ACT259" s="3"/>
      <c r="ACU259" s="3"/>
      <c r="ACV259" s="3"/>
      <c r="ACW259" s="3"/>
      <c r="ACX259" s="3"/>
      <c r="ACY259" s="3"/>
      <c r="ACZ259" s="3"/>
      <c r="ADA259" s="3"/>
      <c r="ADB259" s="3"/>
      <c r="ADC259" s="3"/>
      <c r="ADD259" s="3"/>
      <c r="ADE259" s="3"/>
      <c r="ADF259" s="3"/>
      <c r="ADG259" s="3"/>
      <c r="ADH259" s="3"/>
      <c r="ADI259" s="3"/>
      <c r="ADJ259" s="3"/>
      <c r="ADK259" s="3"/>
      <c r="ADL259" s="3"/>
      <c r="ADM259" s="3"/>
      <c r="ADN259" s="3"/>
      <c r="ADO259" s="3"/>
      <c r="ADP259" s="3"/>
      <c r="ADQ259" s="3"/>
      <c r="ADR259" s="3"/>
      <c r="ADS259" s="3"/>
      <c r="ADT259" s="3"/>
      <c r="ADU259" s="3"/>
      <c r="ADV259" s="3"/>
      <c r="ADW259" s="3"/>
      <c r="ADX259" s="3"/>
      <c r="ADY259" s="3"/>
      <c r="ADZ259" s="3"/>
      <c r="AEA259" s="3"/>
      <c r="AEB259" s="3"/>
      <c r="AEC259" s="3"/>
      <c r="AED259" s="3"/>
      <c r="AEE259" s="3"/>
      <c r="AEF259" s="3"/>
      <c r="AEG259" s="3"/>
      <c r="AEH259" s="3"/>
      <c r="AEI259" s="3"/>
      <c r="AEJ259" s="3"/>
      <c r="AEK259" s="3"/>
      <c r="AEL259" s="3"/>
      <c r="AEM259" s="3"/>
      <c r="AEN259" s="3"/>
      <c r="AEO259" s="3"/>
      <c r="AEP259" s="3"/>
      <c r="AEQ259" s="3"/>
      <c r="AER259" s="3"/>
      <c r="AES259" s="3"/>
      <c r="AET259" s="3"/>
      <c r="AEU259" s="3"/>
      <c r="AEV259" s="3"/>
      <c r="AEW259" s="3"/>
      <c r="AEX259" s="3"/>
      <c r="AEY259" s="3"/>
      <c r="AEZ259" s="3"/>
      <c r="AFA259" s="3"/>
      <c r="AFB259" s="3"/>
      <c r="AFC259" s="3"/>
      <c r="AFD259" s="3"/>
      <c r="AFE259" s="3"/>
      <c r="AFF259" s="3"/>
      <c r="AFG259" s="3"/>
      <c r="AFH259" s="3"/>
      <c r="AFI259" s="3"/>
      <c r="AFJ259" s="3"/>
      <c r="AFK259" s="3"/>
      <c r="AFL259" s="3"/>
      <c r="AFM259" s="3"/>
      <c r="AFN259" s="3"/>
      <c r="AFO259" s="3"/>
      <c r="AFP259" s="3"/>
      <c r="AFQ259" s="3"/>
      <c r="AFR259" s="3"/>
      <c r="AFS259" s="3"/>
      <c r="AFT259" s="3"/>
      <c r="AFU259" s="3"/>
      <c r="AFV259" s="3"/>
      <c r="AFW259" s="3"/>
      <c r="AFX259" s="3"/>
      <c r="AFY259" s="3"/>
      <c r="AFZ259" s="3"/>
      <c r="AGA259" s="3"/>
      <c r="AGB259" s="3"/>
      <c r="AGC259" s="3"/>
      <c r="AGD259" s="3"/>
      <c r="AGE259" s="3"/>
      <c r="AGF259" s="3"/>
      <c r="AGG259" s="3"/>
      <c r="AGH259" s="3"/>
      <c r="AGI259" s="3"/>
      <c r="AGJ259" s="3"/>
      <c r="AGK259" s="3"/>
      <c r="AGL259" s="3"/>
      <c r="AGM259" s="3"/>
      <c r="AGN259" s="3"/>
      <c r="AGO259" s="3"/>
      <c r="AGP259" s="3"/>
      <c r="AGQ259" s="3"/>
      <c r="AGR259" s="3"/>
      <c r="AGS259" s="3"/>
      <c r="AGT259" s="3"/>
      <c r="AGU259" s="3"/>
      <c r="AGV259" s="3"/>
      <c r="AGW259" s="3"/>
      <c r="AGX259" s="3"/>
      <c r="AGY259" s="3"/>
      <c r="AGZ259" s="3"/>
      <c r="AHA259" s="3"/>
      <c r="AHB259" s="3"/>
      <c r="AHC259" s="3"/>
      <c r="AHD259" s="3"/>
      <c r="AHE259" s="3"/>
      <c r="AHF259" s="3"/>
      <c r="AHG259" s="3"/>
      <c r="AHH259" s="3"/>
      <c r="AHI259" s="3"/>
      <c r="AHJ259" s="3"/>
      <c r="AHK259" s="3"/>
      <c r="AHL259" s="3"/>
      <c r="AHM259" s="3"/>
      <c r="AHN259" s="3"/>
      <c r="AHO259" s="3"/>
      <c r="AHP259" s="3"/>
      <c r="AHQ259" s="3"/>
      <c r="AHR259" s="3"/>
      <c r="AHS259" s="3"/>
      <c r="AHT259" s="3"/>
      <c r="AHU259" s="3"/>
      <c r="AHV259" s="3"/>
      <c r="AHW259" s="3"/>
      <c r="AHX259" s="3"/>
      <c r="AHY259" s="3"/>
      <c r="AHZ259" s="3"/>
      <c r="AIA259" s="3"/>
      <c r="AIB259" s="3"/>
      <c r="AIC259" s="3"/>
      <c r="AID259" s="3"/>
      <c r="AIE259" s="3"/>
      <c r="AIF259" s="3"/>
      <c r="AIG259" s="3"/>
      <c r="AIH259" s="3"/>
      <c r="AII259" s="3"/>
      <c r="AIJ259" s="3"/>
      <c r="AIK259" s="3"/>
      <c r="AIL259" s="3"/>
      <c r="AIM259" s="3"/>
      <c r="AIN259" s="3"/>
      <c r="AIO259" s="3"/>
      <c r="AIP259" s="3"/>
      <c r="AIQ259" s="3"/>
      <c r="AIR259" s="3"/>
      <c r="AIS259" s="3"/>
      <c r="AIT259" s="3"/>
      <c r="AIU259" s="3"/>
      <c r="AIV259" s="3"/>
      <c r="AIW259" s="3"/>
      <c r="AIX259" s="3"/>
      <c r="AIY259" s="3"/>
      <c r="AIZ259" s="3"/>
      <c r="AJA259" s="3"/>
      <c r="AJB259" s="3"/>
      <c r="AJC259" s="3"/>
      <c r="AJD259" s="3"/>
      <c r="AJE259" s="3"/>
      <c r="AJF259" s="3"/>
      <c r="AJG259" s="3"/>
      <c r="AJH259" s="3"/>
      <c r="AJI259" s="3"/>
      <c r="AJJ259" s="3"/>
      <c r="AJK259" s="3"/>
      <c r="AJL259" s="3"/>
      <c r="AJM259" s="3"/>
      <c r="AJN259" s="3"/>
      <c r="AJO259" s="3"/>
      <c r="AJP259" s="3"/>
      <c r="AJQ259" s="3"/>
      <c r="AJR259" s="3"/>
      <c r="AJS259" s="3"/>
      <c r="AJT259" s="3"/>
      <c r="AJU259" s="3"/>
      <c r="AJV259" s="3"/>
      <c r="AJW259" s="3"/>
      <c r="AJX259" s="3"/>
      <c r="AJY259" s="3"/>
      <c r="AJZ259" s="3"/>
      <c r="AKA259" s="3"/>
      <c r="AKB259" s="3"/>
      <c r="AKC259" s="3"/>
      <c r="AKD259" s="3"/>
      <c r="AKE259" s="3"/>
      <c r="AKF259" s="3"/>
      <c r="AKG259" s="3"/>
      <c r="AKH259" s="3"/>
      <c r="AKI259" s="3"/>
      <c r="AKJ259" s="3"/>
      <c r="AKK259" s="3"/>
      <c r="AKL259" s="3"/>
      <c r="AKM259" s="3"/>
      <c r="AKN259" s="3"/>
      <c r="AKO259" s="3"/>
      <c r="AKP259" s="3"/>
      <c r="AKQ259" s="3"/>
      <c r="AKR259" s="3"/>
      <c r="AKS259" s="3"/>
      <c r="AKT259" s="3"/>
      <c r="AKU259" s="3"/>
      <c r="AKV259" s="3"/>
      <c r="AKW259" s="3"/>
      <c r="AKX259" s="3"/>
      <c r="AKY259" s="3"/>
      <c r="AKZ259" s="3"/>
      <c r="ALA259" s="3"/>
      <c r="ALB259" s="3"/>
      <c r="ALC259" s="3"/>
      <c r="ALD259" s="3"/>
      <c r="ALE259" s="3"/>
      <c r="ALF259" s="3"/>
      <c r="ALG259" s="3"/>
      <c r="ALH259" s="3"/>
      <c r="ALI259" s="3"/>
      <c r="ALJ259" s="3"/>
      <c r="ALK259" s="3"/>
      <c r="ALL259" s="3"/>
      <c r="ALM259" s="3"/>
      <c r="ALN259" s="3"/>
      <c r="ALO259" s="3"/>
      <c r="ALP259" s="3"/>
      <c r="ALQ259" s="3"/>
      <c r="ALR259" s="3"/>
      <c r="ALS259" s="3"/>
      <c r="ALT259" s="3"/>
      <c r="ALU259" s="3"/>
      <c r="ALV259" s="3"/>
      <c r="ALW259" s="3"/>
      <c r="ALX259" s="3"/>
      <c r="ALY259" s="3"/>
      <c r="ALZ259" s="3"/>
      <c r="AMA259" s="3"/>
      <c r="AMB259" s="3"/>
      <c r="AMC259" s="3"/>
      <c r="AMD259" s="3"/>
      <c r="AME259" s="3"/>
      <c r="AMF259" s="3"/>
      <c r="AMG259" s="3"/>
      <c r="AMH259" s="3"/>
      <c r="AMI259" s="3"/>
      <c r="AMJ259" s="3"/>
      <c r="AMK259" s="3"/>
      <c r="AML259" s="3"/>
      <c r="AMM259" s="3"/>
      <c r="AMN259" s="3"/>
      <c r="AMO259" s="3"/>
      <c r="AMP259" s="3"/>
      <c r="AMQ259" s="3"/>
      <c r="AMR259" s="3"/>
      <c r="AMS259" s="3"/>
      <c r="AMT259" s="3"/>
      <c r="AMU259" s="3"/>
    </row>
    <row r="260" spans="1:1035" ht="14.25" outlineLevel="1">
      <c r="A260" s="3"/>
      <c r="B260" s="3"/>
      <c r="C260" s="58" t="s">
        <v>288</v>
      </c>
      <c r="D260" s="3"/>
      <c r="E260" s="303">
        <f>SUM(H260:AJ260)</f>
        <v>1</v>
      </c>
      <c r="F260" s="3"/>
      <c r="G260" s="65"/>
      <c r="H260" s="53">
        <f t="shared" ref="H260:AH260" si="410">(+H150&gt;0)*1</f>
        <v>0</v>
      </c>
      <c r="I260" s="53">
        <f t="shared" si="410"/>
        <v>1</v>
      </c>
      <c r="J260" s="53">
        <f t="shared" si="410"/>
        <v>0</v>
      </c>
      <c r="K260" s="53">
        <f t="shared" si="410"/>
        <v>0</v>
      </c>
      <c r="L260" s="53">
        <f t="shared" si="410"/>
        <v>0</v>
      </c>
      <c r="M260" s="53">
        <f t="shared" si="410"/>
        <v>0</v>
      </c>
      <c r="N260" s="53">
        <f t="shared" si="410"/>
        <v>0</v>
      </c>
      <c r="O260" s="53">
        <f t="shared" si="410"/>
        <v>0</v>
      </c>
      <c r="P260" s="53">
        <f t="shared" si="410"/>
        <v>0</v>
      </c>
      <c r="Q260" s="53">
        <f t="shared" si="410"/>
        <v>0</v>
      </c>
      <c r="R260" s="53">
        <f t="shared" si="410"/>
        <v>0</v>
      </c>
      <c r="S260" s="53">
        <f t="shared" si="410"/>
        <v>0</v>
      </c>
      <c r="T260" s="53">
        <f t="shared" si="410"/>
        <v>0</v>
      </c>
      <c r="U260" s="53">
        <f t="shared" si="410"/>
        <v>0</v>
      </c>
      <c r="V260" s="53">
        <f t="shared" si="410"/>
        <v>0</v>
      </c>
      <c r="W260" s="53">
        <f t="shared" si="410"/>
        <v>0</v>
      </c>
      <c r="X260" s="53">
        <f t="shared" si="410"/>
        <v>0</v>
      </c>
      <c r="Y260" s="53">
        <f t="shared" si="410"/>
        <v>0</v>
      </c>
      <c r="Z260" s="53">
        <f t="shared" si="410"/>
        <v>0</v>
      </c>
      <c r="AA260" s="53">
        <f t="shared" si="410"/>
        <v>0</v>
      </c>
      <c r="AB260" s="53">
        <f t="shared" si="410"/>
        <v>0</v>
      </c>
      <c r="AC260" s="53">
        <f t="shared" si="410"/>
        <v>0</v>
      </c>
      <c r="AD260" s="53">
        <f t="shared" si="410"/>
        <v>0</v>
      </c>
      <c r="AE260" s="53">
        <f t="shared" si="410"/>
        <v>0</v>
      </c>
      <c r="AF260" s="53">
        <f t="shared" si="410"/>
        <v>0</v>
      </c>
      <c r="AG260" s="53">
        <f t="shared" si="410"/>
        <v>0</v>
      </c>
      <c r="AH260" s="53">
        <f t="shared" si="410"/>
        <v>0</v>
      </c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  <c r="IW260" s="3"/>
      <c r="IX260" s="3"/>
      <c r="IY260" s="3"/>
      <c r="IZ260" s="3"/>
      <c r="JA260" s="3"/>
      <c r="JB260" s="3"/>
      <c r="JC260" s="3"/>
      <c r="JD260" s="3"/>
      <c r="JE260" s="3"/>
      <c r="JF260" s="3"/>
      <c r="JG260" s="3"/>
      <c r="JH260" s="3"/>
      <c r="JI260" s="3"/>
      <c r="JJ260" s="3"/>
      <c r="JK260" s="3"/>
      <c r="JL260" s="3"/>
      <c r="JM260" s="3"/>
      <c r="JN260" s="3"/>
      <c r="JO260" s="3"/>
      <c r="JP260" s="3"/>
      <c r="JQ260" s="3"/>
      <c r="JR260" s="3"/>
      <c r="JS260" s="3"/>
      <c r="JT260" s="3"/>
      <c r="JU260" s="3"/>
      <c r="JV260" s="3"/>
      <c r="JW260" s="3"/>
      <c r="JX260" s="3"/>
      <c r="JY260" s="3"/>
      <c r="JZ260" s="3"/>
      <c r="KA260" s="3"/>
      <c r="KB260" s="3"/>
      <c r="KC260" s="3"/>
      <c r="KD260" s="3"/>
      <c r="KE260" s="3"/>
      <c r="KF260" s="3"/>
      <c r="KG260" s="3"/>
      <c r="KH260" s="3"/>
      <c r="KI260" s="3"/>
      <c r="KJ260" s="3"/>
      <c r="KK260" s="3"/>
      <c r="KL260" s="3"/>
      <c r="KM260" s="3"/>
      <c r="KN260" s="3"/>
      <c r="KO260" s="3"/>
      <c r="KP260" s="3"/>
      <c r="KQ260" s="3"/>
      <c r="KR260" s="3"/>
      <c r="KS260" s="3"/>
      <c r="KT260" s="3"/>
      <c r="KU260" s="3"/>
      <c r="KV260" s="3"/>
      <c r="KW260" s="3"/>
      <c r="KX260" s="3"/>
      <c r="KY260" s="3"/>
      <c r="KZ260" s="3"/>
      <c r="LA260" s="3"/>
      <c r="LB260" s="3"/>
      <c r="LC260" s="3"/>
      <c r="LD260" s="3"/>
      <c r="LE260" s="3"/>
      <c r="LF260" s="3"/>
      <c r="LG260" s="3"/>
      <c r="LH260" s="3"/>
      <c r="LI260" s="3"/>
      <c r="LJ260" s="3"/>
      <c r="LK260" s="3"/>
      <c r="LL260" s="3"/>
      <c r="LM260" s="3"/>
      <c r="LN260" s="3"/>
      <c r="LO260" s="3"/>
      <c r="LP260" s="3"/>
      <c r="LQ260" s="3"/>
      <c r="LR260" s="3"/>
      <c r="LS260" s="3"/>
      <c r="LT260" s="3"/>
      <c r="LU260" s="3"/>
      <c r="LV260" s="3"/>
      <c r="LW260" s="3"/>
      <c r="LX260" s="3"/>
      <c r="LY260" s="3"/>
      <c r="LZ260" s="3"/>
      <c r="MA260" s="3"/>
      <c r="MB260" s="3"/>
      <c r="MC260" s="3"/>
      <c r="MD260" s="3"/>
      <c r="ME260" s="3"/>
      <c r="MF260" s="3"/>
      <c r="MG260" s="3"/>
      <c r="MH260" s="3"/>
      <c r="MI260" s="3"/>
      <c r="MJ260" s="3"/>
      <c r="MK260" s="3"/>
      <c r="ML260" s="3"/>
      <c r="MM260" s="3"/>
      <c r="MN260" s="3"/>
      <c r="MO260" s="3"/>
      <c r="MP260" s="3"/>
      <c r="MQ260" s="3"/>
      <c r="MR260" s="3"/>
      <c r="MS260" s="3"/>
      <c r="MT260" s="3"/>
      <c r="MU260" s="3"/>
      <c r="MV260" s="3"/>
      <c r="MW260" s="3"/>
      <c r="MX260" s="3"/>
      <c r="MY260" s="3"/>
      <c r="MZ260" s="3"/>
      <c r="NA260" s="3"/>
      <c r="NB260" s="3"/>
      <c r="NC260" s="3"/>
      <c r="ND260" s="3"/>
      <c r="NE260" s="3"/>
      <c r="NF260" s="3"/>
      <c r="NG260" s="3"/>
      <c r="NH260" s="3"/>
      <c r="NI260" s="3"/>
      <c r="NJ260" s="3"/>
      <c r="NK260" s="3"/>
      <c r="NL260" s="3"/>
      <c r="NM260" s="3"/>
      <c r="NN260" s="3"/>
      <c r="NO260" s="3"/>
      <c r="NP260" s="3"/>
      <c r="NQ260" s="3"/>
      <c r="NR260" s="3"/>
      <c r="NS260" s="3"/>
      <c r="NT260" s="3"/>
      <c r="NU260" s="3"/>
      <c r="NV260" s="3"/>
      <c r="NW260" s="3"/>
      <c r="NX260" s="3"/>
      <c r="NY260" s="3"/>
      <c r="NZ260" s="3"/>
      <c r="OA260" s="3"/>
      <c r="OB260" s="3"/>
      <c r="OC260" s="3"/>
      <c r="OD260" s="3"/>
      <c r="OE260" s="3"/>
      <c r="OF260" s="3"/>
      <c r="OG260" s="3"/>
      <c r="OH260" s="3"/>
      <c r="OI260" s="3"/>
      <c r="OJ260" s="3"/>
      <c r="OK260" s="3"/>
      <c r="OL260" s="3"/>
      <c r="OM260" s="3"/>
      <c r="ON260" s="3"/>
      <c r="OO260" s="3"/>
      <c r="OP260" s="3"/>
      <c r="OQ260" s="3"/>
      <c r="OR260" s="3"/>
      <c r="OS260" s="3"/>
      <c r="OT260" s="3"/>
      <c r="OU260" s="3"/>
      <c r="OV260" s="3"/>
      <c r="OW260" s="3"/>
      <c r="OX260" s="3"/>
      <c r="OY260" s="3"/>
      <c r="OZ260" s="3"/>
      <c r="PA260" s="3"/>
      <c r="PB260" s="3"/>
      <c r="PC260" s="3"/>
      <c r="PD260" s="3"/>
      <c r="PE260" s="3"/>
      <c r="PF260" s="3"/>
      <c r="PG260" s="3"/>
      <c r="PH260" s="3"/>
      <c r="PI260" s="3"/>
      <c r="PJ260" s="3"/>
      <c r="PK260" s="3"/>
      <c r="PL260" s="3"/>
      <c r="PM260" s="3"/>
      <c r="PN260" s="3"/>
      <c r="PO260" s="3"/>
      <c r="PP260" s="3"/>
      <c r="PQ260" s="3"/>
      <c r="PR260" s="3"/>
      <c r="PS260" s="3"/>
      <c r="PT260" s="3"/>
      <c r="PU260" s="3"/>
      <c r="PV260" s="3"/>
      <c r="PW260" s="3"/>
      <c r="PX260" s="3"/>
      <c r="PY260" s="3"/>
      <c r="PZ260" s="3"/>
      <c r="QA260" s="3"/>
      <c r="QB260" s="3"/>
      <c r="QC260" s="3"/>
      <c r="QD260" s="3"/>
      <c r="QE260" s="3"/>
      <c r="QF260" s="3"/>
      <c r="QG260" s="3"/>
      <c r="QH260" s="3"/>
      <c r="QI260" s="3"/>
      <c r="QJ260" s="3"/>
      <c r="QK260" s="3"/>
      <c r="QL260" s="3"/>
      <c r="QM260" s="3"/>
      <c r="QN260" s="3"/>
      <c r="QO260" s="3"/>
      <c r="QP260" s="3"/>
      <c r="QQ260" s="3"/>
      <c r="QR260" s="3"/>
      <c r="QS260" s="3"/>
      <c r="QT260" s="3"/>
      <c r="QU260" s="3"/>
      <c r="QV260" s="3"/>
      <c r="QW260" s="3"/>
      <c r="QX260" s="3"/>
      <c r="QY260" s="3"/>
      <c r="QZ260" s="3"/>
      <c r="RA260" s="3"/>
      <c r="RB260" s="3"/>
      <c r="RC260" s="3"/>
      <c r="RD260" s="3"/>
      <c r="RE260" s="3"/>
      <c r="RF260" s="3"/>
      <c r="RG260" s="3"/>
      <c r="RH260" s="3"/>
      <c r="RI260" s="3"/>
      <c r="RJ260" s="3"/>
      <c r="RK260" s="3"/>
      <c r="RL260" s="3"/>
      <c r="RM260" s="3"/>
      <c r="RN260" s="3"/>
      <c r="RO260" s="3"/>
      <c r="RP260" s="3"/>
      <c r="RQ260" s="3"/>
      <c r="RR260" s="3"/>
      <c r="RS260" s="3"/>
      <c r="RT260" s="3"/>
      <c r="RU260" s="3"/>
      <c r="RV260" s="3"/>
      <c r="RW260" s="3"/>
      <c r="RX260" s="3"/>
      <c r="RY260" s="3"/>
      <c r="RZ260" s="3"/>
      <c r="SA260" s="3"/>
      <c r="SB260" s="3"/>
      <c r="SC260" s="3"/>
      <c r="SD260" s="3"/>
      <c r="SE260" s="3"/>
      <c r="SF260" s="3"/>
      <c r="SG260" s="3"/>
      <c r="SH260" s="3"/>
      <c r="SI260" s="3"/>
      <c r="SJ260" s="3"/>
      <c r="SK260" s="3"/>
      <c r="SL260" s="3"/>
      <c r="SM260" s="3"/>
      <c r="SN260" s="3"/>
      <c r="SO260" s="3"/>
      <c r="SP260" s="3"/>
      <c r="SQ260" s="3"/>
      <c r="SR260" s="3"/>
      <c r="SS260" s="3"/>
      <c r="ST260" s="3"/>
      <c r="SU260" s="3"/>
      <c r="SV260" s="3"/>
      <c r="SW260" s="3"/>
      <c r="SX260" s="3"/>
      <c r="SY260" s="3"/>
      <c r="SZ260" s="3"/>
      <c r="TA260" s="3"/>
      <c r="TB260" s="3"/>
      <c r="TC260" s="3"/>
      <c r="TD260" s="3"/>
      <c r="TE260" s="3"/>
      <c r="TF260" s="3"/>
      <c r="TG260" s="3"/>
      <c r="TH260" s="3"/>
      <c r="TI260" s="3"/>
      <c r="TJ260" s="3"/>
      <c r="TK260" s="3"/>
      <c r="TL260" s="3"/>
      <c r="TM260" s="3"/>
      <c r="TN260" s="3"/>
      <c r="TO260" s="3"/>
      <c r="TP260" s="3"/>
      <c r="TQ260" s="3"/>
      <c r="TR260" s="3"/>
      <c r="TS260" s="3"/>
      <c r="TT260" s="3"/>
      <c r="TU260" s="3"/>
      <c r="TV260" s="3"/>
      <c r="TW260" s="3"/>
      <c r="TX260" s="3"/>
      <c r="TY260" s="3"/>
      <c r="TZ260" s="3"/>
      <c r="UA260" s="3"/>
      <c r="UB260" s="3"/>
      <c r="UC260" s="3"/>
      <c r="UD260" s="3"/>
      <c r="UE260" s="3"/>
      <c r="UF260" s="3"/>
      <c r="UG260" s="3"/>
      <c r="UH260" s="3"/>
      <c r="UI260" s="3"/>
      <c r="UJ260" s="3"/>
      <c r="UK260" s="3"/>
      <c r="UL260" s="3"/>
      <c r="UM260" s="3"/>
      <c r="UN260" s="3"/>
      <c r="UO260" s="3"/>
      <c r="UP260" s="3"/>
      <c r="UQ260" s="3"/>
      <c r="UR260" s="3"/>
      <c r="US260" s="3"/>
      <c r="UT260" s="3"/>
      <c r="UU260" s="3"/>
      <c r="UV260" s="3"/>
      <c r="UW260" s="3"/>
      <c r="UX260" s="3"/>
      <c r="UY260" s="3"/>
      <c r="UZ260" s="3"/>
      <c r="VA260" s="3"/>
      <c r="VB260" s="3"/>
      <c r="VC260" s="3"/>
      <c r="VD260" s="3"/>
      <c r="VE260" s="3"/>
      <c r="VF260" s="3"/>
      <c r="VG260" s="3"/>
      <c r="VH260" s="3"/>
      <c r="VI260" s="3"/>
      <c r="VJ260" s="3"/>
      <c r="VK260" s="3"/>
      <c r="VL260" s="3"/>
      <c r="VM260" s="3"/>
      <c r="VN260" s="3"/>
      <c r="VO260" s="3"/>
      <c r="VP260" s="3"/>
      <c r="VQ260" s="3"/>
      <c r="VR260" s="3"/>
      <c r="VS260" s="3"/>
      <c r="VT260" s="3"/>
      <c r="VU260" s="3"/>
      <c r="VV260" s="3"/>
      <c r="VW260" s="3"/>
      <c r="VX260" s="3"/>
      <c r="VY260" s="3"/>
      <c r="VZ260" s="3"/>
      <c r="WA260" s="3"/>
      <c r="WB260" s="3"/>
      <c r="WC260" s="3"/>
      <c r="WD260" s="3"/>
      <c r="WE260" s="3"/>
      <c r="WF260" s="3"/>
      <c r="WG260" s="3"/>
      <c r="WH260" s="3"/>
      <c r="WI260" s="3"/>
      <c r="WJ260" s="3"/>
      <c r="WK260" s="3"/>
      <c r="WL260" s="3"/>
      <c r="WM260" s="3"/>
      <c r="WN260" s="3"/>
      <c r="WO260" s="3"/>
      <c r="WP260" s="3"/>
      <c r="WQ260" s="3"/>
      <c r="WR260" s="3"/>
      <c r="WS260" s="3"/>
      <c r="WT260" s="3"/>
      <c r="WU260" s="3"/>
      <c r="WV260" s="3"/>
      <c r="WW260" s="3"/>
      <c r="WX260" s="3"/>
      <c r="WY260" s="3"/>
      <c r="WZ260" s="3"/>
      <c r="XA260" s="3"/>
      <c r="XB260" s="3"/>
      <c r="XC260" s="3"/>
      <c r="XD260" s="3"/>
      <c r="XE260" s="3"/>
      <c r="XF260" s="3"/>
      <c r="XG260" s="3"/>
      <c r="XH260" s="3"/>
      <c r="XI260" s="3"/>
      <c r="XJ260" s="3"/>
      <c r="XK260" s="3"/>
      <c r="XL260" s="3"/>
      <c r="XM260" s="3"/>
      <c r="XN260" s="3"/>
      <c r="XO260" s="3"/>
      <c r="XP260" s="3"/>
      <c r="XQ260" s="3"/>
      <c r="XR260" s="3"/>
      <c r="XS260" s="3"/>
      <c r="XT260" s="3"/>
      <c r="XU260" s="3"/>
      <c r="XV260" s="3"/>
      <c r="XW260" s="3"/>
      <c r="XX260" s="3"/>
      <c r="XY260" s="3"/>
      <c r="XZ260" s="3"/>
      <c r="YA260" s="3"/>
      <c r="YB260" s="3"/>
      <c r="YC260" s="3"/>
      <c r="YD260" s="3"/>
      <c r="YE260" s="3"/>
      <c r="YF260" s="3"/>
      <c r="YG260" s="3"/>
      <c r="YH260" s="3"/>
      <c r="YI260" s="3"/>
      <c r="YJ260" s="3"/>
      <c r="YK260" s="3"/>
      <c r="YL260" s="3"/>
      <c r="YM260" s="3"/>
      <c r="YN260" s="3"/>
      <c r="YO260" s="3"/>
      <c r="YP260" s="3"/>
      <c r="YQ260" s="3"/>
      <c r="YR260" s="3"/>
      <c r="YS260" s="3"/>
      <c r="YT260" s="3"/>
      <c r="YU260" s="3"/>
      <c r="YV260" s="3"/>
      <c r="YW260" s="3"/>
      <c r="YX260" s="3"/>
      <c r="YY260" s="3"/>
      <c r="YZ260" s="3"/>
      <c r="ZA260" s="3"/>
      <c r="ZB260" s="3"/>
      <c r="ZC260" s="3"/>
      <c r="ZD260" s="3"/>
      <c r="ZE260" s="3"/>
      <c r="ZF260" s="3"/>
      <c r="ZG260" s="3"/>
      <c r="ZH260" s="3"/>
      <c r="ZI260" s="3"/>
      <c r="ZJ260" s="3"/>
      <c r="ZK260" s="3"/>
      <c r="ZL260" s="3"/>
      <c r="ZM260" s="3"/>
      <c r="ZN260" s="3"/>
      <c r="ZO260" s="3"/>
      <c r="ZP260" s="3"/>
      <c r="ZQ260" s="3"/>
      <c r="ZR260" s="3"/>
      <c r="ZS260" s="3"/>
      <c r="ZT260" s="3"/>
      <c r="ZU260" s="3"/>
      <c r="ZV260" s="3"/>
      <c r="ZW260" s="3"/>
      <c r="ZX260" s="3"/>
      <c r="ZY260" s="3"/>
      <c r="ZZ260" s="3"/>
      <c r="AAA260" s="3"/>
      <c r="AAB260" s="3"/>
      <c r="AAC260" s="3"/>
      <c r="AAD260" s="3"/>
      <c r="AAE260" s="3"/>
      <c r="AAF260" s="3"/>
      <c r="AAG260" s="3"/>
      <c r="AAH260" s="3"/>
      <c r="AAI260" s="3"/>
      <c r="AAJ260" s="3"/>
      <c r="AAK260" s="3"/>
      <c r="AAL260" s="3"/>
      <c r="AAM260" s="3"/>
      <c r="AAN260" s="3"/>
      <c r="AAO260" s="3"/>
      <c r="AAP260" s="3"/>
      <c r="AAQ260" s="3"/>
      <c r="AAR260" s="3"/>
      <c r="AAS260" s="3"/>
      <c r="AAT260" s="3"/>
      <c r="AAU260" s="3"/>
      <c r="AAV260" s="3"/>
      <c r="AAW260" s="3"/>
      <c r="AAX260" s="3"/>
      <c r="AAY260" s="3"/>
      <c r="AAZ260" s="3"/>
      <c r="ABA260" s="3"/>
      <c r="ABB260" s="3"/>
      <c r="ABC260" s="3"/>
      <c r="ABD260" s="3"/>
      <c r="ABE260" s="3"/>
      <c r="ABF260" s="3"/>
      <c r="ABG260" s="3"/>
      <c r="ABH260" s="3"/>
      <c r="ABI260" s="3"/>
      <c r="ABJ260" s="3"/>
      <c r="ABK260" s="3"/>
      <c r="ABL260" s="3"/>
      <c r="ABM260" s="3"/>
      <c r="ABN260" s="3"/>
      <c r="ABO260" s="3"/>
      <c r="ABP260" s="3"/>
      <c r="ABQ260" s="3"/>
      <c r="ABR260" s="3"/>
      <c r="ABS260" s="3"/>
      <c r="ABT260" s="3"/>
      <c r="ABU260" s="3"/>
      <c r="ABV260" s="3"/>
      <c r="ABW260" s="3"/>
      <c r="ABX260" s="3"/>
      <c r="ABY260" s="3"/>
      <c r="ABZ260" s="3"/>
      <c r="ACA260" s="3"/>
      <c r="ACB260" s="3"/>
      <c r="ACC260" s="3"/>
      <c r="ACD260" s="3"/>
      <c r="ACE260" s="3"/>
      <c r="ACF260" s="3"/>
      <c r="ACG260" s="3"/>
      <c r="ACH260" s="3"/>
      <c r="ACI260" s="3"/>
      <c r="ACJ260" s="3"/>
      <c r="ACK260" s="3"/>
      <c r="ACL260" s="3"/>
      <c r="ACM260" s="3"/>
      <c r="ACN260" s="3"/>
      <c r="ACO260" s="3"/>
      <c r="ACP260" s="3"/>
      <c r="ACQ260" s="3"/>
      <c r="ACR260" s="3"/>
      <c r="ACS260" s="3"/>
      <c r="ACT260" s="3"/>
      <c r="ACU260" s="3"/>
      <c r="ACV260" s="3"/>
      <c r="ACW260" s="3"/>
      <c r="ACX260" s="3"/>
      <c r="ACY260" s="3"/>
      <c r="ACZ260" s="3"/>
      <c r="ADA260" s="3"/>
      <c r="ADB260" s="3"/>
      <c r="ADC260" s="3"/>
      <c r="ADD260" s="3"/>
      <c r="ADE260" s="3"/>
      <c r="ADF260" s="3"/>
      <c r="ADG260" s="3"/>
      <c r="ADH260" s="3"/>
      <c r="ADI260" s="3"/>
      <c r="ADJ260" s="3"/>
      <c r="ADK260" s="3"/>
      <c r="ADL260" s="3"/>
      <c r="ADM260" s="3"/>
      <c r="ADN260" s="3"/>
      <c r="ADO260" s="3"/>
      <c r="ADP260" s="3"/>
      <c r="ADQ260" s="3"/>
      <c r="ADR260" s="3"/>
      <c r="ADS260" s="3"/>
      <c r="ADT260" s="3"/>
      <c r="ADU260" s="3"/>
      <c r="ADV260" s="3"/>
      <c r="ADW260" s="3"/>
      <c r="ADX260" s="3"/>
      <c r="ADY260" s="3"/>
      <c r="ADZ260" s="3"/>
      <c r="AEA260" s="3"/>
      <c r="AEB260" s="3"/>
      <c r="AEC260" s="3"/>
      <c r="AED260" s="3"/>
      <c r="AEE260" s="3"/>
      <c r="AEF260" s="3"/>
      <c r="AEG260" s="3"/>
      <c r="AEH260" s="3"/>
      <c r="AEI260" s="3"/>
      <c r="AEJ260" s="3"/>
      <c r="AEK260" s="3"/>
      <c r="AEL260" s="3"/>
      <c r="AEM260" s="3"/>
      <c r="AEN260" s="3"/>
      <c r="AEO260" s="3"/>
      <c r="AEP260" s="3"/>
      <c r="AEQ260" s="3"/>
      <c r="AER260" s="3"/>
      <c r="AES260" s="3"/>
      <c r="AET260" s="3"/>
      <c r="AEU260" s="3"/>
      <c r="AEV260" s="3"/>
      <c r="AEW260" s="3"/>
      <c r="AEX260" s="3"/>
      <c r="AEY260" s="3"/>
      <c r="AEZ260" s="3"/>
      <c r="AFA260" s="3"/>
      <c r="AFB260" s="3"/>
      <c r="AFC260" s="3"/>
      <c r="AFD260" s="3"/>
      <c r="AFE260" s="3"/>
      <c r="AFF260" s="3"/>
      <c r="AFG260" s="3"/>
      <c r="AFH260" s="3"/>
      <c r="AFI260" s="3"/>
      <c r="AFJ260" s="3"/>
      <c r="AFK260" s="3"/>
      <c r="AFL260" s="3"/>
      <c r="AFM260" s="3"/>
      <c r="AFN260" s="3"/>
      <c r="AFO260" s="3"/>
      <c r="AFP260" s="3"/>
      <c r="AFQ260" s="3"/>
      <c r="AFR260" s="3"/>
      <c r="AFS260" s="3"/>
      <c r="AFT260" s="3"/>
      <c r="AFU260" s="3"/>
      <c r="AFV260" s="3"/>
      <c r="AFW260" s="3"/>
      <c r="AFX260" s="3"/>
      <c r="AFY260" s="3"/>
      <c r="AFZ260" s="3"/>
      <c r="AGA260" s="3"/>
      <c r="AGB260" s="3"/>
      <c r="AGC260" s="3"/>
      <c r="AGD260" s="3"/>
      <c r="AGE260" s="3"/>
      <c r="AGF260" s="3"/>
      <c r="AGG260" s="3"/>
      <c r="AGH260" s="3"/>
      <c r="AGI260" s="3"/>
      <c r="AGJ260" s="3"/>
      <c r="AGK260" s="3"/>
      <c r="AGL260" s="3"/>
      <c r="AGM260" s="3"/>
      <c r="AGN260" s="3"/>
      <c r="AGO260" s="3"/>
      <c r="AGP260" s="3"/>
      <c r="AGQ260" s="3"/>
      <c r="AGR260" s="3"/>
      <c r="AGS260" s="3"/>
      <c r="AGT260" s="3"/>
      <c r="AGU260" s="3"/>
      <c r="AGV260" s="3"/>
      <c r="AGW260" s="3"/>
      <c r="AGX260" s="3"/>
      <c r="AGY260" s="3"/>
      <c r="AGZ260" s="3"/>
      <c r="AHA260" s="3"/>
      <c r="AHB260" s="3"/>
      <c r="AHC260" s="3"/>
      <c r="AHD260" s="3"/>
      <c r="AHE260" s="3"/>
      <c r="AHF260" s="3"/>
      <c r="AHG260" s="3"/>
      <c r="AHH260" s="3"/>
      <c r="AHI260" s="3"/>
      <c r="AHJ260" s="3"/>
      <c r="AHK260" s="3"/>
      <c r="AHL260" s="3"/>
      <c r="AHM260" s="3"/>
      <c r="AHN260" s="3"/>
      <c r="AHO260" s="3"/>
      <c r="AHP260" s="3"/>
      <c r="AHQ260" s="3"/>
      <c r="AHR260" s="3"/>
      <c r="AHS260" s="3"/>
      <c r="AHT260" s="3"/>
      <c r="AHU260" s="3"/>
      <c r="AHV260" s="3"/>
      <c r="AHW260" s="3"/>
      <c r="AHX260" s="3"/>
      <c r="AHY260" s="3"/>
      <c r="AHZ260" s="3"/>
      <c r="AIA260" s="3"/>
      <c r="AIB260" s="3"/>
      <c r="AIC260" s="3"/>
      <c r="AID260" s="3"/>
      <c r="AIE260" s="3"/>
      <c r="AIF260" s="3"/>
      <c r="AIG260" s="3"/>
      <c r="AIH260" s="3"/>
      <c r="AII260" s="3"/>
      <c r="AIJ260" s="3"/>
      <c r="AIK260" s="3"/>
      <c r="AIL260" s="3"/>
      <c r="AIM260" s="3"/>
      <c r="AIN260" s="3"/>
      <c r="AIO260" s="3"/>
      <c r="AIP260" s="3"/>
      <c r="AIQ260" s="3"/>
      <c r="AIR260" s="3"/>
      <c r="AIS260" s="3"/>
      <c r="AIT260" s="3"/>
      <c r="AIU260" s="3"/>
      <c r="AIV260" s="3"/>
      <c r="AIW260" s="3"/>
      <c r="AIX260" s="3"/>
      <c r="AIY260" s="3"/>
      <c r="AIZ260" s="3"/>
      <c r="AJA260" s="3"/>
      <c r="AJB260" s="3"/>
      <c r="AJC260" s="3"/>
      <c r="AJD260" s="3"/>
      <c r="AJE260" s="3"/>
      <c r="AJF260" s="3"/>
      <c r="AJG260" s="3"/>
      <c r="AJH260" s="3"/>
      <c r="AJI260" s="3"/>
      <c r="AJJ260" s="3"/>
      <c r="AJK260" s="3"/>
      <c r="AJL260" s="3"/>
      <c r="AJM260" s="3"/>
      <c r="AJN260" s="3"/>
      <c r="AJO260" s="3"/>
      <c r="AJP260" s="3"/>
      <c r="AJQ260" s="3"/>
      <c r="AJR260" s="3"/>
      <c r="AJS260" s="3"/>
      <c r="AJT260" s="3"/>
      <c r="AJU260" s="3"/>
      <c r="AJV260" s="3"/>
      <c r="AJW260" s="3"/>
      <c r="AJX260" s="3"/>
      <c r="AJY260" s="3"/>
      <c r="AJZ260" s="3"/>
      <c r="AKA260" s="3"/>
      <c r="AKB260" s="3"/>
      <c r="AKC260" s="3"/>
      <c r="AKD260" s="3"/>
      <c r="AKE260" s="3"/>
      <c r="AKF260" s="3"/>
      <c r="AKG260" s="3"/>
      <c r="AKH260" s="3"/>
      <c r="AKI260" s="3"/>
      <c r="AKJ260" s="3"/>
      <c r="AKK260" s="3"/>
      <c r="AKL260" s="3"/>
      <c r="AKM260" s="3"/>
      <c r="AKN260" s="3"/>
      <c r="AKO260" s="3"/>
      <c r="AKP260" s="3"/>
      <c r="AKQ260" s="3"/>
      <c r="AKR260" s="3"/>
      <c r="AKS260" s="3"/>
      <c r="AKT260" s="3"/>
      <c r="AKU260" s="3"/>
      <c r="AKV260" s="3"/>
      <c r="AKW260" s="3"/>
      <c r="AKX260" s="3"/>
      <c r="AKY260" s="3"/>
      <c r="AKZ260" s="3"/>
      <c r="ALA260" s="3"/>
      <c r="ALB260" s="3"/>
      <c r="ALC260" s="3"/>
      <c r="ALD260" s="3"/>
      <c r="ALE260" s="3"/>
      <c r="ALF260" s="3"/>
      <c r="ALG260" s="3"/>
      <c r="ALH260" s="3"/>
      <c r="ALI260" s="3"/>
      <c r="ALJ260" s="3"/>
      <c r="ALK260" s="3"/>
      <c r="ALL260" s="3"/>
      <c r="ALM260" s="3"/>
      <c r="ALN260" s="3"/>
      <c r="ALO260" s="3"/>
      <c r="ALP260" s="3"/>
      <c r="ALQ260" s="3"/>
      <c r="ALR260" s="3"/>
      <c r="ALS260" s="3"/>
      <c r="ALT260" s="3"/>
      <c r="ALU260" s="3"/>
      <c r="ALV260" s="3"/>
      <c r="ALW260" s="3"/>
      <c r="ALX260" s="3"/>
      <c r="ALY260" s="3"/>
      <c r="ALZ260" s="3"/>
      <c r="AMA260" s="3"/>
      <c r="AMB260" s="3"/>
      <c r="AMC260" s="3"/>
      <c r="AMD260" s="3"/>
      <c r="AME260" s="3"/>
      <c r="AMF260" s="3"/>
      <c r="AMG260" s="3"/>
      <c r="AMH260" s="3"/>
      <c r="AMI260" s="3"/>
      <c r="AMJ260" s="3"/>
      <c r="AMK260" s="3"/>
      <c r="AML260" s="3"/>
      <c r="AMM260" s="3"/>
      <c r="AMN260" s="3"/>
      <c r="AMO260" s="3"/>
      <c r="AMP260" s="3"/>
      <c r="AMQ260" s="3"/>
      <c r="AMR260" s="3"/>
      <c r="AMS260" s="3"/>
      <c r="AMT260" s="3"/>
      <c r="AMU260" s="3"/>
    </row>
    <row r="261" spans="1:1035" ht="14.25" outlineLevel="1">
      <c r="A261" s="3"/>
      <c r="B261" s="3"/>
      <c r="C261" s="58" t="s">
        <v>289</v>
      </c>
      <c r="D261" s="3"/>
      <c r="E261" s="303">
        <f>SUM(H261:AJ261)</f>
        <v>26</v>
      </c>
      <c r="F261" s="3"/>
      <c r="G261" s="65"/>
      <c r="H261" s="53">
        <f>1-H260</f>
        <v>1</v>
      </c>
      <c r="I261" s="53">
        <f t="shared" ref="I261" si="411">1-I260</f>
        <v>0</v>
      </c>
      <c r="J261" s="53">
        <f>1-J260-J259</f>
        <v>1</v>
      </c>
      <c r="K261" s="53">
        <f t="shared" ref="K261:AF261" si="412">1-K260-K259</f>
        <v>1</v>
      </c>
      <c r="L261" s="53">
        <f t="shared" si="412"/>
        <v>1</v>
      </c>
      <c r="M261" s="53">
        <f t="shared" si="412"/>
        <v>1</v>
      </c>
      <c r="N261" s="53">
        <f t="shared" si="412"/>
        <v>1</v>
      </c>
      <c r="O261" s="53">
        <f t="shared" si="412"/>
        <v>1</v>
      </c>
      <c r="P261" s="53">
        <f t="shared" si="412"/>
        <v>1</v>
      </c>
      <c r="Q261" s="53">
        <f t="shared" si="412"/>
        <v>1</v>
      </c>
      <c r="R261" s="53">
        <f t="shared" si="412"/>
        <v>1</v>
      </c>
      <c r="S261" s="53">
        <f t="shared" si="412"/>
        <v>1</v>
      </c>
      <c r="T261" s="53">
        <f t="shared" si="412"/>
        <v>1</v>
      </c>
      <c r="U261" s="53">
        <f t="shared" si="412"/>
        <v>1</v>
      </c>
      <c r="V261" s="53">
        <f t="shared" si="412"/>
        <v>1</v>
      </c>
      <c r="W261" s="53">
        <f t="shared" si="412"/>
        <v>1</v>
      </c>
      <c r="X261" s="53">
        <f t="shared" si="412"/>
        <v>1</v>
      </c>
      <c r="Y261" s="53">
        <f t="shared" si="412"/>
        <v>1</v>
      </c>
      <c r="Z261" s="53">
        <f t="shared" si="412"/>
        <v>1</v>
      </c>
      <c r="AA261" s="53">
        <f t="shared" si="412"/>
        <v>1</v>
      </c>
      <c r="AB261" s="53">
        <f t="shared" si="412"/>
        <v>1</v>
      </c>
      <c r="AC261" s="53">
        <f t="shared" si="412"/>
        <v>1</v>
      </c>
      <c r="AD261" s="53">
        <f t="shared" si="412"/>
        <v>1</v>
      </c>
      <c r="AE261" s="53">
        <f t="shared" si="412"/>
        <v>1</v>
      </c>
      <c r="AF261" s="53">
        <f t="shared" si="412"/>
        <v>1</v>
      </c>
      <c r="AG261" s="53">
        <f>1-AG260-AF259</f>
        <v>1</v>
      </c>
      <c r="AH261" s="53">
        <f t="shared" ref="AH261" si="413">1-AH260-AG259</f>
        <v>1</v>
      </c>
      <c r="AI261" s="5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  <c r="IW261" s="3"/>
      <c r="IX261" s="3"/>
      <c r="IY261" s="3"/>
      <c r="IZ261" s="3"/>
      <c r="JA261" s="3"/>
      <c r="JB261" s="3"/>
      <c r="JC261" s="3"/>
      <c r="JD261" s="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3"/>
      <c r="JQ261" s="3"/>
      <c r="JR261" s="3"/>
      <c r="JS261" s="3"/>
      <c r="JT261" s="3"/>
      <c r="JU261" s="3"/>
      <c r="JV261" s="3"/>
      <c r="JW261" s="3"/>
      <c r="JX261" s="3"/>
      <c r="JY261" s="3"/>
      <c r="JZ261" s="3"/>
      <c r="KA261" s="3"/>
      <c r="KB261" s="3"/>
      <c r="KC261" s="3"/>
      <c r="KD261" s="3"/>
      <c r="KE261" s="3"/>
      <c r="KF261" s="3"/>
      <c r="KG261" s="3"/>
      <c r="KH261" s="3"/>
      <c r="KI261" s="3"/>
      <c r="KJ261" s="3"/>
      <c r="KK261" s="3"/>
      <c r="KL261" s="3"/>
      <c r="KM261" s="3"/>
      <c r="KN261" s="3"/>
      <c r="KO261" s="3"/>
      <c r="KP261" s="3"/>
      <c r="KQ261" s="3"/>
      <c r="KR261" s="3"/>
      <c r="KS261" s="3"/>
      <c r="KT261" s="3"/>
      <c r="KU261" s="3"/>
      <c r="KV261" s="3"/>
      <c r="KW261" s="3"/>
      <c r="KX261" s="3"/>
      <c r="KY261" s="3"/>
      <c r="KZ261" s="3"/>
      <c r="LA261" s="3"/>
      <c r="LB261" s="3"/>
      <c r="LC261" s="3"/>
      <c r="LD261" s="3"/>
      <c r="LE261" s="3"/>
      <c r="LF261" s="3"/>
      <c r="LG261" s="3"/>
      <c r="LH261" s="3"/>
      <c r="LI261" s="3"/>
      <c r="LJ261" s="3"/>
      <c r="LK261" s="3"/>
      <c r="LL261" s="3"/>
      <c r="LM261" s="3"/>
      <c r="LN261" s="3"/>
      <c r="LO261" s="3"/>
      <c r="LP261" s="3"/>
      <c r="LQ261" s="3"/>
      <c r="LR261" s="3"/>
      <c r="LS261" s="3"/>
      <c r="LT261" s="3"/>
      <c r="LU261" s="3"/>
      <c r="LV261" s="3"/>
      <c r="LW261" s="3"/>
      <c r="LX261" s="3"/>
      <c r="LY261" s="3"/>
      <c r="LZ261" s="3"/>
      <c r="MA261" s="3"/>
      <c r="MB261" s="3"/>
      <c r="MC261" s="3"/>
      <c r="MD261" s="3"/>
      <c r="ME261" s="3"/>
      <c r="MF261" s="3"/>
      <c r="MG261" s="3"/>
      <c r="MH261" s="3"/>
      <c r="MI261" s="3"/>
      <c r="MJ261" s="3"/>
      <c r="MK261" s="3"/>
      <c r="ML261" s="3"/>
      <c r="MM261" s="3"/>
      <c r="MN261" s="3"/>
      <c r="MO261" s="3"/>
      <c r="MP261" s="3"/>
      <c r="MQ261" s="3"/>
      <c r="MR261" s="3"/>
      <c r="MS261" s="3"/>
      <c r="MT261" s="3"/>
      <c r="MU261" s="3"/>
      <c r="MV261" s="3"/>
      <c r="MW261" s="3"/>
      <c r="MX261" s="3"/>
      <c r="MY261" s="3"/>
      <c r="MZ261" s="3"/>
      <c r="NA261" s="3"/>
      <c r="NB261" s="3"/>
      <c r="NC261" s="3"/>
      <c r="ND261" s="3"/>
      <c r="NE261" s="3"/>
      <c r="NF261" s="3"/>
      <c r="NG261" s="3"/>
      <c r="NH261" s="3"/>
      <c r="NI261" s="3"/>
      <c r="NJ261" s="3"/>
      <c r="NK261" s="3"/>
      <c r="NL261" s="3"/>
      <c r="NM261" s="3"/>
      <c r="NN261" s="3"/>
      <c r="NO261" s="3"/>
      <c r="NP261" s="3"/>
      <c r="NQ261" s="3"/>
      <c r="NR261" s="3"/>
      <c r="NS261" s="3"/>
      <c r="NT261" s="3"/>
      <c r="NU261" s="3"/>
      <c r="NV261" s="3"/>
      <c r="NW261" s="3"/>
      <c r="NX261" s="3"/>
      <c r="NY261" s="3"/>
      <c r="NZ261" s="3"/>
      <c r="OA261" s="3"/>
      <c r="OB261" s="3"/>
      <c r="OC261" s="3"/>
      <c r="OD261" s="3"/>
      <c r="OE261" s="3"/>
      <c r="OF261" s="3"/>
      <c r="OG261" s="3"/>
      <c r="OH261" s="3"/>
      <c r="OI261" s="3"/>
      <c r="OJ261" s="3"/>
      <c r="OK261" s="3"/>
      <c r="OL261" s="3"/>
      <c r="OM261" s="3"/>
      <c r="ON261" s="3"/>
      <c r="OO261" s="3"/>
      <c r="OP261" s="3"/>
      <c r="OQ261" s="3"/>
      <c r="OR261" s="3"/>
      <c r="OS261" s="3"/>
      <c r="OT261" s="3"/>
      <c r="OU261" s="3"/>
      <c r="OV261" s="3"/>
      <c r="OW261" s="3"/>
      <c r="OX261" s="3"/>
      <c r="OY261" s="3"/>
      <c r="OZ261" s="3"/>
      <c r="PA261" s="3"/>
      <c r="PB261" s="3"/>
      <c r="PC261" s="3"/>
      <c r="PD261" s="3"/>
      <c r="PE261" s="3"/>
      <c r="PF261" s="3"/>
      <c r="PG261" s="3"/>
      <c r="PH261" s="3"/>
      <c r="PI261" s="3"/>
      <c r="PJ261" s="3"/>
      <c r="PK261" s="3"/>
      <c r="PL261" s="3"/>
      <c r="PM261" s="3"/>
      <c r="PN261" s="3"/>
      <c r="PO261" s="3"/>
      <c r="PP261" s="3"/>
      <c r="PQ261" s="3"/>
      <c r="PR261" s="3"/>
      <c r="PS261" s="3"/>
      <c r="PT261" s="3"/>
      <c r="PU261" s="3"/>
      <c r="PV261" s="3"/>
      <c r="PW261" s="3"/>
      <c r="PX261" s="3"/>
      <c r="PY261" s="3"/>
      <c r="PZ261" s="3"/>
      <c r="QA261" s="3"/>
      <c r="QB261" s="3"/>
      <c r="QC261" s="3"/>
      <c r="QD261" s="3"/>
      <c r="QE261" s="3"/>
      <c r="QF261" s="3"/>
      <c r="QG261" s="3"/>
      <c r="QH261" s="3"/>
      <c r="QI261" s="3"/>
      <c r="QJ261" s="3"/>
      <c r="QK261" s="3"/>
      <c r="QL261" s="3"/>
      <c r="QM261" s="3"/>
      <c r="QN261" s="3"/>
      <c r="QO261" s="3"/>
      <c r="QP261" s="3"/>
      <c r="QQ261" s="3"/>
      <c r="QR261" s="3"/>
      <c r="QS261" s="3"/>
      <c r="QT261" s="3"/>
      <c r="QU261" s="3"/>
      <c r="QV261" s="3"/>
      <c r="QW261" s="3"/>
      <c r="QX261" s="3"/>
      <c r="QY261" s="3"/>
      <c r="QZ261" s="3"/>
      <c r="RA261" s="3"/>
      <c r="RB261" s="3"/>
      <c r="RC261" s="3"/>
      <c r="RD261" s="3"/>
      <c r="RE261" s="3"/>
      <c r="RF261" s="3"/>
      <c r="RG261" s="3"/>
      <c r="RH261" s="3"/>
      <c r="RI261" s="3"/>
      <c r="RJ261" s="3"/>
      <c r="RK261" s="3"/>
      <c r="RL261" s="3"/>
      <c r="RM261" s="3"/>
      <c r="RN261" s="3"/>
      <c r="RO261" s="3"/>
      <c r="RP261" s="3"/>
      <c r="RQ261" s="3"/>
      <c r="RR261" s="3"/>
      <c r="RS261" s="3"/>
      <c r="RT261" s="3"/>
      <c r="RU261" s="3"/>
      <c r="RV261" s="3"/>
      <c r="RW261" s="3"/>
      <c r="RX261" s="3"/>
      <c r="RY261" s="3"/>
      <c r="RZ261" s="3"/>
      <c r="SA261" s="3"/>
      <c r="SB261" s="3"/>
      <c r="SC261" s="3"/>
      <c r="SD261" s="3"/>
      <c r="SE261" s="3"/>
      <c r="SF261" s="3"/>
      <c r="SG261" s="3"/>
      <c r="SH261" s="3"/>
      <c r="SI261" s="3"/>
      <c r="SJ261" s="3"/>
      <c r="SK261" s="3"/>
      <c r="SL261" s="3"/>
      <c r="SM261" s="3"/>
      <c r="SN261" s="3"/>
      <c r="SO261" s="3"/>
      <c r="SP261" s="3"/>
      <c r="SQ261" s="3"/>
      <c r="SR261" s="3"/>
      <c r="SS261" s="3"/>
      <c r="ST261" s="3"/>
      <c r="SU261" s="3"/>
      <c r="SV261" s="3"/>
      <c r="SW261" s="3"/>
      <c r="SX261" s="3"/>
      <c r="SY261" s="3"/>
      <c r="SZ261" s="3"/>
      <c r="TA261" s="3"/>
      <c r="TB261" s="3"/>
      <c r="TC261" s="3"/>
      <c r="TD261" s="3"/>
      <c r="TE261" s="3"/>
      <c r="TF261" s="3"/>
      <c r="TG261" s="3"/>
      <c r="TH261" s="3"/>
      <c r="TI261" s="3"/>
      <c r="TJ261" s="3"/>
      <c r="TK261" s="3"/>
      <c r="TL261" s="3"/>
      <c r="TM261" s="3"/>
      <c r="TN261" s="3"/>
      <c r="TO261" s="3"/>
      <c r="TP261" s="3"/>
      <c r="TQ261" s="3"/>
      <c r="TR261" s="3"/>
      <c r="TS261" s="3"/>
      <c r="TT261" s="3"/>
      <c r="TU261" s="3"/>
      <c r="TV261" s="3"/>
      <c r="TW261" s="3"/>
      <c r="TX261" s="3"/>
      <c r="TY261" s="3"/>
      <c r="TZ261" s="3"/>
      <c r="UA261" s="3"/>
      <c r="UB261" s="3"/>
      <c r="UC261" s="3"/>
      <c r="UD261" s="3"/>
      <c r="UE261" s="3"/>
      <c r="UF261" s="3"/>
      <c r="UG261" s="3"/>
      <c r="UH261" s="3"/>
      <c r="UI261" s="3"/>
      <c r="UJ261" s="3"/>
      <c r="UK261" s="3"/>
      <c r="UL261" s="3"/>
      <c r="UM261" s="3"/>
      <c r="UN261" s="3"/>
      <c r="UO261" s="3"/>
      <c r="UP261" s="3"/>
      <c r="UQ261" s="3"/>
      <c r="UR261" s="3"/>
      <c r="US261" s="3"/>
      <c r="UT261" s="3"/>
      <c r="UU261" s="3"/>
      <c r="UV261" s="3"/>
      <c r="UW261" s="3"/>
      <c r="UX261" s="3"/>
      <c r="UY261" s="3"/>
      <c r="UZ261" s="3"/>
      <c r="VA261" s="3"/>
      <c r="VB261" s="3"/>
      <c r="VC261" s="3"/>
      <c r="VD261" s="3"/>
      <c r="VE261" s="3"/>
      <c r="VF261" s="3"/>
      <c r="VG261" s="3"/>
      <c r="VH261" s="3"/>
      <c r="VI261" s="3"/>
      <c r="VJ261" s="3"/>
      <c r="VK261" s="3"/>
      <c r="VL261" s="3"/>
      <c r="VM261" s="3"/>
      <c r="VN261" s="3"/>
      <c r="VO261" s="3"/>
      <c r="VP261" s="3"/>
      <c r="VQ261" s="3"/>
      <c r="VR261" s="3"/>
      <c r="VS261" s="3"/>
      <c r="VT261" s="3"/>
      <c r="VU261" s="3"/>
      <c r="VV261" s="3"/>
      <c r="VW261" s="3"/>
      <c r="VX261" s="3"/>
      <c r="VY261" s="3"/>
      <c r="VZ261" s="3"/>
      <c r="WA261" s="3"/>
      <c r="WB261" s="3"/>
      <c r="WC261" s="3"/>
      <c r="WD261" s="3"/>
      <c r="WE261" s="3"/>
      <c r="WF261" s="3"/>
      <c r="WG261" s="3"/>
      <c r="WH261" s="3"/>
      <c r="WI261" s="3"/>
      <c r="WJ261" s="3"/>
      <c r="WK261" s="3"/>
      <c r="WL261" s="3"/>
      <c r="WM261" s="3"/>
      <c r="WN261" s="3"/>
      <c r="WO261" s="3"/>
      <c r="WP261" s="3"/>
      <c r="WQ261" s="3"/>
      <c r="WR261" s="3"/>
      <c r="WS261" s="3"/>
      <c r="WT261" s="3"/>
      <c r="WU261" s="3"/>
      <c r="WV261" s="3"/>
      <c r="WW261" s="3"/>
      <c r="WX261" s="3"/>
      <c r="WY261" s="3"/>
      <c r="WZ261" s="3"/>
      <c r="XA261" s="3"/>
      <c r="XB261" s="3"/>
      <c r="XC261" s="3"/>
      <c r="XD261" s="3"/>
      <c r="XE261" s="3"/>
      <c r="XF261" s="3"/>
      <c r="XG261" s="3"/>
      <c r="XH261" s="3"/>
      <c r="XI261" s="3"/>
      <c r="XJ261" s="3"/>
      <c r="XK261" s="3"/>
      <c r="XL261" s="3"/>
      <c r="XM261" s="3"/>
      <c r="XN261" s="3"/>
      <c r="XO261" s="3"/>
      <c r="XP261" s="3"/>
      <c r="XQ261" s="3"/>
      <c r="XR261" s="3"/>
      <c r="XS261" s="3"/>
      <c r="XT261" s="3"/>
      <c r="XU261" s="3"/>
      <c r="XV261" s="3"/>
      <c r="XW261" s="3"/>
      <c r="XX261" s="3"/>
      <c r="XY261" s="3"/>
      <c r="XZ261" s="3"/>
      <c r="YA261" s="3"/>
      <c r="YB261" s="3"/>
      <c r="YC261" s="3"/>
      <c r="YD261" s="3"/>
      <c r="YE261" s="3"/>
      <c r="YF261" s="3"/>
      <c r="YG261" s="3"/>
      <c r="YH261" s="3"/>
      <c r="YI261" s="3"/>
      <c r="YJ261" s="3"/>
      <c r="YK261" s="3"/>
      <c r="YL261" s="3"/>
      <c r="YM261" s="3"/>
      <c r="YN261" s="3"/>
      <c r="YO261" s="3"/>
      <c r="YP261" s="3"/>
      <c r="YQ261" s="3"/>
      <c r="YR261" s="3"/>
      <c r="YS261" s="3"/>
      <c r="YT261" s="3"/>
      <c r="YU261" s="3"/>
      <c r="YV261" s="3"/>
      <c r="YW261" s="3"/>
      <c r="YX261" s="3"/>
      <c r="YY261" s="3"/>
      <c r="YZ261" s="3"/>
      <c r="ZA261" s="3"/>
      <c r="ZB261" s="3"/>
      <c r="ZC261" s="3"/>
      <c r="ZD261" s="3"/>
      <c r="ZE261" s="3"/>
      <c r="ZF261" s="3"/>
      <c r="ZG261" s="3"/>
      <c r="ZH261" s="3"/>
      <c r="ZI261" s="3"/>
      <c r="ZJ261" s="3"/>
      <c r="ZK261" s="3"/>
      <c r="ZL261" s="3"/>
      <c r="ZM261" s="3"/>
      <c r="ZN261" s="3"/>
      <c r="ZO261" s="3"/>
      <c r="ZP261" s="3"/>
      <c r="ZQ261" s="3"/>
      <c r="ZR261" s="3"/>
      <c r="ZS261" s="3"/>
      <c r="ZT261" s="3"/>
      <c r="ZU261" s="3"/>
      <c r="ZV261" s="3"/>
      <c r="ZW261" s="3"/>
      <c r="ZX261" s="3"/>
      <c r="ZY261" s="3"/>
      <c r="ZZ261" s="3"/>
      <c r="AAA261" s="3"/>
      <c r="AAB261" s="3"/>
      <c r="AAC261" s="3"/>
      <c r="AAD261" s="3"/>
      <c r="AAE261" s="3"/>
      <c r="AAF261" s="3"/>
      <c r="AAG261" s="3"/>
      <c r="AAH261" s="3"/>
      <c r="AAI261" s="3"/>
      <c r="AAJ261" s="3"/>
      <c r="AAK261" s="3"/>
      <c r="AAL261" s="3"/>
      <c r="AAM261" s="3"/>
      <c r="AAN261" s="3"/>
      <c r="AAO261" s="3"/>
      <c r="AAP261" s="3"/>
      <c r="AAQ261" s="3"/>
      <c r="AAR261" s="3"/>
      <c r="AAS261" s="3"/>
      <c r="AAT261" s="3"/>
      <c r="AAU261" s="3"/>
      <c r="AAV261" s="3"/>
      <c r="AAW261" s="3"/>
      <c r="AAX261" s="3"/>
      <c r="AAY261" s="3"/>
      <c r="AAZ261" s="3"/>
      <c r="ABA261" s="3"/>
      <c r="ABB261" s="3"/>
      <c r="ABC261" s="3"/>
      <c r="ABD261" s="3"/>
      <c r="ABE261" s="3"/>
      <c r="ABF261" s="3"/>
      <c r="ABG261" s="3"/>
      <c r="ABH261" s="3"/>
      <c r="ABI261" s="3"/>
      <c r="ABJ261" s="3"/>
      <c r="ABK261" s="3"/>
      <c r="ABL261" s="3"/>
      <c r="ABM261" s="3"/>
      <c r="ABN261" s="3"/>
      <c r="ABO261" s="3"/>
      <c r="ABP261" s="3"/>
      <c r="ABQ261" s="3"/>
      <c r="ABR261" s="3"/>
      <c r="ABS261" s="3"/>
      <c r="ABT261" s="3"/>
      <c r="ABU261" s="3"/>
      <c r="ABV261" s="3"/>
      <c r="ABW261" s="3"/>
      <c r="ABX261" s="3"/>
      <c r="ABY261" s="3"/>
      <c r="ABZ261" s="3"/>
      <c r="ACA261" s="3"/>
      <c r="ACB261" s="3"/>
      <c r="ACC261" s="3"/>
      <c r="ACD261" s="3"/>
      <c r="ACE261" s="3"/>
      <c r="ACF261" s="3"/>
      <c r="ACG261" s="3"/>
      <c r="ACH261" s="3"/>
      <c r="ACI261" s="3"/>
      <c r="ACJ261" s="3"/>
      <c r="ACK261" s="3"/>
      <c r="ACL261" s="3"/>
      <c r="ACM261" s="3"/>
      <c r="ACN261" s="3"/>
      <c r="ACO261" s="3"/>
      <c r="ACP261" s="3"/>
      <c r="ACQ261" s="3"/>
      <c r="ACR261" s="3"/>
      <c r="ACS261" s="3"/>
      <c r="ACT261" s="3"/>
      <c r="ACU261" s="3"/>
      <c r="ACV261" s="3"/>
      <c r="ACW261" s="3"/>
      <c r="ACX261" s="3"/>
      <c r="ACY261" s="3"/>
      <c r="ACZ261" s="3"/>
      <c r="ADA261" s="3"/>
      <c r="ADB261" s="3"/>
      <c r="ADC261" s="3"/>
      <c r="ADD261" s="3"/>
      <c r="ADE261" s="3"/>
      <c r="ADF261" s="3"/>
      <c r="ADG261" s="3"/>
      <c r="ADH261" s="3"/>
      <c r="ADI261" s="3"/>
      <c r="ADJ261" s="3"/>
      <c r="ADK261" s="3"/>
      <c r="ADL261" s="3"/>
      <c r="ADM261" s="3"/>
      <c r="ADN261" s="3"/>
      <c r="ADO261" s="3"/>
      <c r="ADP261" s="3"/>
      <c r="ADQ261" s="3"/>
      <c r="ADR261" s="3"/>
      <c r="ADS261" s="3"/>
      <c r="ADT261" s="3"/>
      <c r="ADU261" s="3"/>
      <c r="ADV261" s="3"/>
      <c r="ADW261" s="3"/>
      <c r="ADX261" s="3"/>
      <c r="ADY261" s="3"/>
      <c r="ADZ261" s="3"/>
      <c r="AEA261" s="3"/>
      <c r="AEB261" s="3"/>
      <c r="AEC261" s="3"/>
      <c r="AED261" s="3"/>
      <c r="AEE261" s="3"/>
      <c r="AEF261" s="3"/>
      <c r="AEG261" s="3"/>
      <c r="AEH261" s="3"/>
      <c r="AEI261" s="3"/>
      <c r="AEJ261" s="3"/>
      <c r="AEK261" s="3"/>
      <c r="AEL261" s="3"/>
      <c r="AEM261" s="3"/>
      <c r="AEN261" s="3"/>
      <c r="AEO261" s="3"/>
      <c r="AEP261" s="3"/>
      <c r="AEQ261" s="3"/>
      <c r="AER261" s="3"/>
      <c r="AES261" s="3"/>
      <c r="AET261" s="3"/>
      <c r="AEU261" s="3"/>
      <c r="AEV261" s="3"/>
      <c r="AEW261" s="3"/>
      <c r="AEX261" s="3"/>
      <c r="AEY261" s="3"/>
      <c r="AEZ261" s="3"/>
      <c r="AFA261" s="3"/>
      <c r="AFB261" s="3"/>
      <c r="AFC261" s="3"/>
      <c r="AFD261" s="3"/>
      <c r="AFE261" s="3"/>
      <c r="AFF261" s="3"/>
      <c r="AFG261" s="3"/>
      <c r="AFH261" s="3"/>
      <c r="AFI261" s="3"/>
      <c r="AFJ261" s="3"/>
      <c r="AFK261" s="3"/>
      <c r="AFL261" s="3"/>
      <c r="AFM261" s="3"/>
      <c r="AFN261" s="3"/>
      <c r="AFO261" s="3"/>
      <c r="AFP261" s="3"/>
      <c r="AFQ261" s="3"/>
      <c r="AFR261" s="3"/>
      <c r="AFS261" s="3"/>
      <c r="AFT261" s="3"/>
      <c r="AFU261" s="3"/>
      <c r="AFV261" s="3"/>
      <c r="AFW261" s="3"/>
      <c r="AFX261" s="3"/>
      <c r="AFY261" s="3"/>
      <c r="AFZ261" s="3"/>
      <c r="AGA261" s="3"/>
      <c r="AGB261" s="3"/>
      <c r="AGC261" s="3"/>
      <c r="AGD261" s="3"/>
      <c r="AGE261" s="3"/>
      <c r="AGF261" s="3"/>
      <c r="AGG261" s="3"/>
      <c r="AGH261" s="3"/>
      <c r="AGI261" s="3"/>
      <c r="AGJ261" s="3"/>
      <c r="AGK261" s="3"/>
      <c r="AGL261" s="3"/>
      <c r="AGM261" s="3"/>
      <c r="AGN261" s="3"/>
      <c r="AGO261" s="3"/>
      <c r="AGP261" s="3"/>
      <c r="AGQ261" s="3"/>
      <c r="AGR261" s="3"/>
      <c r="AGS261" s="3"/>
      <c r="AGT261" s="3"/>
      <c r="AGU261" s="3"/>
      <c r="AGV261" s="3"/>
      <c r="AGW261" s="3"/>
      <c r="AGX261" s="3"/>
      <c r="AGY261" s="3"/>
      <c r="AGZ261" s="3"/>
      <c r="AHA261" s="3"/>
      <c r="AHB261" s="3"/>
      <c r="AHC261" s="3"/>
      <c r="AHD261" s="3"/>
      <c r="AHE261" s="3"/>
      <c r="AHF261" s="3"/>
      <c r="AHG261" s="3"/>
      <c r="AHH261" s="3"/>
      <c r="AHI261" s="3"/>
      <c r="AHJ261" s="3"/>
      <c r="AHK261" s="3"/>
      <c r="AHL261" s="3"/>
      <c r="AHM261" s="3"/>
      <c r="AHN261" s="3"/>
      <c r="AHO261" s="3"/>
      <c r="AHP261" s="3"/>
      <c r="AHQ261" s="3"/>
      <c r="AHR261" s="3"/>
      <c r="AHS261" s="3"/>
      <c r="AHT261" s="3"/>
      <c r="AHU261" s="3"/>
      <c r="AHV261" s="3"/>
      <c r="AHW261" s="3"/>
      <c r="AHX261" s="3"/>
      <c r="AHY261" s="3"/>
      <c r="AHZ261" s="3"/>
      <c r="AIA261" s="3"/>
      <c r="AIB261" s="3"/>
      <c r="AIC261" s="3"/>
      <c r="AID261" s="3"/>
      <c r="AIE261" s="3"/>
      <c r="AIF261" s="3"/>
      <c r="AIG261" s="3"/>
      <c r="AIH261" s="3"/>
      <c r="AII261" s="3"/>
      <c r="AIJ261" s="3"/>
      <c r="AIK261" s="3"/>
      <c r="AIL261" s="3"/>
      <c r="AIM261" s="3"/>
      <c r="AIN261" s="3"/>
      <c r="AIO261" s="3"/>
      <c r="AIP261" s="3"/>
      <c r="AIQ261" s="3"/>
      <c r="AIR261" s="3"/>
      <c r="AIS261" s="3"/>
      <c r="AIT261" s="3"/>
      <c r="AIU261" s="3"/>
      <c r="AIV261" s="3"/>
      <c r="AIW261" s="3"/>
      <c r="AIX261" s="3"/>
      <c r="AIY261" s="3"/>
      <c r="AIZ261" s="3"/>
      <c r="AJA261" s="3"/>
      <c r="AJB261" s="3"/>
      <c r="AJC261" s="3"/>
      <c r="AJD261" s="3"/>
      <c r="AJE261" s="3"/>
      <c r="AJF261" s="3"/>
      <c r="AJG261" s="3"/>
      <c r="AJH261" s="3"/>
      <c r="AJI261" s="3"/>
      <c r="AJJ261" s="3"/>
      <c r="AJK261" s="3"/>
      <c r="AJL261" s="3"/>
      <c r="AJM261" s="3"/>
      <c r="AJN261" s="3"/>
      <c r="AJO261" s="3"/>
      <c r="AJP261" s="3"/>
      <c r="AJQ261" s="3"/>
      <c r="AJR261" s="3"/>
      <c r="AJS261" s="3"/>
      <c r="AJT261" s="3"/>
      <c r="AJU261" s="3"/>
      <c r="AJV261" s="3"/>
      <c r="AJW261" s="3"/>
      <c r="AJX261" s="3"/>
      <c r="AJY261" s="3"/>
      <c r="AJZ261" s="3"/>
      <c r="AKA261" s="3"/>
      <c r="AKB261" s="3"/>
      <c r="AKC261" s="3"/>
      <c r="AKD261" s="3"/>
      <c r="AKE261" s="3"/>
      <c r="AKF261" s="3"/>
      <c r="AKG261" s="3"/>
      <c r="AKH261" s="3"/>
      <c r="AKI261" s="3"/>
      <c r="AKJ261" s="3"/>
      <c r="AKK261" s="3"/>
      <c r="AKL261" s="3"/>
      <c r="AKM261" s="3"/>
      <c r="AKN261" s="3"/>
      <c r="AKO261" s="3"/>
      <c r="AKP261" s="3"/>
      <c r="AKQ261" s="3"/>
      <c r="AKR261" s="3"/>
      <c r="AKS261" s="3"/>
      <c r="AKT261" s="3"/>
      <c r="AKU261" s="3"/>
      <c r="AKV261" s="3"/>
      <c r="AKW261" s="3"/>
      <c r="AKX261" s="3"/>
      <c r="AKY261" s="3"/>
      <c r="AKZ261" s="3"/>
      <c r="ALA261" s="3"/>
      <c r="ALB261" s="3"/>
      <c r="ALC261" s="3"/>
      <c r="ALD261" s="3"/>
      <c r="ALE261" s="3"/>
      <c r="ALF261" s="3"/>
      <c r="ALG261" s="3"/>
      <c r="ALH261" s="3"/>
      <c r="ALI261" s="3"/>
      <c r="ALJ261" s="3"/>
      <c r="ALK261" s="3"/>
      <c r="ALL261" s="3"/>
      <c r="ALM261" s="3"/>
      <c r="ALN261" s="3"/>
      <c r="ALO261" s="3"/>
      <c r="ALP261" s="3"/>
      <c r="ALQ261" s="3"/>
      <c r="ALR261" s="3"/>
      <c r="ALS261" s="3"/>
      <c r="ALT261" s="3"/>
      <c r="ALU261" s="3"/>
      <c r="ALV261" s="3"/>
      <c r="ALW261" s="3"/>
      <c r="ALX261" s="3"/>
      <c r="ALY261" s="3"/>
      <c r="ALZ261" s="3"/>
      <c r="AMA261" s="3"/>
      <c r="AMB261" s="3"/>
      <c r="AMC261" s="3"/>
      <c r="AMD261" s="3"/>
      <c r="AME261" s="3"/>
      <c r="AMF261" s="3"/>
      <c r="AMG261" s="3"/>
      <c r="AMH261" s="3"/>
      <c r="AMI261" s="3"/>
      <c r="AMJ261" s="3"/>
      <c r="AMK261" s="3"/>
      <c r="AML261" s="3"/>
      <c r="AMM261" s="3"/>
      <c r="AMN261" s="3"/>
      <c r="AMO261" s="3"/>
      <c r="AMP261" s="3"/>
      <c r="AMQ261" s="3"/>
      <c r="AMR261" s="3"/>
      <c r="AMS261" s="3"/>
      <c r="AMT261" s="3"/>
      <c r="AMU261" s="3"/>
    </row>
    <row r="262" spans="1:1035" ht="14.25" outlineLevel="1">
      <c r="A262" s="3"/>
      <c r="B262" s="3"/>
      <c r="C262" s="58" t="s">
        <v>290</v>
      </c>
      <c r="D262" s="3"/>
      <c r="E262" s="6"/>
      <c r="F262" s="3"/>
      <c r="G262" s="65"/>
      <c r="H262" s="53">
        <f>+(G262+H261)*H261</f>
        <v>1</v>
      </c>
      <c r="I262" s="53">
        <f t="shared" ref="I262:S262" si="414">+(H262+I261)*I261</f>
        <v>0</v>
      </c>
      <c r="J262" s="53">
        <f t="shared" si="414"/>
        <v>1</v>
      </c>
      <c r="K262" s="53">
        <f t="shared" si="414"/>
        <v>2</v>
      </c>
      <c r="L262" s="53">
        <f t="shared" si="414"/>
        <v>3</v>
      </c>
      <c r="M262" s="53">
        <f t="shared" si="414"/>
        <v>4</v>
      </c>
      <c r="N262" s="53">
        <f t="shared" si="414"/>
        <v>5</v>
      </c>
      <c r="O262" s="53">
        <f t="shared" si="414"/>
        <v>6</v>
      </c>
      <c r="P262" s="53">
        <f t="shared" si="414"/>
        <v>7</v>
      </c>
      <c r="Q262" s="53">
        <f t="shared" si="414"/>
        <v>8</v>
      </c>
      <c r="R262" s="53">
        <f t="shared" si="414"/>
        <v>9</v>
      </c>
      <c r="S262" s="53">
        <f t="shared" si="414"/>
        <v>10</v>
      </c>
      <c r="T262" s="53">
        <f t="shared" ref="T262" si="415">+(S262+T261)*T261</f>
        <v>11</v>
      </c>
      <c r="U262" s="53">
        <f t="shared" ref="U262" si="416">+(T262+U261)*U261</f>
        <v>12</v>
      </c>
      <c r="V262" s="53">
        <f t="shared" ref="V262" si="417">+(U262+V261)*V261</f>
        <v>13</v>
      </c>
      <c r="W262" s="53">
        <f t="shared" ref="W262" si="418">+(V262+W261)*W261</f>
        <v>14</v>
      </c>
      <c r="X262" s="53">
        <f t="shared" ref="X262" si="419">+(W262+X261)*X261</f>
        <v>15</v>
      </c>
      <c r="Y262" s="53">
        <f t="shared" ref="Y262" si="420">+(X262+Y261)*Y261</f>
        <v>16</v>
      </c>
      <c r="Z262" s="53">
        <f t="shared" ref="Z262" si="421">+(Y262+Z261)*Z261</f>
        <v>17</v>
      </c>
      <c r="AA262" s="53">
        <f t="shared" ref="AA262" si="422">+(Z262+AA261)*AA261</f>
        <v>18</v>
      </c>
      <c r="AB262" s="53">
        <f t="shared" ref="AB262" si="423">+(AA262+AB261)*AB261</f>
        <v>19</v>
      </c>
      <c r="AC262" s="53">
        <f t="shared" ref="AC262" si="424">+(AB262+AC261)*AC261</f>
        <v>20</v>
      </c>
      <c r="AD262" s="53">
        <f t="shared" ref="AD262" si="425">+(AC262+AD261)*AD261</f>
        <v>21</v>
      </c>
      <c r="AE262" s="53">
        <f t="shared" ref="AE262" si="426">+(AD262+AE261)*AE261</f>
        <v>22</v>
      </c>
      <c r="AF262" s="53">
        <f t="shared" ref="AF262" si="427">+(AE262+AF261)*AF261</f>
        <v>23</v>
      </c>
      <c r="AG262" s="53">
        <f t="shared" ref="AG262" si="428">+(AF262+AG261)*AG261</f>
        <v>24</v>
      </c>
      <c r="AH262" s="53">
        <f t="shared" ref="AH262" si="429">+(AG262+AH261)*AH261</f>
        <v>25</v>
      </c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  <c r="IW262" s="3"/>
      <c r="IX262" s="3"/>
      <c r="IY262" s="3"/>
      <c r="IZ262" s="3"/>
      <c r="JA262" s="3"/>
      <c r="JB262" s="3"/>
      <c r="JC262" s="3"/>
      <c r="JD262" s="3"/>
      <c r="JE262" s="3"/>
      <c r="JF262" s="3"/>
      <c r="JG262" s="3"/>
      <c r="JH262" s="3"/>
      <c r="JI262" s="3"/>
      <c r="JJ262" s="3"/>
      <c r="JK262" s="3"/>
      <c r="JL262" s="3"/>
      <c r="JM262" s="3"/>
      <c r="JN262" s="3"/>
      <c r="JO262" s="3"/>
      <c r="JP262" s="3"/>
      <c r="JQ262" s="3"/>
      <c r="JR262" s="3"/>
      <c r="JS262" s="3"/>
      <c r="JT262" s="3"/>
      <c r="JU262" s="3"/>
      <c r="JV262" s="3"/>
      <c r="JW262" s="3"/>
      <c r="JX262" s="3"/>
      <c r="JY262" s="3"/>
      <c r="JZ262" s="3"/>
      <c r="KA262" s="3"/>
      <c r="KB262" s="3"/>
      <c r="KC262" s="3"/>
      <c r="KD262" s="3"/>
      <c r="KE262" s="3"/>
      <c r="KF262" s="3"/>
      <c r="KG262" s="3"/>
      <c r="KH262" s="3"/>
      <c r="KI262" s="3"/>
      <c r="KJ262" s="3"/>
      <c r="KK262" s="3"/>
      <c r="KL262" s="3"/>
      <c r="KM262" s="3"/>
      <c r="KN262" s="3"/>
      <c r="KO262" s="3"/>
      <c r="KP262" s="3"/>
      <c r="KQ262" s="3"/>
      <c r="KR262" s="3"/>
      <c r="KS262" s="3"/>
      <c r="KT262" s="3"/>
      <c r="KU262" s="3"/>
      <c r="KV262" s="3"/>
      <c r="KW262" s="3"/>
      <c r="KX262" s="3"/>
      <c r="KY262" s="3"/>
      <c r="KZ262" s="3"/>
      <c r="LA262" s="3"/>
      <c r="LB262" s="3"/>
      <c r="LC262" s="3"/>
      <c r="LD262" s="3"/>
      <c r="LE262" s="3"/>
      <c r="LF262" s="3"/>
      <c r="LG262" s="3"/>
      <c r="LH262" s="3"/>
      <c r="LI262" s="3"/>
      <c r="LJ262" s="3"/>
      <c r="LK262" s="3"/>
      <c r="LL262" s="3"/>
      <c r="LM262" s="3"/>
      <c r="LN262" s="3"/>
      <c r="LO262" s="3"/>
      <c r="LP262" s="3"/>
      <c r="LQ262" s="3"/>
      <c r="LR262" s="3"/>
      <c r="LS262" s="3"/>
      <c r="LT262" s="3"/>
      <c r="LU262" s="3"/>
      <c r="LV262" s="3"/>
      <c r="LW262" s="3"/>
      <c r="LX262" s="3"/>
      <c r="LY262" s="3"/>
      <c r="LZ262" s="3"/>
      <c r="MA262" s="3"/>
      <c r="MB262" s="3"/>
      <c r="MC262" s="3"/>
      <c r="MD262" s="3"/>
      <c r="ME262" s="3"/>
      <c r="MF262" s="3"/>
      <c r="MG262" s="3"/>
      <c r="MH262" s="3"/>
      <c r="MI262" s="3"/>
      <c r="MJ262" s="3"/>
      <c r="MK262" s="3"/>
      <c r="ML262" s="3"/>
      <c r="MM262" s="3"/>
      <c r="MN262" s="3"/>
      <c r="MO262" s="3"/>
      <c r="MP262" s="3"/>
      <c r="MQ262" s="3"/>
      <c r="MR262" s="3"/>
      <c r="MS262" s="3"/>
      <c r="MT262" s="3"/>
      <c r="MU262" s="3"/>
      <c r="MV262" s="3"/>
      <c r="MW262" s="3"/>
      <c r="MX262" s="3"/>
      <c r="MY262" s="3"/>
      <c r="MZ262" s="3"/>
      <c r="NA262" s="3"/>
      <c r="NB262" s="3"/>
      <c r="NC262" s="3"/>
      <c r="ND262" s="3"/>
      <c r="NE262" s="3"/>
      <c r="NF262" s="3"/>
      <c r="NG262" s="3"/>
      <c r="NH262" s="3"/>
      <c r="NI262" s="3"/>
      <c r="NJ262" s="3"/>
      <c r="NK262" s="3"/>
      <c r="NL262" s="3"/>
      <c r="NM262" s="3"/>
      <c r="NN262" s="3"/>
      <c r="NO262" s="3"/>
      <c r="NP262" s="3"/>
      <c r="NQ262" s="3"/>
      <c r="NR262" s="3"/>
      <c r="NS262" s="3"/>
      <c r="NT262" s="3"/>
      <c r="NU262" s="3"/>
      <c r="NV262" s="3"/>
      <c r="NW262" s="3"/>
      <c r="NX262" s="3"/>
      <c r="NY262" s="3"/>
      <c r="NZ262" s="3"/>
      <c r="OA262" s="3"/>
      <c r="OB262" s="3"/>
      <c r="OC262" s="3"/>
      <c r="OD262" s="3"/>
      <c r="OE262" s="3"/>
      <c r="OF262" s="3"/>
      <c r="OG262" s="3"/>
      <c r="OH262" s="3"/>
      <c r="OI262" s="3"/>
      <c r="OJ262" s="3"/>
      <c r="OK262" s="3"/>
      <c r="OL262" s="3"/>
      <c r="OM262" s="3"/>
      <c r="ON262" s="3"/>
      <c r="OO262" s="3"/>
      <c r="OP262" s="3"/>
      <c r="OQ262" s="3"/>
      <c r="OR262" s="3"/>
      <c r="OS262" s="3"/>
      <c r="OT262" s="3"/>
      <c r="OU262" s="3"/>
      <c r="OV262" s="3"/>
      <c r="OW262" s="3"/>
      <c r="OX262" s="3"/>
      <c r="OY262" s="3"/>
      <c r="OZ262" s="3"/>
      <c r="PA262" s="3"/>
      <c r="PB262" s="3"/>
      <c r="PC262" s="3"/>
      <c r="PD262" s="3"/>
      <c r="PE262" s="3"/>
      <c r="PF262" s="3"/>
      <c r="PG262" s="3"/>
      <c r="PH262" s="3"/>
      <c r="PI262" s="3"/>
      <c r="PJ262" s="3"/>
      <c r="PK262" s="3"/>
      <c r="PL262" s="3"/>
      <c r="PM262" s="3"/>
      <c r="PN262" s="3"/>
      <c r="PO262" s="3"/>
      <c r="PP262" s="3"/>
      <c r="PQ262" s="3"/>
      <c r="PR262" s="3"/>
      <c r="PS262" s="3"/>
      <c r="PT262" s="3"/>
      <c r="PU262" s="3"/>
      <c r="PV262" s="3"/>
      <c r="PW262" s="3"/>
      <c r="PX262" s="3"/>
      <c r="PY262" s="3"/>
      <c r="PZ262" s="3"/>
      <c r="QA262" s="3"/>
      <c r="QB262" s="3"/>
      <c r="QC262" s="3"/>
      <c r="QD262" s="3"/>
      <c r="QE262" s="3"/>
      <c r="QF262" s="3"/>
      <c r="QG262" s="3"/>
      <c r="QH262" s="3"/>
      <c r="QI262" s="3"/>
      <c r="QJ262" s="3"/>
      <c r="QK262" s="3"/>
      <c r="QL262" s="3"/>
      <c r="QM262" s="3"/>
      <c r="QN262" s="3"/>
      <c r="QO262" s="3"/>
      <c r="QP262" s="3"/>
      <c r="QQ262" s="3"/>
      <c r="QR262" s="3"/>
      <c r="QS262" s="3"/>
      <c r="QT262" s="3"/>
      <c r="QU262" s="3"/>
      <c r="QV262" s="3"/>
      <c r="QW262" s="3"/>
      <c r="QX262" s="3"/>
      <c r="QY262" s="3"/>
      <c r="QZ262" s="3"/>
      <c r="RA262" s="3"/>
      <c r="RB262" s="3"/>
      <c r="RC262" s="3"/>
      <c r="RD262" s="3"/>
      <c r="RE262" s="3"/>
      <c r="RF262" s="3"/>
      <c r="RG262" s="3"/>
      <c r="RH262" s="3"/>
      <c r="RI262" s="3"/>
      <c r="RJ262" s="3"/>
      <c r="RK262" s="3"/>
      <c r="RL262" s="3"/>
      <c r="RM262" s="3"/>
      <c r="RN262" s="3"/>
      <c r="RO262" s="3"/>
      <c r="RP262" s="3"/>
      <c r="RQ262" s="3"/>
      <c r="RR262" s="3"/>
      <c r="RS262" s="3"/>
      <c r="RT262" s="3"/>
      <c r="RU262" s="3"/>
      <c r="RV262" s="3"/>
      <c r="RW262" s="3"/>
      <c r="RX262" s="3"/>
      <c r="RY262" s="3"/>
      <c r="RZ262" s="3"/>
      <c r="SA262" s="3"/>
      <c r="SB262" s="3"/>
      <c r="SC262" s="3"/>
      <c r="SD262" s="3"/>
      <c r="SE262" s="3"/>
      <c r="SF262" s="3"/>
      <c r="SG262" s="3"/>
      <c r="SH262" s="3"/>
      <c r="SI262" s="3"/>
      <c r="SJ262" s="3"/>
      <c r="SK262" s="3"/>
      <c r="SL262" s="3"/>
      <c r="SM262" s="3"/>
      <c r="SN262" s="3"/>
      <c r="SO262" s="3"/>
      <c r="SP262" s="3"/>
      <c r="SQ262" s="3"/>
      <c r="SR262" s="3"/>
      <c r="SS262" s="3"/>
      <c r="ST262" s="3"/>
      <c r="SU262" s="3"/>
      <c r="SV262" s="3"/>
      <c r="SW262" s="3"/>
      <c r="SX262" s="3"/>
      <c r="SY262" s="3"/>
      <c r="SZ262" s="3"/>
      <c r="TA262" s="3"/>
      <c r="TB262" s="3"/>
      <c r="TC262" s="3"/>
      <c r="TD262" s="3"/>
      <c r="TE262" s="3"/>
      <c r="TF262" s="3"/>
      <c r="TG262" s="3"/>
      <c r="TH262" s="3"/>
      <c r="TI262" s="3"/>
      <c r="TJ262" s="3"/>
      <c r="TK262" s="3"/>
      <c r="TL262" s="3"/>
      <c r="TM262" s="3"/>
      <c r="TN262" s="3"/>
      <c r="TO262" s="3"/>
      <c r="TP262" s="3"/>
      <c r="TQ262" s="3"/>
      <c r="TR262" s="3"/>
      <c r="TS262" s="3"/>
      <c r="TT262" s="3"/>
      <c r="TU262" s="3"/>
      <c r="TV262" s="3"/>
      <c r="TW262" s="3"/>
      <c r="TX262" s="3"/>
      <c r="TY262" s="3"/>
      <c r="TZ262" s="3"/>
      <c r="UA262" s="3"/>
      <c r="UB262" s="3"/>
      <c r="UC262" s="3"/>
      <c r="UD262" s="3"/>
      <c r="UE262" s="3"/>
      <c r="UF262" s="3"/>
      <c r="UG262" s="3"/>
      <c r="UH262" s="3"/>
      <c r="UI262" s="3"/>
      <c r="UJ262" s="3"/>
      <c r="UK262" s="3"/>
      <c r="UL262" s="3"/>
      <c r="UM262" s="3"/>
      <c r="UN262" s="3"/>
      <c r="UO262" s="3"/>
      <c r="UP262" s="3"/>
      <c r="UQ262" s="3"/>
      <c r="UR262" s="3"/>
      <c r="US262" s="3"/>
      <c r="UT262" s="3"/>
      <c r="UU262" s="3"/>
      <c r="UV262" s="3"/>
      <c r="UW262" s="3"/>
      <c r="UX262" s="3"/>
      <c r="UY262" s="3"/>
      <c r="UZ262" s="3"/>
      <c r="VA262" s="3"/>
      <c r="VB262" s="3"/>
      <c r="VC262" s="3"/>
      <c r="VD262" s="3"/>
      <c r="VE262" s="3"/>
      <c r="VF262" s="3"/>
      <c r="VG262" s="3"/>
      <c r="VH262" s="3"/>
      <c r="VI262" s="3"/>
      <c r="VJ262" s="3"/>
      <c r="VK262" s="3"/>
      <c r="VL262" s="3"/>
      <c r="VM262" s="3"/>
      <c r="VN262" s="3"/>
      <c r="VO262" s="3"/>
      <c r="VP262" s="3"/>
      <c r="VQ262" s="3"/>
      <c r="VR262" s="3"/>
      <c r="VS262" s="3"/>
      <c r="VT262" s="3"/>
      <c r="VU262" s="3"/>
      <c r="VV262" s="3"/>
      <c r="VW262" s="3"/>
      <c r="VX262" s="3"/>
      <c r="VY262" s="3"/>
      <c r="VZ262" s="3"/>
      <c r="WA262" s="3"/>
      <c r="WB262" s="3"/>
      <c r="WC262" s="3"/>
      <c r="WD262" s="3"/>
      <c r="WE262" s="3"/>
      <c r="WF262" s="3"/>
      <c r="WG262" s="3"/>
      <c r="WH262" s="3"/>
      <c r="WI262" s="3"/>
      <c r="WJ262" s="3"/>
      <c r="WK262" s="3"/>
      <c r="WL262" s="3"/>
      <c r="WM262" s="3"/>
      <c r="WN262" s="3"/>
      <c r="WO262" s="3"/>
      <c r="WP262" s="3"/>
      <c r="WQ262" s="3"/>
      <c r="WR262" s="3"/>
      <c r="WS262" s="3"/>
      <c r="WT262" s="3"/>
      <c r="WU262" s="3"/>
      <c r="WV262" s="3"/>
      <c r="WW262" s="3"/>
      <c r="WX262" s="3"/>
      <c r="WY262" s="3"/>
      <c r="WZ262" s="3"/>
      <c r="XA262" s="3"/>
      <c r="XB262" s="3"/>
      <c r="XC262" s="3"/>
      <c r="XD262" s="3"/>
      <c r="XE262" s="3"/>
      <c r="XF262" s="3"/>
      <c r="XG262" s="3"/>
      <c r="XH262" s="3"/>
      <c r="XI262" s="3"/>
      <c r="XJ262" s="3"/>
      <c r="XK262" s="3"/>
      <c r="XL262" s="3"/>
      <c r="XM262" s="3"/>
      <c r="XN262" s="3"/>
      <c r="XO262" s="3"/>
      <c r="XP262" s="3"/>
      <c r="XQ262" s="3"/>
      <c r="XR262" s="3"/>
      <c r="XS262" s="3"/>
      <c r="XT262" s="3"/>
      <c r="XU262" s="3"/>
      <c r="XV262" s="3"/>
      <c r="XW262" s="3"/>
      <c r="XX262" s="3"/>
      <c r="XY262" s="3"/>
      <c r="XZ262" s="3"/>
      <c r="YA262" s="3"/>
      <c r="YB262" s="3"/>
      <c r="YC262" s="3"/>
      <c r="YD262" s="3"/>
      <c r="YE262" s="3"/>
      <c r="YF262" s="3"/>
      <c r="YG262" s="3"/>
      <c r="YH262" s="3"/>
      <c r="YI262" s="3"/>
      <c r="YJ262" s="3"/>
      <c r="YK262" s="3"/>
      <c r="YL262" s="3"/>
      <c r="YM262" s="3"/>
      <c r="YN262" s="3"/>
      <c r="YO262" s="3"/>
      <c r="YP262" s="3"/>
      <c r="YQ262" s="3"/>
      <c r="YR262" s="3"/>
      <c r="YS262" s="3"/>
      <c r="YT262" s="3"/>
      <c r="YU262" s="3"/>
      <c r="YV262" s="3"/>
      <c r="YW262" s="3"/>
      <c r="YX262" s="3"/>
      <c r="YY262" s="3"/>
      <c r="YZ262" s="3"/>
      <c r="ZA262" s="3"/>
      <c r="ZB262" s="3"/>
      <c r="ZC262" s="3"/>
      <c r="ZD262" s="3"/>
      <c r="ZE262" s="3"/>
      <c r="ZF262" s="3"/>
      <c r="ZG262" s="3"/>
      <c r="ZH262" s="3"/>
      <c r="ZI262" s="3"/>
      <c r="ZJ262" s="3"/>
      <c r="ZK262" s="3"/>
      <c r="ZL262" s="3"/>
      <c r="ZM262" s="3"/>
      <c r="ZN262" s="3"/>
      <c r="ZO262" s="3"/>
      <c r="ZP262" s="3"/>
      <c r="ZQ262" s="3"/>
      <c r="ZR262" s="3"/>
      <c r="ZS262" s="3"/>
      <c r="ZT262" s="3"/>
      <c r="ZU262" s="3"/>
      <c r="ZV262" s="3"/>
      <c r="ZW262" s="3"/>
      <c r="ZX262" s="3"/>
      <c r="ZY262" s="3"/>
      <c r="ZZ262" s="3"/>
      <c r="AAA262" s="3"/>
      <c r="AAB262" s="3"/>
      <c r="AAC262" s="3"/>
      <c r="AAD262" s="3"/>
      <c r="AAE262" s="3"/>
      <c r="AAF262" s="3"/>
      <c r="AAG262" s="3"/>
      <c r="AAH262" s="3"/>
      <c r="AAI262" s="3"/>
      <c r="AAJ262" s="3"/>
      <c r="AAK262" s="3"/>
      <c r="AAL262" s="3"/>
      <c r="AAM262" s="3"/>
      <c r="AAN262" s="3"/>
      <c r="AAO262" s="3"/>
      <c r="AAP262" s="3"/>
      <c r="AAQ262" s="3"/>
      <c r="AAR262" s="3"/>
      <c r="AAS262" s="3"/>
      <c r="AAT262" s="3"/>
      <c r="AAU262" s="3"/>
      <c r="AAV262" s="3"/>
      <c r="AAW262" s="3"/>
      <c r="AAX262" s="3"/>
      <c r="AAY262" s="3"/>
      <c r="AAZ262" s="3"/>
      <c r="ABA262" s="3"/>
      <c r="ABB262" s="3"/>
      <c r="ABC262" s="3"/>
      <c r="ABD262" s="3"/>
      <c r="ABE262" s="3"/>
      <c r="ABF262" s="3"/>
      <c r="ABG262" s="3"/>
      <c r="ABH262" s="3"/>
      <c r="ABI262" s="3"/>
      <c r="ABJ262" s="3"/>
      <c r="ABK262" s="3"/>
      <c r="ABL262" s="3"/>
      <c r="ABM262" s="3"/>
      <c r="ABN262" s="3"/>
      <c r="ABO262" s="3"/>
      <c r="ABP262" s="3"/>
      <c r="ABQ262" s="3"/>
      <c r="ABR262" s="3"/>
      <c r="ABS262" s="3"/>
      <c r="ABT262" s="3"/>
      <c r="ABU262" s="3"/>
      <c r="ABV262" s="3"/>
      <c r="ABW262" s="3"/>
      <c r="ABX262" s="3"/>
      <c r="ABY262" s="3"/>
      <c r="ABZ262" s="3"/>
      <c r="ACA262" s="3"/>
      <c r="ACB262" s="3"/>
      <c r="ACC262" s="3"/>
      <c r="ACD262" s="3"/>
      <c r="ACE262" s="3"/>
      <c r="ACF262" s="3"/>
      <c r="ACG262" s="3"/>
      <c r="ACH262" s="3"/>
      <c r="ACI262" s="3"/>
      <c r="ACJ262" s="3"/>
      <c r="ACK262" s="3"/>
      <c r="ACL262" s="3"/>
      <c r="ACM262" s="3"/>
      <c r="ACN262" s="3"/>
      <c r="ACO262" s="3"/>
      <c r="ACP262" s="3"/>
      <c r="ACQ262" s="3"/>
      <c r="ACR262" s="3"/>
      <c r="ACS262" s="3"/>
      <c r="ACT262" s="3"/>
      <c r="ACU262" s="3"/>
      <c r="ACV262" s="3"/>
      <c r="ACW262" s="3"/>
      <c r="ACX262" s="3"/>
      <c r="ACY262" s="3"/>
      <c r="ACZ262" s="3"/>
      <c r="ADA262" s="3"/>
      <c r="ADB262" s="3"/>
      <c r="ADC262" s="3"/>
      <c r="ADD262" s="3"/>
      <c r="ADE262" s="3"/>
      <c r="ADF262" s="3"/>
      <c r="ADG262" s="3"/>
      <c r="ADH262" s="3"/>
      <c r="ADI262" s="3"/>
      <c r="ADJ262" s="3"/>
      <c r="ADK262" s="3"/>
      <c r="ADL262" s="3"/>
      <c r="ADM262" s="3"/>
      <c r="ADN262" s="3"/>
      <c r="ADO262" s="3"/>
      <c r="ADP262" s="3"/>
      <c r="ADQ262" s="3"/>
      <c r="ADR262" s="3"/>
      <c r="ADS262" s="3"/>
      <c r="ADT262" s="3"/>
      <c r="ADU262" s="3"/>
      <c r="ADV262" s="3"/>
      <c r="ADW262" s="3"/>
      <c r="ADX262" s="3"/>
      <c r="ADY262" s="3"/>
      <c r="ADZ262" s="3"/>
      <c r="AEA262" s="3"/>
      <c r="AEB262" s="3"/>
      <c r="AEC262" s="3"/>
      <c r="AED262" s="3"/>
      <c r="AEE262" s="3"/>
      <c r="AEF262" s="3"/>
      <c r="AEG262" s="3"/>
      <c r="AEH262" s="3"/>
      <c r="AEI262" s="3"/>
      <c r="AEJ262" s="3"/>
      <c r="AEK262" s="3"/>
      <c r="AEL262" s="3"/>
      <c r="AEM262" s="3"/>
      <c r="AEN262" s="3"/>
      <c r="AEO262" s="3"/>
      <c r="AEP262" s="3"/>
      <c r="AEQ262" s="3"/>
      <c r="AER262" s="3"/>
      <c r="AES262" s="3"/>
      <c r="AET262" s="3"/>
      <c r="AEU262" s="3"/>
      <c r="AEV262" s="3"/>
      <c r="AEW262" s="3"/>
      <c r="AEX262" s="3"/>
      <c r="AEY262" s="3"/>
      <c r="AEZ262" s="3"/>
      <c r="AFA262" s="3"/>
      <c r="AFB262" s="3"/>
      <c r="AFC262" s="3"/>
      <c r="AFD262" s="3"/>
      <c r="AFE262" s="3"/>
      <c r="AFF262" s="3"/>
      <c r="AFG262" s="3"/>
      <c r="AFH262" s="3"/>
      <c r="AFI262" s="3"/>
      <c r="AFJ262" s="3"/>
      <c r="AFK262" s="3"/>
      <c r="AFL262" s="3"/>
      <c r="AFM262" s="3"/>
      <c r="AFN262" s="3"/>
      <c r="AFO262" s="3"/>
      <c r="AFP262" s="3"/>
      <c r="AFQ262" s="3"/>
      <c r="AFR262" s="3"/>
      <c r="AFS262" s="3"/>
      <c r="AFT262" s="3"/>
      <c r="AFU262" s="3"/>
      <c r="AFV262" s="3"/>
      <c r="AFW262" s="3"/>
      <c r="AFX262" s="3"/>
      <c r="AFY262" s="3"/>
      <c r="AFZ262" s="3"/>
      <c r="AGA262" s="3"/>
      <c r="AGB262" s="3"/>
      <c r="AGC262" s="3"/>
      <c r="AGD262" s="3"/>
      <c r="AGE262" s="3"/>
      <c r="AGF262" s="3"/>
      <c r="AGG262" s="3"/>
      <c r="AGH262" s="3"/>
      <c r="AGI262" s="3"/>
      <c r="AGJ262" s="3"/>
      <c r="AGK262" s="3"/>
      <c r="AGL262" s="3"/>
      <c r="AGM262" s="3"/>
      <c r="AGN262" s="3"/>
      <c r="AGO262" s="3"/>
      <c r="AGP262" s="3"/>
      <c r="AGQ262" s="3"/>
      <c r="AGR262" s="3"/>
      <c r="AGS262" s="3"/>
      <c r="AGT262" s="3"/>
      <c r="AGU262" s="3"/>
      <c r="AGV262" s="3"/>
      <c r="AGW262" s="3"/>
      <c r="AGX262" s="3"/>
      <c r="AGY262" s="3"/>
      <c r="AGZ262" s="3"/>
      <c r="AHA262" s="3"/>
      <c r="AHB262" s="3"/>
      <c r="AHC262" s="3"/>
      <c r="AHD262" s="3"/>
      <c r="AHE262" s="3"/>
      <c r="AHF262" s="3"/>
      <c r="AHG262" s="3"/>
      <c r="AHH262" s="3"/>
      <c r="AHI262" s="3"/>
      <c r="AHJ262" s="3"/>
      <c r="AHK262" s="3"/>
      <c r="AHL262" s="3"/>
      <c r="AHM262" s="3"/>
      <c r="AHN262" s="3"/>
      <c r="AHO262" s="3"/>
      <c r="AHP262" s="3"/>
      <c r="AHQ262" s="3"/>
      <c r="AHR262" s="3"/>
      <c r="AHS262" s="3"/>
      <c r="AHT262" s="3"/>
      <c r="AHU262" s="3"/>
      <c r="AHV262" s="3"/>
      <c r="AHW262" s="3"/>
      <c r="AHX262" s="3"/>
      <c r="AHY262" s="3"/>
      <c r="AHZ262" s="3"/>
      <c r="AIA262" s="3"/>
      <c r="AIB262" s="3"/>
      <c r="AIC262" s="3"/>
      <c r="AID262" s="3"/>
      <c r="AIE262" s="3"/>
      <c r="AIF262" s="3"/>
      <c r="AIG262" s="3"/>
      <c r="AIH262" s="3"/>
      <c r="AII262" s="3"/>
      <c r="AIJ262" s="3"/>
      <c r="AIK262" s="3"/>
      <c r="AIL262" s="3"/>
      <c r="AIM262" s="3"/>
      <c r="AIN262" s="3"/>
      <c r="AIO262" s="3"/>
      <c r="AIP262" s="3"/>
      <c r="AIQ262" s="3"/>
      <c r="AIR262" s="3"/>
      <c r="AIS262" s="3"/>
      <c r="AIT262" s="3"/>
      <c r="AIU262" s="3"/>
      <c r="AIV262" s="3"/>
      <c r="AIW262" s="3"/>
      <c r="AIX262" s="3"/>
      <c r="AIY262" s="3"/>
      <c r="AIZ262" s="3"/>
      <c r="AJA262" s="3"/>
      <c r="AJB262" s="3"/>
      <c r="AJC262" s="3"/>
      <c r="AJD262" s="3"/>
      <c r="AJE262" s="3"/>
      <c r="AJF262" s="3"/>
      <c r="AJG262" s="3"/>
      <c r="AJH262" s="3"/>
      <c r="AJI262" s="3"/>
      <c r="AJJ262" s="3"/>
      <c r="AJK262" s="3"/>
      <c r="AJL262" s="3"/>
      <c r="AJM262" s="3"/>
      <c r="AJN262" s="3"/>
      <c r="AJO262" s="3"/>
      <c r="AJP262" s="3"/>
      <c r="AJQ262" s="3"/>
      <c r="AJR262" s="3"/>
      <c r="AJS262" s="3"/>
      <c r="AJT262" s="3"/>
      <c r="AJU262" s="3"/>
      <c r="AJV262" s="3"/>
      <c r="AJW262" s="3"/>
      <c r="AJX262" s="3"/>
      <c r="AJY262" s="3"/>
      <c r="AJZ262" s="3"/>
      <c r="AKA262" s="3"/>
      <c r="AKB262" s="3"/>
      <c r="AKC262" s="3"/>
      <c r="AKD262" s="3"/>
      <c r="AKE262" s="3"/>
      <c r="AKF262" s="3"/>
      <c r="AKG262" s="3"/>
      <c r="AKH262" s="3"/>
      <c r="AKI262" s="3"/>
      <c r="AKJ262" s="3"/>
      <c r="AKK262" s="3"/>
      <c r="AKL262" s="3"/>
      <c r="AKM262" s="3"/>
      <c r="AKN262" s="3"/>
      <c r="AKO262" s="3"/>
      <c r="AKP262" s="3"/>
      <c r="AKQ262" s="3"/>
      <c r="AKR262" s="3"/>
      <c r="AKS262" s="3"/>
      <c r="AKT262" s="3"/>
      <c r="AKU262" s="3"/>
      <c r="AKV262" s="3"/>
      <c r="AKW262" s="3"/>
      <c r="AKX262" s="3"/>
      <c r="AKY262" s="3"/>
      <c r="AKZ262" s="3"/>
      <c r="ALA262" s="3"/>
      <c r="ALB262" s="3"/>
      <c r="ALC262" s="3"/>
      <c r="ALD262" s="3"/>
      <c r="ALE262" s="3"/>
      <c r="ALF262" s="3"/>
      <c r="ALG262" s="3"/>
      <c r="ALH262" s="3"/>
      <c r="ALI262" s="3"/>
      <c r="ALJ262" s="3"/>
      <c r="ALK262" s="3"/>
      <c r="ALL262" s="3"/>
      <c r="ALM262" s="3"/>
      <c r="ALN262" s="3"/>
      <c r="ALO262" s="3"/>
      <c r="ALP262" s="3"/>
      <c r="ALQ262" s="3"/>
      <c r="ALR262" s="3"/>
      <c r="ALS262" s="3"/>
      <c r="ALT262" s="3"/>
      <c r="ALU262" s="3"/>
      <c r="ALV262" s="3"/>
      <c r="ALW262" s="3"/>
      <c r="ALX262" s="3"/>
      <c r="ALY262" s="3"/>
      <c r="ALZ262" s="3"/>
      <c r="AMA262" s="3"/>
      <c r="AMB262" s="3"/>
      <c r="AMC262" s="3"/>
      <c r="AMD262" s="3"/>
      <c r="AME262" s="3"/>
      <c r="AMF262" s="3"/>
      <c r="AMG262" s="3"/>
      <c r="AMH262" s="3"/>
      <c r="AMI262" s="3"/>
      <c r="AMJ262" s="3"/>
      <c r="AMK262" s="3"/>
      <c r="AML262" s="3"/>
      <c r="AMM262" s="3"/>
      <c r="AMN262" s="3"/>
      <c r="AMO262" s="3"/>
      <c r="AMP262" s="3"/>
      <c r="AMQ262" s="3"/>
      <c r="AMR262" s="3"/>
      <c r="AMS262" s="3"/>
      <c r="AMT262" s="3"/>
      <c r="AMU262" s="3"/>
    </row>
    <row r="263" spans="1:1035" ht="14.25" outlineLevel="1">
      <c r="A263" s="3"/>
      <c r="B263" s="3"/>
      <c r="C263" s="58"/>
      <c r="D263" s="3"/>
      <c r="E263" s="6"/>
      <c r="F263" s="3"/>
      <c r="G263" s="65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  <c r="IW263" s="3"/>
      <c r="IX263" s="3"/>
      <c r="IY263" s="3"/>
      <c r="IZ263" s="3"/>
      <c r="JA263" s="3"/>
      <c r="JB263" s="3"/>
      <c r="JC263" s="3"/>
      <c r="JD263" s="3"/>
      <c r="JE263" s="3"/>
      <c r="JF263" s="3"/>
      <c r="JG263" s="3"/>
      <c r="JH263" s="3"/>
      <c r="JI263" s="3"/>
      <c r="JJ263" s="3"/>
      <c r="JK263" s="3"/>
      <c r="JL263" s="3"/>
      <c r="JM263" s="3"/>
      <c r="JN263" s="3"/>
      <c r="JO263" s="3"/>
      <c r="JP263" s="3"/>
      <c r="JQ263" s="3"/>
      <c r="JR263" s="3"/>
      <c r="JS263" s="3"/>
      <c r="JT263" s="3"/>
      <c r="JU263" s="3"/>
      <c r="JV263" s="3"/>
      <c r="JW263" s="3"/>
      <c r="JX263" s="3"/>
      <c r="JY263" s="3"/>
      <c r="JZ263" s="3"/>
      <c r="KA263" s="3"/>
      <c r="KB263" s="3"/>
      <c r="KC263" s="3"/>
      <c r="KD263" s="3"/>
      <c r="KE263" s="3"/>
      <c r="KF263" s="3"/>
      <c r="KG263" s="3"/>
      <c r="KH263" s="3"/>
      <c r="KI263" s="3"/>
      <c r="KJ263" s="3"/>
      <c r="KK263" s="3"/>
      <c r="KL263" s="3"/>
      <c r="KM263" s="3"/>
      <c r="KN263" s="3"/>
      <c r="KO263" s="3"/>
      <c r="KP263" s="3"/>
      <c r="KQ263" s="3"/>
      <c r="KR263" s="3"/>
      <c r="KS263" s="3"/>
      <c r="KT263" s="3"/>
      <c r="KU263" s="3"/>
      <c r="KV263" s="3"/>
      <c r="KW263" s="3"/>
      <c r="KX263" s="3"/>
      <c r="KY263" s="3"/>
      <c r="KZ263" s="3"/>
      <c r="LA263" s="3"/>
      <c r="LB263" s="3"/>
      <c r="LC263" s="3"/>
      <c r="LD263" s="3"/>
      <c r="LE263" s="3"/>
      <c r="LF263" s="3"/>
      <c r="LG263" s="3"/>
      <c r="LH263" s="3"/>
      <c r="LI263" s="3"/>
      <c r="LJ263" s="3"/>
      <c r="LK263" s="3"/>
      <c r="LL263" s="3"/>
      <c r="LM263" s="3"/>
      <c r="LN263" s="3"/>
      <c r="LO263" s="3"/>
      <c r="LP263" s="3"/>
      <c r="LQ263" s="3"/>
      <c r="LR263" s="3"/>
      <c r="LS263" s="3"/>
      <c r="LT263" s="3"/>
      <c r="LU263" s="3"/>
      <c r="LV263" s="3"/>
      <c r="LW263" s="3"/>
      <c r="LX263" s="3"/>
      <c r="LY263" s="3"/>
      <c r="LZ263" s="3"/>
      <c r="MA263" s="3"/>
      <c r="MB263" s="3"/>
      <c r="MC263" s="3"/>
      <c r="MD263" s="3"/>
      <c r="ME263" s="3"/>
      <c r="MF263" s="3"/>
      <c r="MG263" s="3"/>
      <c r="MH263" s="3"/>
      <c r="MI263" s="3"/>
      <c r="MJ263" s="3"/>
      <c r="MK263" s="3"/>
      <c r="ML263" s="3"/>
      <c r="MM263" s="3"/>
      <c r="MN263" s="3"/>
      <c r="MO263" s="3"/>
      <c r="MP263" s="3"/>
      <c r="MQ263" s="3"/>
      <c r="MR263" s="3"/>
      <c r="MS263" s="3"/>
      <c r="MT263" s="3"/>
      <c r="MU263" s="3"/>
      <c r="MV263" s="3"/>
      <c r="MW263" s="3"/>
      <c r="MX263" s="3"/>
      <c r="MY263" s="3"/>
      <c r="MZ263" s="3"/>
      <c r="NA263" s="3"/>
      <c r="NB263" s="3"/>
      <c r="NC263" s="3"/>
      <c r="ND263" s="3"/>
      <c r="NE263" s="3"/>
      <c r="NF263" s="3"/>
      <c r="NG263" s="3"/>
      <c r="NH263" s="3"/>
      <c r="NI263" s="3"/>
      <c r="NJ263" s="3"/>
      <c r="NK263" s="3"/>
      <c r="NL263" s="3"/>
      <c r="NM263" s="3"/>
      <c r="NN263" s="3"/>
      <c r="NO263" s="3"/>
      <c r="NP263" s="3"/>
      <c r="NQ263" s="3"/>
      <c r="NR263" s="3"/>
      <c r="NS263" s="3"/>
      <c r="NT263" s="3"/>
      <c r="NU263" s="3"/>
      <c r="NV263" s="3"/>
      <c r="NW263" s="3"/>
      <c r="NX263" s="3"/>
      <c r="NY263" s="3"/>
      <c r="NZ263" s="3"/>
      <c r="OA263" s="3"/>
      <c r="OB263" s="3"/>
      <c r="OC263" s="3"/>
      <c r="OD263" s="3"/>
      <c r="OE263" s="3"/>
      <c r="OF263" s="3"/>
      <c r="OG263" s="3"/>
      <c r="OH263" s="3"/>
      <c r="OI263" s="3"/>
      <c r="OJ263" s="3"/>
      <c r="OK263" s="3"/>
      <c r="OL263" s="3"/>
      <c r="OM263" s="3"/>
      <c r="ON263" s="3"/>
      <c r="OO263" s="3"/>
      <c r="OP263" s="3"/>
      <c r="OQ263" s="3"/>
      <c r="OR263" s="3"/>
      <c r="OS263" s="3"/>
      <c r="OT263" s="3"/>
      <c r="OU263" s="3"/>
      <c r="OV263" s="3"/>
      <c r="OW263" s="3"/>
      <c r="OX263" s="3"/>
      <c r="OY263" s="3"/>
      <c r="OZ263" s="3"/>
      <c r="PA263" s="3"/>
      <c r="PB263" s="3"/>
      <c r="PC263" s="3"/>
      <c r="PD263" s="3"/>
      <c r="PE263" s="3"/>
      <c r="PF263" s="3"/>
      <c r="PG263" s="3"/>
      <c r="PH263" s="3"/>
      <c r="PI263" s="3"/>
      <c r="PJ263" s="3"/>
      <c r="PK263" s="3"/>
      <c r="PL263" s="3"/>
      <c r="PM263" s="3"/>
      <c r="PN263" s="3"/>
      <c r="PO263" s="3"/>
      <c r="PP263" s="3"/>
      <c r="PQ263" s="3"/>
      <c r="PR263" s="3"/>
      <c r="PS263" s="3"/>
      <c r="PT263" s="3"/>
      <c r="PU263" s="3"/>
      <c r="PV263" s="3"/>
      <c r="PW263" s="3"/>
      <c r="PX263" s="3"/>
      <c r="PY263" s="3"/>
      <c r="PZ263" s="3"/>
      <c r="QA263" s="3"/>
      <c r="QB263" s="3"/>
      <c r="QC263" s="3"/>
      <c r="QD263" s="3"/>
      <c r="QE263" s="3"/>
      <c r="QF263" s="3"/>
      <c r="QG263" s="3"/>
      <c r="QH263" s="3"/>
      <c r="QI263" s="3"/>
      <c r="QJ263" s="3"/>
      <c r="QK263" s="3"/>
      <c r="QL263" s="3"/>
      <c r="QM263" s="3"/>
      <c r="QN263" s="3"/>
      <c r="QO263" s="3"/>
      <c r="QP263" s="3"/>
      <c r="QQ263" s="3"/>
      <c r="QR263" s="3"/>
      <c r="QS263" s="3"/>
      <c r="QT263" s="3"/>
      <c r="QU263" s="3"/>
      <c r="QV263" s="3"/>
      <c r="QW263" s="3"/>
      <c r="QX263" s="3"/>
      <c r="QY263" s="3"/>
      <c r="QZ263" s="3"/>
      <c r="RA263" s="3"/>
      <c r="RB263" s="3"/>
      <c r="RC263" s="3"/>
      <c r="RD263" s="3"/>
      <c r="RE263" s="3"/>
      <c r="RF263" s="3"/>
      <c r="RG263" s="3"/>
      <c r="RH263" s="3"/>
      <c r="RI263" s="3"/>
      <c r="RJ263" s="3"/>
      <c r="RK263" s="3"/>
      <c r="RL263" s="3"/>
      <c r="RM263" s="3"/>
      <c r="RN263" s="3"/>
      <c r="RO263" s="3"/>
      <c r="RP263" s="3"/>
      <c r="RQ263" s="3"/>
      <c r="RR263" s="3"/>
      <c r="RS263" s="3"/>
      <c r="RT263" s="3"/>
      <c r="RU263" s="3"/>
      <c r="RV263" s="3"/>
      <c r="RW263" s="3"/>
      <c r="RX263" s="3"/>
      <c r="RY263" s="3"/>
      <c r="RZ263" s="3"/>
      <c r="SA263" s="3"/>
      <c r="SB263" s="3"/>
      <c r="SC263" s="3"/>
      <c r="SD263" s="3"/>
      <c r="SE263" s="3"/>
      <c r="SF263" s="3"/>
      <c r="SG263" s="3"/>
      <c r="SH263" s="3"/>
      <c r="SI263" s="3"/>
      <c r="SJ263" s="3"/>
      <c r="SK263" s="3"/>
      <c r="SL263" s="3"/>
      <c r="SM263" s="3"/>
      <c r="SN263" s="3"/>
      <c r="SO263" s="3"/>
      <c r="SP263" s="3"/>
      <c r="SQ263" s="3"/>
      <c r="SR263" s="3"/>
      <c r="SS263" s="3"/>
      <c r="ST263" s="3"/>
      <c r="SU263" s="3"/>
      <c r="SV263" s="3"/>
      <c r="SW263" s="3"/>
      <c r="SX263" s="3"/>
      <c r="SY263" s="3"/>
      <c r="SZ263" s="3"/>
      <c r="TA263" s="3"/>
      <c r="TB263" s="3"/>
      <c r="TC263" s="3"/>
      <c r="TD263" s="3"/>
      <c r="TE263" s="3"/>
      <c r="TF263" s="3"/>
      <c r="TG263" s="3"/>
      <c r="TH263" s="3"/>
      <c r="TI263" s="3"/>
      <c r="TJ263" s="3"/>
      <c r="TK263" s="3"/>
      <c r="TL263" s="3"/>
      <c r="TM263" s="3"/>
      <c r="TN263" s="3"/>
      <c r="TO263" s="3"/>
      <c r="TP263" s="3"/>
      <c r="TQ263" s="3"/>
      <c r="TR263" s="3"/>
      <c r="TS263" s="3"/>
      <c r="TT263" s="3"/>
      <c r="TU263" s="3"/>
      <c r="TV263" s="3"/>
      <c r="TW263" s="3"/>
      <c r="TX263" s="3"/>
      <c r="TY263" s="3"/>
      <c r="TZ263" s="3"/>
      <c r="UA263" s="3"/>
      <c r="UB263" s="3"/>
      <c r="UC263" s="3"/>
      <c r="UD263" s="3"/>
      <c r="UE263" s="3"/>
      <c r="UF263" s="3"/>
      <c r="UG263" s="3"/>
      <c r="UH263" s="3"/>
      <c r="UI263" s="3"/>
      <c r="UJ263" s="3"/>
      <c r="UK263" s="3"/>
      <c r="UL263" s="3"/>
      <c r="UM263" s="3"/>
      <c r="UN263" s="3"/>
      <c r="UO263" s="3"/>
      <c r="UP263" s="3"/>
      <c r="UQ263" s="3"/>
      <c r="UR263" s="3"/>
      <c r="US263" s="3"/>
      <c r="UT263" s="3"/>
      <c r="UU263" s="3"/>
      <c r="UV263" s="3"/>
      <c r="UW263" s="3"/>
      <c r="UX263" s="3"/>
      <c r="UY263" s="3"/>
      <c r="UZ263" s="3"/>
      <c r="VA263" s="3"/>
      <c r="VB263" s="3"/>
      <c r="VC263" s="3"/>
      <c r="VD263" s="3"/>
      <c r="VE263" s="3"/>
      <c r="VF263" s="3"/>
      <c r="VG263" s="3"/>
      <c r="VH263" s="3"/>
      <c r="VI263" s="3"/>
      <c r="VJ263" s="3"/>
      <c r="VK263" s="3"/>
      <c r="VL263" s="3"/>
      <c r="VM263" s="3"/>
      <c r="VN263" s="3"/>
      <c r="VO263" s="3"/>
      <c r="VP263" s="3"/>
      <c r="VQ263" s="3"/>
      <c r="VR263" s="3"/>
      <c r="VS263" s="3"/>
      <c r="VT263" s="3"/>
      <c r="VU263" s="3"/>
      <c r="VV263" s="3"/>
      <c r="VW263" s="3"/>
      <c r="VX263" s="3"/>
      <c r="VY263" s="3"/>
      <c r="VZ263" s="3"/>
      <c r="WA263" s="3"/>
      <c r="WB263" s="3"/>
      <c r="WC263" s="3"/>
      <c r="WD263" s="3"/>
      <c r="WE263" s="3"/>
      <c r="WF263" s="3"/>
      <c r="WG263" s="3"/>
      <c r="WH263" s="3"/>
      <c r="WI263" s="3"/>
      <c r="WJ263" s="3"/>
      <c r="WK263" s="3"/>
      <c r="WL263" s="3"/>
      <c r="WM263" s="3"/>
      <c r="WN263" s="3"/>
      <c r="WO263" s="3"/>
      <c r="WP263" s="3"/>
      <c r="WQ263" s="3"/>
      <c r="WR263" s="3"/>
      <c r="WS263" s="3"/>
      <c r="WT263" s="3"/>
      <c r="WU263" s="3"/>
      <c r="WV263" s="3"/>
      <c r="WW263" s="3"/>
      <c r="WX263" s="3"/>
      <c r="WY263" s="3"/>
      <c r="WZ263" s="3"/>
      <c r="XA263" s="3"/>
      <c r="XB263" s="3"/>
      <c r="XC263" s="3"/>
      <c r="XD263" s="3"/>
      <c r="XE263" s="3"/>
      <c r="XF263" s="3"/>
      <c r="XG263" s="3"/>
      <c r="XH263" s="3"/>
      <c r="XI263" s="3"/>
      <c r="XJ263" s="3"/>
      <c r="XK263" s="3"/>
      <c r="XL263" s="3"/>
      <c r="XM263" s="3"/>
      <c r="XN263" s="3"/>
      <c r="XO263" s="3"/>
      <c r="XP263" s="3"/>
      <c r="XQ263" s="3"/>
      <c r="XR263" s="3"/>
      <c r="XS263" s="3"/>
      <c r="XT263" s="3"/>
      <c r="XU263" s="3"/>
      <c r="XV263" s="3"/>
      <c r="XW263" s="3"/>
      <c r="XX263" s="3"/>
      <c r="XY263" s="3"/>
      <c r="XZ263" s="3"/>
      <c r="YA263" s="3"/>
      <c r="YB263" s="3"/>
      <c r="YC263" s="3"/>
      <c r="YD263" s="3"/>
      <c r="YE263" s="3"/>
      <c r="YF263" s="3"/>
      <c r="YG263" s="3"/>
      <c r="YH263" s="3"/>
      <c r="YI263" s="3"/>
      <c r="YJ263" s="3"/>
      <c r="YK263" s="3"/>
      <c r="YL263" s="3"/>
      <c r="YM263" s="3"/>
      <c r="YN263" s="3"/>
      <c r="YO263" s="3"/>
      <c r="YP263" s="3"/>
      <c r="YQ263" s="3"/>
      <c r="YR263" s="3"/>
      <c r="YS263" s="3"/>
      <c r="YT263" s="3"/>
      <c r="YU263" s="3"/>
      <c r="YV263" s="3"/>
      <c r="YW263" s="3"/>
      <c r="YX263" s="3"/>
      <c r="YY263" s="3"/>
      <c r="YZ263" s="3"/>
      <c r="ZA263" s="3"/>
      <c r="ZB263" s="3"/>
      <c r="ZC263" s="3"/>
      <c r="ZD263" s="3"/>
      <c r="ZE263" s="3"/>
      <c r="ZF263" s="3"/>
      <c r="ZG263" s="3"/>
      <c r="ZH263" s="3"/>
      <c r="ZI263" s="3"/>
      <c r="ZJ263" s="3"/>
      <c r="ZK263" s="3"/>
      <c r="ZL263" s="3"/>
      <c r="ZM263" s="3"/>
      <c r="ZN263" s="3"/>
      <c r="ZO263" s="3"/>
      <c r="ZP263" s="3"/>
      <c r="ZQ263" s="3"/>
      <c r="ZR263" s="3"/>
      <c r="ZS263" s="3"/>
      <c r="ZT263" s="3"/>
      <c r="ZU263" s="3"/>
      <c r="ZV263" s="3"/>
      <c r="ZW263" s="3"/>
      <c r="ZX263" s="3"/>
      <c r="ZY263" s="3"/>
      <c r="ZZ263" s="3"/>
      <c r="AAA263" s="3"/>
      <c r="AAB263" s="3"/>
      <c r="AAC263" s="3"/>
      <c r="AAD263" s="3"/>
      <c r="AAE263" s="3"/>
      <c r="AAF263" s="3"/>
      <c r="AAG263" s="3"/>
      <c r="AAH263" s="3"/>
      <c r="AAI263" s="3"/>
      <c r="AAJ263" s="3"/>
      <c r="AAK263" s="3"/>
      <c r="AAL263" s="3"/>
      <c r="AAM263" s="3"/>
      <c r="AAN263" s="3"/>
      <c r="AAO263" s="3"/>
      <c r="AAP263" s="3"/>
      <c r="AAQ263" s="3"/>
      <c r="AAR263" s="3"/>
      <c r="AAS263" s="3"/>
      <c r="AAT263" s="3"/>
      <c r="AAU263" s="3"/>
      <c r="AAV263" s="3"/>
      <c r="AAW263" s="3"/>
      <c r="AAX263" s="3"/>
      <c r="AAY263" s="3"/>
      <c r="AAZ263" s="3"/>
      <c r="ABA263" s="3"/>
      <c r="ABB263" s="3"/>
      <c r="ABC263" s="3"/>
      <c r="ABD263" s="3"/>
      <c r="ABE263" s="3"/>
      <c r="ABF263" s="3"/>
      <c r="ABG263" s="3"/>
      <c r="ABH263" s="3"/>
      <c r="ABI263" s="3"/>
      <c r="ABJ263" s="3"/>
      <c r="ABK263" s="3"/>
      <c r="ABL263" s="3"/>
      <c r="ABM263" s="3"/>
      <c r="ABN263" s="3"/>
      <c r="ABO263" s="3"/>
      <c r="ABP263" s="3"/>
      <c r="ABQ263" s="3"/>
      <c r="ABR263" s="3"/>
      <c r="ABS263" s="3"/>
      <c r="ABT263" s="3"/>
      <c r="ABU263" s="3"/>
      <c r="ABV263" s="3"/>
      <c r="ABW263" s="3"/>
      <c r="ABX263" s="3"/>
      <c r="ABY263" s="3"/>
      <c r="ABZ263" s="3"/>
      <c r="ACA263" s="3"/>
      <c r="ACB263" s="3"/>
      <c r="ACC263" s="3"/>
      <c r="ACD263" s="3"/>
      <c r="ACE263" s="3"/>
      <c r="ACF263" s="3"/>
      <c r="ACG263" s="3"/>
      <c r="ACH263" s="3"/>
      <c r="ACI263" s="3"/>
      <c r="ACJ263" s="3"/>
      <c r="ACK263" s="3"/>
      <c r="ACL263" s="3"/>
      <c r="ACM263" s="3"/>
      <c r="ACN263" s="3"/>
      <c r="ACO263" s="3"/>
      <c r="ACP263" s="3"/>
      <c r="ACQ263" s="3"/>
      <c r="ACR263" s="3"/>
      <c r="ACS263" s="3"/>
      <c r="ACT263" s="3"/>
      <c r="ACU263" s="3"/>
      <c r="ACV263" s="3"/>
      <c r="ACW263" s="3"/>
      <c r="ACX263" s="3"/>
      <c r="ACY263" s="3"/>
      <c r="ACZ263" s="3"/>
      <c r="ADA263" s="3"/>
      <c r="ADB263" s="3"/>
      <c r="ADC263" s="3"/>
      <c r="ADD263" s="3"/>
      <c r="ADE263" s="3"/>
      <c r="ADF263" s="3"/>
      <c r="ADG263" s="3"/>
      <c r="ADH263" s="3"/>
      <c r="ADI263" s="3"/>
      <c r="ADJ263" s="3"/>
      <c r="ADK263" s="3"/>
      <c r="ADL263" s="3"/>
      <c r="ADM263" s="3"/>
      <c r="ADN263" s="3"/>
      <c r="ADO263" s="3"/>
      <c r="ADP263" s="3"/>
      <c r="ADQ263" s="3"/>
      <c r="ADR263" s="3"/>
      <c r="ADS263" s="3"/>
      <c r="ADT263" s="3"/>
      <c r="ADU263" s="3"/>
      <c r="ADV263" s="3"/>
      <c r="ADW263" s="3"/>
      <c r="ADX263" s="3"/>
      <c r="ADY263" s="3"/>
      <c r="ADZ263" s="3"/>
      <c r="AEA263" s="3"/>
      <c r="AEB263" s="3"/>
      <c r="AEC263" s="3"/>
      <c r="AED263" s="3"/>
      <c r="AEE263" s="3"/>
      <c r="AEF263" s="3"/>
      <c r="AEG263" s="3"/>
      <c r="AEH263" s="3"/>
      <c r="AEI263" s="3"/>
      <c r="AEJ263" s="3"/>
      <c r="AEK263" s="3"/>
      <c r="AEL263" s="3"/>
      <c r="AEM263" s="3"/>
      <c r="AEN263" s="3"/>
      <c r="AEO263" s="3"/>
      <c r="AEP263" s="3"/>
      <c r="AEQ263" s="3"/>
      <c r="AER263" s="3"/>
      <c r="AES263" s="3"/>
      <c r="AET263" s="3"/>
      <c r="AEU263" s="3"/>
      <c r="AEV263" s="3"/>
      <c r="AEW263" s="3"/>
      <c r="AEX263" s="3"/>
      <c r="AEY263" s="3"/>
      <c r="AEZ263" s="3"/>
      <c r="AFA263" s="3"/>
      <c r="AFB263" s="3"/>
      <c r="AFC263" s="3"/>
      <c r="AFD263" s="3"/>
      <c r="AFE263" s="3"/>
      <c r="AFF263" s="3"/>
      <c r="AFG263" s="3"/>
      <c r="AFH263" s="3"/>
      <c r="AFI263" s="3"/>
      <c r="AFJ263" s="3"/>
      <c r="AFK263" s="3"/>
      <c r="AFL263" s="3"/>
      <c r="AFM263" s="3"/>
      <c r="AFN263" s="3"/>
      <c r="AFO263" s="3"/>
      <c r="AFP263" s="3"/>
      <c r="AFQ263" s="3"/>
      <c r="AFR263" s="3"/>
      <c r="AFS263" s="3"/>
      <c r="AFT263" s="3"/>
      <c r="AFU263" s="3"/>
      <c r="AFV263" s="3"/>
      <c r="AFW263" s="3"/>
      <c r="AFX263" s="3"/>
      <c r="AFY263" s="3"/>
      <c r="AFZ263" s="3"/>
      <c r="AGA263" s="3"/>
      <c r="AGB263" s="3"/>
      <c r="AGC263" s="3"/>
      <c r="AGD263" s="3"/>
      <c r="AGE263" s="3"/>
      <c r="AGF263" s="3"/>
      <c r="AGG263" s="3"/>
      <c r="AGH263" s="3"/>
      <c r="AGI263" s="3"/>
      <c r="AGJ263" s="3"/>
      <c r="AGK263" s="3"/>
      <c r="AGL263" s="3"/>
      <c r="AGM263" s="3"/>
      <c r="AGN263" s="3"/>
      <c r="AGO263" s="3"/>
      <c r="AGP263" s="3"/>
      <c r="AGQ263" s="3"/>
      <c r="AGR263" s="3"/>
      <c r="AGS263" s="3"/>
      <c r="AGT263" s="3"/>
      <c r="AGU263" s="3"/>
      <c r="AGV263" s="3"/>
      <c r="AGW263" s="3"/>
      <c r="AGX263" s="3"/>
      <c r="AGY263" s="3"/>
      <c r="AGZ263" s="3"/>
      <c r="AHA263" s="3"/>
      <c r="AHB263" s="3"/>
      <c r="AHC263" s="3"/>
      <c r="AHD263" s="3"/>
      <c r="AHE263" s="3"/>
      <c r="AHF263" s="3"/>
      <c r="AHG263" s="3"/>
      <c r="AHH263" s="3"/>
      <c r="AHI263" s="3"/>
      <c r="AHJ263" s="3"/>
      <c r="AHK263" s="3"/>
      <c r="AHL263" s="3"/>
      <c r="AHM263" s="3"/>
      <c r="AHN263" s="3"/>
      <c r="AHO263" s="3"/>
      <c r="AHP263" s="3"/>
      <c r="AHQ263" s="3"/>
      <c r="AHR263" s="3"/>
      <c r="AHS263" s="3"/>
      <c r="AHT263" s="3"/>
      <c r="AHU263" s="3"/>
      <c r="AHV263" s="3"/>
      <c r="AHW263" s="3"/>
      <c r="AHX263" s="3"/>
      <c r="AHY263" s="3"/>
      <c r="AHZ263" s="3"/>
      <c r="AIA263" s="3"/>
      <c r="AIB263" s="3"/>
      <c r="AIC263" s="3"/>
      <c r="AID263" s="3"/>
      <c r="AIE263" s="3"/>
      <c r="AIF263" s="3"/>
      <c r="AIG263" s="3"/>
      <c r="AIH263" s="3"/>
      <c r="AII263" s="3"/>
      <c r="AIJ263" s="3"/>
      <c r="AIK263" s="3"/>
      <c r="AIL263" s="3"/>
      <c r="AIM263" s="3"/>
      <c r="AIN263" s="3"/>
      <c r="AIO263" s="3"/>
      <c r="AIP263" s="3"/>
      <c r="AIQ263" s="3"/>
      <c r="AIR263" s="3"/>
      <c r="AIS263" s="3"/>
      <c r="AIT263" s="3"/>
      <c r="AIU263" s="3"/>
      <c r="AIV263" s="3"/>
      <c r="AIW263" s="3"/>
      <c r="AIX263" s="3"/>
      <c r="AIY263" s="3"/>
      <c r="AIZ263" s="3"/>
      <c r="AJA263" s="3"/>
      <c r="AJB263" s="3"/>
      <c r="AJC263" s="3"/>
      <c r="AJD263" s="3"/>
      <c r="AJE263" s="3"/>
      <c r="AJF263" s="3"/>
      <c r="AJG263" s="3"/>
      <c r="AJH263" s="3"/>
      <c r="AJI263" s="3"/>
      <c r="AJJ263" s="3"/>
      <c r="AJK263" s="3"/>
      <c r="AJL263" s="3"/>
      <c r="AJM263" s="3"/>
      <c r="AJN263" s="3"/>
      <c r="AJO263" s="3"/>
      <c r="AJP263" s="3"/>
      <c r="AJQ263" s="3"/>
      <c r="AJR263" s="3"/>
      <c r="AJS263" s="3"/>
      <c r="AJT263" s="3"/>
      <c r="AJU263" s="3"/>
      <c r="AJV263" s="3"/>
      <c r="AJW263" s="3"/>
      <c r="AJX263" s="3"/>
      <c r="AJY263" s="3"/>
      <c r="AJZ263" s="3"/>
      <c r="AKA263" s="3"/>
      <c r="AKB263" s="3"/>
      <c r="AKC263" s="3"/>
      <c r="AKD263" s="3"/>
      <c r="AKE263" s="3"/>
      <c r="AKF263" s="3"/>
      <c r="AKG263" s="3"/>
      <c r="AKH263" s="3"/>
      <c r="AKI263" s="3"/>
      <c r="AKJ263" s="3"/>
      <c r="AKK263" s="3"/>
      <c r="AKL263" s="3"/>
      <c r="AKM263" s="3"/>
      <c r="AKN263" s="3"/>
      <c r="AKO263" s="3"/>
      <c r="AKP263" s="3"/>
      <c r="AKQ263" s="3"/>
      <c r="AKR263" s="3"/>
      <c r="AKS263" s="3"/>
      <c r="AKT263" s="3"/>
      <c r="AKU263" s="3"/>
      <c r="AKV263" s="3"/>
      <c r="AKW263" s="3"/>
      <c r="AKX263" s="3"/>
      <c r="AKY263" s="3"/>
      <c r="AKZ263" s="3"/>
      <c r="ALA263" s="3"/>
      <c r="ALB263" s="3"/>
      <c r="ALC263" s="3"/>
      <c r="ALD263" s="3"/>
      <c r="ALE263" s="3"/>
      <c r="ALF263" s="3"/>
      <c r="ALG263" s="3"/>
      <c r="ALH263" s="3"/>
      <c r="ALI263" s="3"/>
      <c r="ALJ263" s="3"/>
      <c r="ALK263" s="3"/>
      <c r="ALL263" s="3"/>
      <c r="ALM263" s="3"/>
      <c r="ALN263" s="3"/>
      <c r="ALO263" s="3"/>
      <c r="ALP263" s="3"/>
      <c r="ALQ263" s="3"/>
      <c r="ALR263" s="3"/>
      <c r="ALS263" s="3"/>
      <c r="ALT263" s="3"/>
      <c r="ALU263" s="3"/>
      <c r="ALV263" s="3"/>
      <c r="ALW263" s="3"/>
      <c r="ALX263" s="3"/>
      <c r="ALY263" s="3"/>
      <c r="ALZ263" s="3"/>
      <c r="AMA263" s="3"/>
      <c r="AMB263" s="3"/>
      <c r="AMC263" s="3"/>
      <c r="AMD263" s="3"/>
      <c r="AME263" s="3"/>
      <c r="AMF263" s="3"/>
      <c r="AMG263" s="3"/>
      <c r="AMH263" s="3"/>
      <c r="AMI263" s="3"/>
      <c r="AMJ263" s="3"/>
      <c r="AMK263" s="3"/>
      <c r="AML263" s="3"/>
      <c r="AMM263" s="3"/>
      <c r="AMN263" s="3"/>
      <c r="AMO263" s="3"/>
      <c r="AMP263" s="3"/>
      <c r="AMQ263" s="3"/>
      <c r="AMR263" s="3"/>
      <c r="AMS263" s="3"/>
      <c r="AMT263" s="3"/>
      <c r="AMU263" s="3"/>
    </row>
    <row r="264" spans="1:1035" ht="14.25" outlineLevel="1">
      <c r="A264" s="3"/>
      <c r="B264" s="3"/>
      <c r="C264" s="58" t="s">
        <v>291</v>
      </c>
      <c r="D264" s="3"/>
      <c r="E264" s="6"/>
      <c r="F264" s="3"/>
      <c r="G264" s="65"/>
      <c r="H264" s="93">
        <f t="shared" ref="H264:AH264" si="430">+H249/SUMIF($H250:$AJ250,H250,$H249:$AJ249)*H266</f>
        <v>1</v>
      </c>
      <c r="I264" s="93">
        <f t="shared" si="430"/>
        <v>1</v>
      </c>
      <c r="J264" s="93">
        <f t="shared" si="430"/>
        <v>1</v>
      </c>
      <c r="K264" s="93">
        <f t="shared" si="430"/>
        <v>1</v>
      </c>
      <c r="L264" s="93">
        <f t="shared" si="430"/>
        <v>1</v>
      </c>
      <c r="M264" s="93">
        <f t="shared" si="430"/>
        <v>1</v>
      </c>
      <c r="N264" s="93">
        <f t="shared" si="430"/>
        <v>1</v>
      </c>
      <c r="O264" s="93">
        <f t="shared" si="430"/>
        <v>1</v>
      </c>
      <c r="P264" s="93">
        <f t="shared" si="430"/>
        <v>1</v>
      </c>
      <c r="Q264" s="93">
        <f t="shared" si="430"/>
        <v>1</v>
      </c>
      <c r="R264" s="93">
        <f t="shared" si="430"/>
        <v>1</v>
      </c>
      <c r="S264" s="93">
        <f t="shared" si="430"/>
        <v>1</v>
      </c>
      <c r="T264" s="93">
        <f t="shared" si="430"/>
        <v>1</v>
      </c>
      <c r="U264" s="93">
        <f t="shared" si="430"/>
        <v>1</v>
      </c>
      <c r="V264" s="93">
        <f t="shared" si="430"/>
        <v>1</v>
      </c>
      <c r="W264" s="93">
        <f t="shared" si="430"/>
        <v>1</v>
      </c>
      <c r="X264" s="93">
        <f t="shared" si="430"/>
        <v>1</v>
      </c>
      <c r="Y264" s="93">
        <f t="shared" si="430"/>
        <v>1</v>
      </c>
      <c r="Z264" s="93">
        <f t="shared" si="430"/>
        <v>1</v>
      </c>
      <c r="AA264" s="93">
        <f t="shared" si="430"/>
        <v>1</v>
      </c>
      <c r="AB264" s="93">
        <f t="shared" si="430"/>
        <v>1</v>
      </c>
      <c r="AC264" s="93">
        <f t="shared" si="430"/>
        <v>1</v>
      </c>
      <c r="AD264" s="93">
        <f t="shared" si="430"/>
        <v>1</v>
      </c>
      <c r="AE264" s="93">
        <f t="shared" si="430"/>
        <v>1</v>
      </c>
      <c r="AF264" s="93">
        <f t="shared" si="430"/>
        <v>1</v>
      </c>
      <c r="AG264" s="93">
        <f t="shared" si="430"/>
        <v>1</v>
      </c>
      <c r="AH264" s="93">
        <f t="shared" si="430"/>
        <v>1</v>
      </c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  <c r="IW264" s="3"/>
      <c r="IX264" s="3"/>
      <c r="IY264" s="3"/>
      <c r="IZ264" s="3"/>
      <c r="JA264" s="3"/>
      <c r="JB264" s="3"/>
      <c r="JC264" s="3"/>
      <c r="JD264" s="3"/>
      <c r="JE264" s="3"/>
      <c r="JF264" s="3"/>
      <c r="JG264" s="3"/>
      <c r="JH264" s="3"/>
      <c r="JI264" s="3"/>
      <c r="JJ264" s="3"/>
      <c r="JK264" s="3"/>
      <c r="JL264" s="3"/>
      <c r="JM264" s="3"/>
      <c r="JN264" s="3"/>
      <c r="JO264" s="3"/>
      <c r="JP264" s="3"/>
      <c r="JQ264" s="3"/>
      <c r="JR264" s="3"/>
      <c r="JS264" s="3"/>
      <c r="JT264" s="3"/>
      <c r="JU264" s="3"/>
      <c r="JV264" s="3"/>
      <c r="JW264" s="3"/>
      <c r="JX264" s="3"/>
      <c r="JY264" s="3"/>
      <c r="JZ264" s="3"/>
      <c r="KA264" s="3"/>
      <c r="KB264" s="3"/>
      <c r="KC264" s="3"/>
      <c r="KD264" s="3"/>
      <c r="KE264" s="3"/>
      <c r="KF264" s="3"/>
      <c r="KG264" s="3"/>
      <c r="KH264" s="3"/>
      <c r="KI264" s="3"/>
      <c r="KJ264" s="3"/>
      <c r="KK264" s="3"/>
      <c r="KL264" s="3"/>
      <c r="KM264" s="3"/>
      <c r="KN264" s="3"/>
      <c r="KO264" s="3"/>
      <c r="KP264" s="3"/>
      <c r="KQ264" s="3"/>
      <c r="KR264" s="3"/>
      <c r="KS264" s="3"/>
      <c r="KT264" s="3"/>
      <c r="KU264" s="3"/>
      <c r="KV264" s="3"/>
      <c r="KW264" s="3"/>
      <c r="KX264" s="3"/>
      <c r="KY264" s="3"/>
      <c r="KZ264" s="3"/>
      <c r="LA264" s="3"/>
      <c r="LB264" s="3"/>
      <c r="LC264" s="3"/>
      <c r="LD264" s="3"/>
      <c r="LE264" s="3"/>
      <c r="LF264" s="3"/>
      <c r="LG264" s="3"/>
      <c r="LH264" s="3"/>
      <c r="LI264" s="3"/>
      <c r="LJ264" s="3"/>
      <c r="LK264" s="3"/>
      <c r="LL264" s="3"/>
      <c r="LM264" s="3"/>
      <c r="LN264" s="3"/>
      <c r="LO264" s="3"/>
      <c r="LP264" s="3"/>
      <c r="LQ264" s="3"/>
      <c r="LR264" s="3"/>
      <c r="LS264" s="3"/>
      <c r="LT264" s="3"/>
      <c r="LU264" s="3"/>
      <c r="LV264" s="3"/>
      <c r="LW264" s="3"/>
      <c r="LX264" s="3"/>
      <c r="LY264" s="3"/>
      <c r="LZ264" s="3"/>
      <c r="MA264" s="3"/>
      <c r="MB264" s="3"/>
      <c r="MC264" s="3"/>
      <c r="MD264" s="3"/>
      <c r="ME264" s="3"/>
      <c r="MF264" s="3"/>
      <c r="MG264" s="3"/>
      <c r="MH264" s="3"/>
      <c r="MI264" s="3"/>
      <c r="MJ264" s="3"/>
      <c r="MK264" s="3"/>
      <c r="ML264" s="3"/>
      <c r="MM264" s="3"/>
      <c r="MN264" s="3"/>
      <c r="MO264" s="3"/>
      <c r="MP264" s="3"/>
      <c r="MQ264" s="3"/>
      <c r="MR264" s="3"/>
      <c r="MS264" s="3"/>
      <c r="MT264" s="3"/>
      <c r="MU264" s="3"/>
      <c r="MV264" s="3"/>
      <c r="MW264" s="3"/>
      <c r="MX264" s="3"/>
      <c r="MY264" s="3"/>
      <c r="MZ264" s="3"/>
      <c r="NA264" s="3"/>
      <c r="NB264" s="3"/>
      <c r="NC264" s="3"/>
      <c r="ND264" s="3"/>
      <c r="NE264" s="3"/>
      <c r="NF264" s="3"/>
      <c r="NG264" s="3"/>
      <c r="NH264" s="3"/>
      <c r="NI264" s="3"/>
      <c r="NJ264" s="3"/>
      <c r="NK264" s="3"/>
      <c r="NL264" s="3"/>
      <c r="NM264" s="3"/>
      <c r="NN264" s="3"/>
      <c r="NO264" s="3"/>
      <c r="NP264" s="3"/>
      <c r="NQ264" s="3"/>
      <c r="NR264" s="3"/>
      <c r="NS264" s="3"/>
      <c r="NT264" s="3"/>
      <c r="NU264" s="3"/>
      <c r="NV264" s="3"/>
      <c r="NW264" s="3"/>
      <c r="NX264" s="3"/>
      <c r="NY264" s="3"/>
      <c r="NZ264" s="3"/>
      <c r="OA264" s="3"/>
      <c r="OB264" s="3"/>
      <c r="OC264" s="3"/>
      <c r="OD264" s="3"/>
      <c r="OE264" s="3"/>
      <c r="OF264" s="3"/>
      <c r="OG264" s="3"/>
      <c r="OH264" s="3"/>
      <c r="OI264" s="3"/>
      <c r="OJ264" s="3"/>
      <c r="OK264" s="3"/>
      <c r="OL264" s="3"/>
      <c r="OM264" s="3"/>
      <c r="ON264" s="3"/>
      <c r="OO264" s="3"/>
      <c r="OP264" s="3"/>
      <c r="OQ264" s="3"/>
      <c r="OR264" s="3"/>
      <c r="OS264" s="3"/>
      <c r="OT264" s="3"/>
      <c r="OU264" s="3"/>
      <c r="OV264" s="3"/>
      <c r="OW264" s="3"/>
      <c r="OX264" s="3"/>
      <c r="OY264" s="3"/>
      <c r="OZ264" s="3"/>
      <c r="PA264" s="3"/>
      <c r="PB264" s="3"/>
      <c r="PC264" s="3"/>
      <c r="PD264" s="3"/>
      <c r="PE264" s="3"/>
      <c r="PF264" s="3"/>
      <c r="PG264" s="3"/>
      <c r="PH264" s="3"/>
      <c r="PI264" s="3"/>
      <c r="PJ264" s="3"/>
      <c r="PK264" s="3"/>
      <c r="PL264" s="3"/>
      <c r="PM264" s="3"/>
      <c r="PN264" s="3"/>
      <c r="PO264" s="3"/>
      <c r="PP264" s="3"/>
      <c r="PQ264" s="3"/>
      <c r="PR264" s="3"/>
      <c r="PS264" s="3"/>
      <c r="PT264" s="3"/>
      <c r="PU264" s="3"/>
      <c r="PV264" s="3"/>
      <c r="PW264" s="3"/>
      <c r="PX264" s="3"/>
      <c r="PY264" s="3"/>
      <c r="PZ264" s="3"/>
      <c r="QA264" s="3"/>
      <c r="QB264" s="3"/>
      <c r="QC264" s="3"/>
      <c r="QD264" s="3"/>
      <c r="QE264" s="3"/>
      <c r="QF264" s="3"/>
      <c r="QG264" s="3"/>
      <c r="QH264" s="3"/>
      <c r="QI264" s="3"/>
      <c r="QJ264" s="3"/>
      <c r="QK264" s="3"/>
      <c r="QL264" s="3"/>
      <c r="QM264" s="3"/>
      <c r="QN264" s="3"/>
      <c r="QO264" s="3"/>
      <c r="QP264" s="3"/>
      <c r="QQ264" s="3"/>
      <c r="QR264" s="3"/>
      <c r="QS264" s="3"/>
      <c r="QT264" s="3"/>
      <c r="QU264" s="3"/>
      <c r="QV264" s="3"/>
      <c r="QW264" s="3"/>
      <c r="QX264" s="3"/>
      <c r="QY264" s="3"/>
      <c r="QZ264" s="3"/>
      <c r="RA264" s="3"/>
      <c r="RB264" s="3"/>
      <c r="RC264" s="3"/>
      <c r="RD264" s="3"/>
      <c r="RE264" s="3"/>
      <c r="RF264" s="3"/>
      <c r="RG264" s="3"/>
      <c r="RH264" s="3"/>
      <c r="RI264" s="3"/>
      <c r="RJ264" s="3"/>
      <c r="RK264" s="3"/>
      <c r="RL264" s="3"/>
      <c r="RM264" s="3"/>
      <c r="RN264" s="3"/>
      <c r="RO264" s="3"/>
      <c r="RP264" s="3"/>
      <c r="RQ264" s="3"/>
      <c r="RR264" s="3"/>
      <c r="RS264" s="3"/>
      <c r="RT264" s="3"/>
      <c r="RU264" s="3"/>
      <c r="RV264" s="3"/>
      <c r="RW264" s="3"/>
      <c r="RX264" s="3"/>
      <c r="RY264" s="3"/>
      <c r="RZ264" s="3"/>
      <c r="SA264" s="3"/>
      <c r="SB264" s="3"/>
      <c r="SC264" s="3"/>
      <c r="SD264" s="3"/>
      <c r="SE264" s="3"/>
      <c r="SF264" s="3"/>
      <c r="SG264" s="3"/>
      <c r="SH264" s="3"/>
      <c r="SI264" s="3"/>
      <c r="SJ264" s="3"/>
      <c r="SK264" s="3"/>
      <c r="SL264" s="3"/>
      <c r="SM264" s="3"/>
      <c r="SN264" s="3"/>
      <c r="SO264" s="3"/>
      <c r="SP264" s="3"/>
      <c r="SQ264" s="3"/>
      <c r="SR264" s="3"/>
      <c r="SS264" s="3"/>
      <c r="ST264" s="3"/>
      <c r="SU264" s="3"/>
      <c r="SV264" s="3"/>
      <c r="SW264" s="3"/>
      <c r="SX264" s="3"/>
      <c r="SY264" s="3"/>
      <c r="SZ264" s="3"/>
      <c r="TA264" s="3"/>
      <c r="TB264" s="3"/>
      <c r="TC264" s="3"/>
      <c r="TD264" s="3"/>
      <c r="TE264" s="3"/>
      <c r="TF264" s="3"/>
      <c r="TG264" s="3"/>
      <c r="TH264" s="3"/>
      <c r="TI264" s="3"/>
      <c r="TJ264" s="3"/>
      <c r="TK264" s="3"/>
      <c r="TL264" s="3"/>
      <c r="TM264" s="3"/>
      <c r="TN264" s="3"/>
      <c r="TO264" s="3"/>
      <c r="TP264" s="3"/>
      <c r="TQ264" s="3"/>
      <c r="TR264" s="3"/>
      <c r="TS264" s="3"/>
      <c r="TT264" s="3"/>
      <c r="TU264" s="3"/>
      <c r="TV264" s="3"/>
      <c r="TW264" s="3"/>
      <c r="TX264" s="3"/>
      <c r="TY264" s="3"/>
      <c r="TZ264" s="3"/>
      <c r="UA264" s="3"/>
      <c r="UB264" s="3"/>
      <c r="UC264" s="3"/>
      <c r="UD264" s="3"/>
      <c r="UE264" s="3"/>
      <c r="UF264" s="3"/>
      <c r="UG264" s="3"/>
      <c r="UH264" s="3"/>
      <c r="UI264" s="3"/>
      <c r="UJ264" s="3"/>
      <c r="UK264" s="3"/>
      <c r="UL264" s="3"/>
      <c r="UM264" s="3"/>
      <c r="UN264" s="3"/>
      <c r="UO264" s="3"/>
      <c r="UP264" s="3"/>
      <c r="UQ264" s="3"/>
      <c r="UR264" s="3"/>
      <c r="US264" s="3"/>
      <c r="UT264" s="3"/>
      <c r="UU264" s="3"/>
      <c r="UV264" s="3"/>
      <c r="UW264" s="3"/>
      <c r="UX264" s="3"/>
      <c r="UY264" s="3"/>
      <c r="UZ264" s="3"/>
      <c r="VA264" s="3"/>
      <c r="VB264" s="3"/>
      <c r="VC264" s="3"/>
      <c r="VD264" s="3"/>
      <c r="VE264" s="3"/>
      <c r="VF264" s="3"/>
      <c r="VG264" s="3"/>
      <c r="VH264" s="3"/>
      <c r="VI264" s="3"/>
      <c r="VJ264" s="3"/>
      <c r="VK264" s="3"/>
      <c r="VL264" s="3"/>
      <c r="VM264" s="3"/>
      <c r="VN264" s="3"/>
      <c r="VO264" s="3"/>
      <c r="VP264" s="3"/>
      <c r="VQ264" s="3"/>
      <c r="VR264" s="3"/>
      <c r="VS264" s="3"/>
      <c r="VT264" s="3"/>
      <c r="VU264" s="3"/>
      <c r="VV264" s="3"/>
      <c r="VW264" s="3"/>
      <c r="VX264" s="3"/>
      <c r="VY264" s="3"/>
      <c r="VZ264" s="3"/>
      <c r="WA264" s="3"/>
      <c r="WB264" s="3"/>
      <c r="WC264" s="3"/>
      <c r="WD264" s="3"/>
      <c r="WE264" s="3"/>
      <c r="WF264" s="3"/>
      <c r="WG264" s="3"/>
      <c r="WH264" s="3"/>
      <c r="WI264" s="3"/>
      <c r="WJ264" s="3"/>
      <c r="WK264" s="3"/>
      <c r="WL264" s="3"/>
      <c r="WM264" s="3"/>
      <c r="WN264" s="3"/>
      <c r="WO264" s="3"/>
      <c r="WP264" s="3"/>
      <c r="WQ264" s="3"/>
      <c r="WR264" s="3"/>
      <c r="WS264" s="3"/>
      <c r="WT264" s="3"/>
      <c r="WU264" s="3"/>
      <c r="WV264" s="3"/>
      <c r="WW264" s="3"/>
      <c r="WX264" s="3"/>
      <c r="WY264" s="3"/>
      <c r="WZ264" s="3"/>
      <c r="XA264" s="3"/>
      <c r="XB264" s="3"/>
      <c r="XC264" s="3"/>
      <c r="XD264" s="3"/>
      <c r="XE264" s="3"/>
      <c r="XF264" s="3"/>
      <c r="XG264" s="3"/>
      <c r="XH264" s="3"/>
      <c r="XI264" s="3"/>
      <c r="XJ264" s="3"/>
      <c r="XK264" s="3"/>
      <c r="XL264" s="3"/>
      <c r="XM264" s="3"/>
      <c r="XN264" s="3"/>
      <c r="XO264" s="3"/>
      <c r="XP264" s="3"/>
      <c r="XQ264" s="3"/>
      <c r="XR264" s="3"/>
      <c r="XS264" s="3"/>
      <c r="XT264" s="3"/>
      <c r="XU264" s="3"/>
      <c r="XV264" s="3"/>
      <c r="XW264" s="3"/>
      <c r="XX264" s="3"/>
      <c r="XY264" s="3"/>
      <c r="XZ264" s="3"/>
      <c r="YA264" s="3"/>
      <c r="YB264" s="3"/>
      <c r="YC264" s="3"/>
      <c r="YD264" s="3"/>
      <c r="YE264" s="3"/>
      <c r="YF264" s="3"/>
      <c r="YG264" s="3"/>
      <c r="YH264" s="3"/>
      <c r="YI264" s="3"/>
      <c r="YJ264" s="3"/>
      <c r="YK264" s="3"/>
      <c r="YL264" s="3"/>
      <c r="YM264" s="3"/>
      <c r="YN264" s="3"/>
      <c r="YO264" s="3"/>
      <c r="YP264" s="3"/>
      <c r="YQ264" s="3"/>
      <c r="YR264" s="3"/>
      <c r="YS264" s="3"/>
      <c r="YT264" s="3"/>
      <c r="YU264" s="3"/>
      <c r="YV264" s="3"/>
      <c r="YW264" s="3"/>
      <c r="YX264" s="3"/>
      <c r="YY264" s="3"/>
      <c r="YZ264" s="3"/>
      <c r="ZA264" s="3"/>
      <c r="ZB264" s="3"/>
      <c r="ZC264" s="3"/>
      <c r="ZD264" s="3"/>
      <c r="ZE264" s="3"/>
      <c r="ZF264" s="3"/>
      <c r="ZG264" s="3"/>
      <c r="ZH264" s="3"/>
      <c r="ZI264" s="3"/>
      <c r="ZJ264" s="3"/>
      <c r="ZK264" s="3"/>
      <c r="ZL264" s="3"/>
      <c r="ZM264" s="3"/>
      <c r="ZN264" s="3"/>
      <c r="ZO264" s="3"/>
      <c r="ZP264" s="3"/>
      <c r="ZQ264" s="3"/>
      <c r="ZR264" s="3"/>
      <c r="ZS264" s="3"/>
      <c r="ZT264" s="3"/>
      <c r="ZU264" s="3"/>
      <c r="ZV264" s="3"/>
      <c r="ZW264" s="3"/>
      <c r="ZX264" s="3"/>
      <c r="ZY264" s="3"/>
      <c r="ZZ264" s="3"/>
      <c r="AAA264" s="3"/>
      <c r="AAB264" s="3"/>
      <c r="AAC264" s="3"/>
      <c r="AAD264" s="3"/>
      <c r="AAE264" s="3"/>
      <c r="AAF264" s="3"/>
      <c r="AAG264" s="3"/>
      <c r="AAH264" s="3"/>
      <c r="AAI264" s="3"/>
      <c r="AAJ264" s="3"/>
      <c r="AAK264" s="3"/>
      <c r="AAL264" s="3"/>
      <c r="AAM264" s="3"/>
      <c r="AAN264" s="3"/>
      <c r="AAO264" s="3"/>
      <c r="AAP264" s="3"/>
      <c r="AAQ264" s="3"/>
      <c r="AAR264" s="3"/>
      <c r="AAS264" s="3"/>
      <c r="AAT264" s="3"/>
      <c r="AAU264" s="3"/>
      <c r="AAV264" s="3"/>
      <c r="AAW264" s="3"/>
      <c r="AAX264" s="3"/>
      <c r="AAY264" s="3"/>
      <c r="AAZ264" s="3"/>
      <c r="ABA264" s="3"/>
      <c r="ABB264" s="3"/>
      <c r="ABC264" s="3"/>
      <c r="ABD264" s="3"/>
      <c r="ABE264" s="3"/>
      <c r="ABF264" s="3"/>
      <c r="ABG264" s="3"/>
      <c r="ABH264" s="3"/>
      <c r="ABI264" s="3"/>
      <c r="ABJ264" s="3"/>
      <c r="ABK264" s="3"/>
      <c r="ABL264" s="3"/>
      <c r="ABM264" s="3"/>
      <c r="ABN264" s="3"/>
      <c r="ABO264" s="3"/>
      <c r="ABP264" s="3"/>
      <c r="ABQ264" s="3"/>
      <c r="ABR264" s="3"/>
      <c r="ABS264" s="3"/>
      <c r="ABT264" s="3"/>
      <c r="ABU264" s="3"/>
      <c r="ABV264" s="3"/>
      <c r="ABW264" s="3"/>
      <c r="ABX264" s="3"/>
      <c r="ABY264" s="3"/>
      <c r="ABZ264" s="3"/>
      <c r="ACA264" s="3"/>
      <c r="ACB264" s="3"/>
      <c r="ACC264" s="3"/>
      <c r="ACD264" s="3"/>
      <c r="ACE264" s="3"/>
      <c r="ACF264" s="3"/>
      <c r="ACG264" s="3"/>
      <c r="ACH264" s="3"/>
      <c r="ACI264" s="3"/>
      <c r="ACJ264" s="3"/>
      <c r="ACK264" s="3"/>
      <c r="ACL264" s="3"/>
      <c r="ACM264" s="3"/>
      <c r="ACN264" s="3"/>
      <c r="ACO264" s="3"/>
      <c r="ACP264" s="3"/>
      <c r="ACQ264" s="3"/>
      <c r="ACR264" s="3"/>
      <c r="ACS264" s="3"/>
      <c r="ACT264" s="3"/>
      <c r="ACU264" s="3"/>
      <c r="ACV264" s="3"/>
      <c r="ACW264" s="3"/>
      <c r="ACX264" s="3"/>
      <c r="ACY264" s="3"/>
      <c r="ACZ264" s="3"/>
      <c r="ADA264" s="3"/>
      <c r="ADB264" s="3"/>
      <c r="ADC264" s="3"/>
      <c r="ADD264" s="3"/>
      <c r="ADE264" s="3"/>
      <c r="ADF264" s="3"/>
      <c r="ADG264" s="3"/>
      <c r="ADH264" s="3"/>
      <c r="ADI264" s="3"/>
      <c r="ADJ264" s="3"/>
      <c r="ADK264" s="3"/>
      <c r="ADL264" s="3"/>
      <c r="ADM264" s="3"/>
      <c r="ADN264" s="3"/>
      <c r="ADO264" s="3"/>
      <c r="ADP264" s="3"/>
      <c r="ADQ264" s="3"/>
      <c r="ADR264" s="3"/>
      <c r="ADS264" s="3"/>
      <c r="ADT264" s="3"/>
      <c r="ADU264" s="3"/>
      <c r="ADV264" s="3"/>
      <c r="ADW264" s="3"/>
      <c r="ADX264" s="3"/>
      <c r="ADY264" s="3"/>
      <c r="ADZ264" s="3"/>
      <c r="AEA264" s="3"/>
      <c r="AEB264" s="3"/>
      <c r="AEC264" s="3"/>
      <c r="AED264" s="3"/>
      <c r="AEE264" s="3"/>
      <c r="AEF264" s="3"/>
      <c r="AEG264" s="3"/>
      <c r="AEH264" s="3"/>
      <c r="AEI264" s="3"/>
      <c r="AEJ264" s="3"/>
      <c r="AEK264" s="3"/>
      <c r="AEL264" s="3"/>
      <c r="AEM264" s="3"/>
      <c r="AEN264" s="3"/>
      <c r="AEO264" s="3"/>
      <c r="AEP264" s="3"/>
      <c r="AEQ264" s="3"/>
      <c r="AER264" s="3"/>
      <c r="AES264" s="3"/>
      <c r="AET264" s="3"/>
      <c r="AEU264" s="3"/>
      <c r="AEV264" s="3"/>
      <c r="AEW264" s="3"/>
      <c r="AEX264" s="3"/>
      <c r="AEY264" s="3"/>
      <c r="AEZ264" s="3"/>
      <c r="AFA264" s="3"/>
      <c r="AFB264" s="3"/>
      <c r="AFC264" s="3"/>
      <c r="AFD264" s="3"/>
      <c r="AFE264" s="3"/>
      <c r="AFF264" s="3"/>
      <c r="AFG264" s="3"/>
      <c r="AFH264" s="3"/>
      <c r="AFI264" s="3"/>
      <c r="AFJ264" s="3"/>
      <c r="AFK264" s="3"/>
      <c r="AFL264" s="3"/>
      <c r="AFM264" s="3"/>
      <c r="AFN264" s="3"/>
      <c r="AFO264" s="3"/>
      <c r="AFP264" s="3"/>
      <c r="AFQ264" s="3"/>
      <c r="AFR264" s="3"/>
      <c r="AFS264" s="3"/>
      <c r="AFT264" s="3"/>
      <c r="AFU264" s="3"/>
      <c r="AFV264" s="3"/>
      <c r="AFW264" s="3"/>
      <c r="AFX264" s="3"/>
      <c r="AFY264" s="3"/>
      <c r="AFZ264" s="3"/>
      <c r="AGA264" s="3"/>
      <c r="AGB264" s="3"/>
      <c r="AGC264" s="3"/>
      <c r="AGD264" s="3"/>
      <c r="AGE264" s="3"/>
      <c r="AGF264" s="3"/>
      <c r="AGG264" s="3"/>
      <c r="AGH264" s="3"/>
      <c r="AGI264" s="3"/>
      <c r="AGJ264" s="3"/>
      <c r="AGK264" s="3"/>
      <c r="AGL264" s="3"/>
      <c r="AGM264" s="3"/>
      <c r="AGN264" s="3"/>
      <c r="AGO264" s="3"/>
      <c r="AGP264" s="3"/>
      <c r="AGQ264" s="3"/>
      <c r="AGR264" s="3"/>
      <c r="AGS264" s="3"/>
      <c r="AGT264" s="3"/>
      <c r="AGU264" s="3"/>
      <c r="AGV264" s="3"/>
      <c r="AGW264" s="3"/>
      <c r="AGX264" s="3"/>
      <c r="AGY264" s="3"/>
      <c r="AGZ264" s="3"/>
      <c r="AHA264" s="3"/>
      <c r="AHB264" s="3"/>
      <c r="AHC264" s="3"/>
      <c r="AHD264" s="3"/>
      <c r="AHE264" s="3"/>
      <c r="AHF264" s="3"/>
      <c r="AHG264" s="3"/>
      <c r="AHH264" s="3"/>
      <c r="AHI264" s="3"/>
      <c r="AHJ264" s="3"/>
      <c r="AHK264" s="3"/>
      <c r="AHL264" s="3"/>
      <c r="AHM264" s="3"/>
      <c r="AHN264" s="3"/>
      <c r="AHO264" s="3"/>
      <c r="AHP264" s="3"/>
      <c r="AHQ264" s="3"/>
      <c r="AHR264" s="3"/>
      <c r="AHS264" s="3"/>
      <c r="AHT264" s="3"/>
      <c r="AHU264" s="3"/>
      <c r="AHV264" s="3"/>
      <c r="AHW264" s="3"/>
      <c r="AHX264" s="3"/>
      <c r="AHY264" s="3"/>
      <c r="AHZ264" s="3"/>
      <c r="AIA264" s="3"/>
      <c r="AIB264" s="3"/>
      <c r="AIC264" s="3"/>
      <c r="AID264" s="3"/>
      <c r="AIE264" s="3"/>
      <c r="AIF264" s="3"/>
      <c r="AIG264" s="3"/>
      <c r="AIH264" s="3"/>
      <c r="AII264" s="3"/>
      <c r="AIJ264" s="3"/>
      <c r="AIK264" s="3"/>
      <c r="AIL264" s="3"/>
      <c r="AIM264" s="3"/>
      <c r="AIN264" s="3"/>
      <c r="AIO264" s="3"/>
      <c r="AIP264" s="3"/>
      <c r="AIQ264" s="3"/>
      <c r="AIR264" s="3"/>
      <c r="AIS264" s="3"/>
      <c r="AIT264" s="3"/>
      <c r="AIU264" s="3"/>
      <c r="AIV264" s="3"/>
      <c r="AIW264" s="3"/>
      <c r="AIX264" s="3"/>
      <c r="AIY264" s="3"/>
      <c r="AIZ264" s="3"/>
      <c r="AJA264" s="3"/>
      <c r="AJB264" s="3"/>
      <c r="AJC264" s="3"/>
      <c r="AJD264" s="3"/>
      <c r="AJE264" s="3"/>
      <c r="AJF264" s="3"/>
      <c r="AJG264" s="3"/>
      <c r="AJH264" s="3"/>
      <c r="AJI264" s="3"/>
      <c r="AJJ264" s="3"/>
      <c r="AJK264" s="3"/>
      <c r="AJL264" s="3"/>
      <c r="AJM264" s="3"/>
      <c r="AJN264" s="3"/>
      <c r="AJO264" s="3"/>
      <c r="AJP264" s="3"/>
      <c r="AJQ264" s="3"/>
      <c r="AJR264" s="3"/>
      <c r="AJS264" s="3"/>
      <c r="AJT264" s="3"/>
      <c r="AJU264" s="3"/>
      <c r="AJV264" s="3"/>
      <c r="AJW264" s="3"/>
      <c r="AJX264" s="3"/>
      <c r="AJY264" s="3"/>
      <c r="AJZ264" s="3"/>
      <c r="AKA264" s="3"/>
      <c r="AKB264" s="3"/>
      <c r="AKC264" s="3"/>
      <c r="AKD264" s="3"/>
      <c r="AKE264" s="3"/>
      <c r="AKF264" s="3"/>
      <c r="AKG264" s="3"/>
      <c r="AKH264" s="3"/>
      <c r="AKI264" s="3"/>
      <c r="AKJ264" s="3"/>
      <c r="AKK264" s="3"/>
      <c r="AKL264" s="3"/>
      <c r="AKM264" s="3"/>
      <c r="AKN264" s="3"/>
      <c r="AKO264" s="3"/>
      <c r="AKP264" s="3"/>
      <c r="AKQ264" s="3"/>
      <c r="AKR264" s="3"/>
      <c r="AKS264" s="3"/>
      <c r="AKT264" s="3"/>
      <c r="AKU264" s="3"/>
      <c r="AKV264" s="3"/>
      <c r="AKW264" s="3"/>
      <c r="AKX264" s="3"/>
      <c r="AKY264" s="3"/>
      <c r="AKZ264" s="3"/>
      <c r="ALA264" s="3"/>
      <c r="ALB264" s="3"/>
      <c r="ALC264" s="3"/>
      <c r="ALD264" s="3"/>
      <c r="ALE264" s="3"/>
      <c r="ALF264" s="3"/>
      <c r="ALG264" s="3"/>
      <c r="ALH264" s="3"/>
      <c r="ALI264" s="3"/>
      <c r="ALJ264" s="3"/>
      <c r="ALK264" s="3"/>
      <c r="ALL264" s="3"/>
      <c r="ALM264" s="3"/>
      <c r="ALN264" s="3"/>
      <c r="ALO264" s="3"/>
      <c r="ALP264" s="3"/>
      <c r="ALQ264" s="3"/>
      <c r="ALR264" s="3"/>
      <c r="ALS264" s="3"/>
      <c r="ALT264" s="3"/>
      <c r="ALU264" s="3"/>
      <c r="ALV264" s="3"/>
      <c r="ALW264" s="3"/>
      <c r="ALX264" s="3"/>
      <c r="ALY264" s="3"/>
      <c r="ALZ264" s="3"/>
      <c r="AMA264" s="3"/>
      <c r="AMB264" s="3"/>
      <c r="AMC264" s="3"/>
      <c r="AMD264" s="3"/>
      <c r="AME264" s="3"/>
      <c r="AMF264" s="3"/>
      <c r="AMG264" s="3"/>
      <c r="AMH264" s="3"/>
      <c r="AMI264" s="3"/>
      <c r="AMJ264" s="3"/>
      <c r="AMK264" s="3"/>
      <c r="AML264" s="3"/>
      <c r="AMM264" s="3"/>
      <c r="AMN264" s="3"/>
      <c r="AMO264" s="3"/>
      <c r="AMP264" s="3"/>
      <c r="AMQ264" s="3"/>
      <c r="AMR264" s="3"/>
      <c r="AMS264" s="3"/>
      <c r="AMT264" s="3"/>
      <c r="AMU264" s="3"/>
    </row>
    <row r="265" spans="1:1035" ht="14.25" outlineLevel="1">
      <c r="A265" s="3"/>
      <c r="B265" s="3"/>
      <c r="C265" s="58" t="s">
        <v>292</v>
      </c>
      <c r="D265" s="3"/>
      <c r="E265" s="304">
        <f>+E258</f>
        <v>45505</v>
      </c>
      <c r="F265" s="3"/>
      <c r="G265" s="65"/>
      <c r="H265" s="93">
        <v>1</v>
      </c>
      <c r="I265" s="93">
        <v>1</v>
      </c>
      <c r="J265" s="93">
        <v>1</v>
      </c>
      <c r="K265" s="93">
        <v>1</v>
      </c>
      <c r="L265" s="93">
        <v>1</v>
      </c>
      <c r="M265" s="93">
        <v>1</v>
      </c>
      <c r="N265" s="93">
        <v>1</v>
      </c>
      <c r="O265" s="93">
        <v>1</v>
      </c>
      <c r="P265" s="93">
        <v>1</v>
      </c>
      <c r="Q265" s="93">
        <v>1</v>
      </c>
      <c r="R265" s="93">
        <v>1</v>
      </c>
      <c r="S265" s="93">
        <v>1</v>
      </c>
      <c r="T265" s="93">
        <v>1</v>
      </c>
      <c r="U265" s="93">
        <v>1</v>
      </c>
      <c r="V265" s="93">
        <v>1</v>
      </c>
      <c r="W265" s="93">
        <v>1</v>
      </c>
      <c r="X265" s="93">
        <v>1</v>
      </c>
      <c r="Y265" s="93">
        <v>1</v>
      </c>
      <c r="Z265" s="93">
        <v>1</v>
      </c>
      <c r="AA265" s="93">
        <v>1</v>
      </c>
      <c r="AB265" s="93">
        <v>1</v>
      </c>
      <c r="AC265" s="93">
        <v>1</v>
      </c>
      <c r="AD265" s="93">
        <v>1</v>
      </c>
      <c r="AE265" s="93">
        <v>1</v>
      </c>
      <c r="AF265" s="93">
        <v>1</v>
      </c>
      <c r="AG265" s="93">
        <v>1</v>
      </c>
      <c r="AH265" s="93">
        <v>1</v>
      </c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  <c r="IW265" s="3"/>
      <c r="IX265" s="3"/>
      <c r="IY265" s="3"/>
      <c r="IZ265" s="3"/>
      <c r="JA265" s="3"/>
      <c r="JB265" s="3"/>
      <c r="JC265" s="3"/>
      <c r="JD265" s="3"/>
      <c r="JE265" s="3"/>
      <c r="JF265" s="3"/>
      <c r="JG265" s="3"/>
      <c r="JH265" s="3"/>
      <c r="JI265" s="3"/>
      <c r="JJ265" s="3"/>
      <c r="JK265" s="3"/>
      <c r="JL265" s="3"/>
      <c r="JM265" s="3"/>
      <c r="JN265" s="3"/>
      <c r="JO265" s="3"/>
      <c r="JP265" s="3"/>
      <c r="JQ265" s="3"/>
      <c r="JR265" s="3"/>
      <c r="JS265" s="3"/>
      <c r="JT265" s="3"/>
      <c r="JU265" s="3"/>
      <c r="JV265" s="3"/>
      <c r="JW265" s="3"/>
      <c r="JX265" s="3"/>
      <c r="JY265" s="3"/>
      <c r="JZ265" s="3"/>
      <c r="KA265" s="3"/>
      <c r="KB265" s="3"/>
      <c r="KC265" s="3"/>
      <c r="KD265" s="3"/>
      <c r="KE265" s="3"/>
      <c r="KF265" s="3"/>
      <c r="KG265" s="3"/>
      <c r="KH265" s="3"/>
      <c r="KI265" s="3"/>
      <c r="KJ265" s="3"/>
      <c r="KK265" s="3"/>
      <c r="KL265" s="3"/>
      <c r="KM265" s="3"/>
      <c r="KN265" s="3"/>
      <c r="KO265" s="3"/>
      <c r="KP265" s="3"/>
      <c r="KQ265" s="3"/>
      <c r="KR265" s="3"/>
      <c r="KS265" s="3"/>
      <c r="KT265" s="3"/>
      <c r="KU265" s="3"/>
      <c r="KV265" s="3"/>
      <c r="KW265" s="3"/>
      <c r="KX265" s="3"/>
      <c r="KY265" s="3"/>
      <c r="KZ265" s="3"/>
      <c r="LA265" s="3"/>
      <c r="LB265" s="3"/>
      <c r="LC265" s="3"/>
      <c r="LD265" s="3"/>
      <c r="LE265" s="3"/>
      <c r="LF265" s="3"/>
      <c r="LG265" s="3"/>
      <c r="LH265" s="3"/>
      <c r="LI265" s="3"/>
      <c r="LJ265" s="3"/>
      <c r="LK265" s="3"/>
      <c r="LL265" s="3"/>
      <c r="LM265" s="3"/>
      <c r="LN265" s="3"/>
      <c r="LO265" s="3"/>
      <c r="LP265" s="3"/>
      <c r="LQ265" s="3"/>
      <c r="LR265" s="3"/>
      <c r="LS265" s="3"/>
      <c r="LT265" s="3"/>
      <c r="LU265" s="3"/>
      <c r="LV265" s="3"/>
      <c r="LW265" s="3"/>
      <c r="LX265" s="3"/>
      <c r="LY265" s="3"/>
      <c r="LZ265" s="3"/>
      <c r="MA265" s="3"/>
      <c r="MB265" s="3"/>
      <c r="MC265" s="3"/>
      <c r="MD265" s="3"/>
      <c r="ME265" s="3"/>
      <c r="MF265" s="3"/>
      <c r="MG265" s="3"/>
      <c r="MH265" s="3"/>
      <c r="MI265" s="3"/>
      <c r="MJ265" s="3"/>
      <c r="MK265" s="3"/>
      <c r="ML265" s="3"/>
      <c r="MM265" s="3"/>
      <c r="MN265" s="3"/>
      <c r="MO265" s="3"/>
      <c r="MP265" s="3"/>
      <c r="MQ265" s="3"/>
      <c r="MR265" s="3"/>
      <c r="MS265" s="3"/>
      <c r="MT265" s="3"/>
      <c r="MU265" s="3"/>
      <c r="MV265" s="3"/>
      <c r="MW265" s="3"/>
      <c r="MX265" s="3"/>
      <c r="MY265" s="3"/>
      <c r="MZ265" s="3"/>
      <c r="NA265" s="3"/>
      <c r="NB265" s="3"/>
      <c r="NC265" s="3"/>
      <c r="ND265" s="3"/>
      <c r="NE265" s="3"/>
      <c r="NF265" s="3"/>
      <c r="NG265" s="3"/>
      <c r="NH265" s="3"/>
      <c r="NI265" s="3"/>
      <c r="NJ265" s="3"/>
      <c r="NK265" s="3"/>
      <c r="NL265" s="3"/>
      <c r="NM265" s="3"/>
      <c r="NN265" s="3"/>
      <c r="NO265" s="3"/>
      <c r="NP265" s="3"/>
      <c r="NQ265" s="3"/>
      <c r="NR265" s="3"/>
      <c r="NS265" s="3"/>
      <c r="NT265" s="3"/>
      <c r="NU265" s="3"/>
      <c r="NV265" s="3"/>
      <c r="NW265" s="3"/>
      <c r="NX265" s="3"/>
      <c r="NY265" s="3"/>
      <c r="NZ265" s="3"/>
      <c r="OA265" s="3"/>
      <c r="OB265" s="3"/>
      <c r="OC265" s="3"/>
      <c r="OD265" s="3"/>
      <c r="OE265" s="3"/>
      <c r="OF265" s="3"/>
      <c r="OG265" s="3"/>
      <c r="OH265" s="3"/>
      <c r="OI265" s="3"/>
      <c r="OJ265" s="3"/>
      <c r="OK265" s="3"/>
      <c r="OL265" s="3"/>
      <c r="OM265" s="3"/>
      <c r="ON265" s="3"/>
      <c r="OO265" s="3"/>
      <c r="OP265" s="3"/>
      <c r="OQ265" s="3"/>
      <c r="OR265" s="3"/>
      <c r="OS265" s="3"/>
      <c r="OT265" s="3"/>
      <c r="OU265" s="3"/>
      <c r="OV265" s="3"/>
      <c r="OW265" s="3"/>
      <c r="OX265" s="3"/>
      <c r="OY265" s="3"/>
      <c r="OZ265" s="3"/>
      <c r="PA265" s="3"/>
      <c r="PB265" s="3"/>
      <c r="PC265" s="3"/>
      <c r="PD265" s="3"/>
      <c r="PE265" s="3"/>
      <c r="PF265" s="3"/>
      <c r="PG265" s="3"/>
      <c r="PH265" s="3"/>
      <c r="PI265" s="3"/>
      <c r="PJ265" s="3"/>
      <c r="PK265" s="3"/>
      <c r="PL265" s="3"/>
      <c r="PM265" s="3"/>
      <c r="PN265" s="3"/>
      <c r="PO265" s="3"/>
      <c r="PP265" s="3"/>
      <c r="PQ265" s="3"/>
      <c r="PR265" s="3"/>
      <c r="PS265" s="3"/>
      <c r="PT265" s="3"/>
      <c r="PU265" s="3"/>
      <c r="PV265" s="3"/>
      <c r="PW265" s="3"/>
      <c r="PX265" s="3"/>
      <c r="PY265" s="3"/>
      <c r="PZ265" s="3"/>
      <c r="QA265" s="3"/>
      <c r="QB265" s="3"/>
      <c r="QC265" s="3"/>
      <c r="QD265" s="3"/>
      <c r="QE265" s="3"/>
      <c r="QF265" s="3"/>
      <c r="QG265" s="3"/>
      <c r="QH265" s="3"/>
      <c r="QI265" s="3"/>
      <c r="QJ265" s="3"/>
      <c r="QK265" s="3"/>
      <c r="QL265" s="3"/>
      <c r="QM265" s="3"/>
      <c r="QN265" s="3"/>
      <c r="QO265" s="3"/>
      <c r="QP265" s="3"/>
      <c r="QQ265" s="3"/>
      <c r="QR265" s="3"/>
      <c r="QS265" s="3"/>
      <c r="QT265" s="3"/>
      <c r="QU265" s="3"/>
      <c r="QV265" s="3"/>
      <c r="QW265" s="3"/>
      <c r="QX265" s="3"/>
      <c r="QY265" s="3"/>
      <c r="QZ265" s="3"/>
      <c r="RA265" s="3"/>
      <c r="RB265" s="3"/>
      <c r="RC265" s="3"/>
      <c r="RD265" s="3"/>
      <c r="RE265" s="3"/>
      <c r="RF265" s="3"/>
      <c r="RG265" s="3"/>
      <c r="RH265" s="3"/>
      <c r="RI265" s="3"/>
      <c r="RJ265" s="3"/>
      <c r="RK265" s="3"/>
      <c r="RL265" s="3"/>
      <c r="RM265" s="3"/>
      <c r="RN265" s="3"/>
      <c r="RO265" s="3"/>
      <c r="RP265" s="3"/>
      <c r="RQ265" s="3"/>
      <c r="RR265" s="3"/>
      <c r="RS265" s="3"/>
      <c r="RT265" s="3"/>
      <c r="RU265" s="3"/>
      <c r="RV265" s="3"/>
      <c r="RW265" s="3"/>
      <c r="RX265" s="3"/>
      <c r="RY265" s="3"/>
      <c r="RZ265" s="3"/>
      <c r="SA265" s="3"/>
      <c r="SB265" s="3"/>
      <c r="SC265" s="3"/>
      <c r="SD265" s="3"/>
      <c r="SE265" s="3"/>
      <c r="SF265" s="3"/>
      <c r="SG265" s="3"/>
      <c r="SH265" s="3"/>
      <c r="SI265" s="3"/>
      <c r="SJ265" s="3"/>
      <c r="SK265" s="3"/>
      <c r="SL265" s="3"/>
      <c r="SM265" s="3"/>
      <c r="SN265" s="3"/>
      <c r="SO265" s="3"/>
      <c r="SP265" s="3"/>
      <c r="SQ265" s="3"/>
      <c r="SR265" s="3"/>
      <c r="SS265" s="3"/>
      <c r="ST265" s="3"/>
      <c r="SU265" s="3"/>
      <c r="SV265" s="3"/>
      <c r="SW265" s="3"/>
      <c r="SX265" s="3"/>
      <c r="SY265" s="3"/>
      <c r="SZ265" s="3"/>
      <c r="TA265" s="3"/>
      <c r="TB265" s="3"/>
      <c r="TC265" s="3"/>
      <c r="TD265" s="3"/>
      <c r="TE265" s="3"/>
      <c r="TF265" s="3"/>
      <c r="TG265" s="3"/>
      <c r="TH265" s="3"/>
      <c r="TI265" s="3"/>
      <c r="TJ265" s="3"/>
      <c r="TK265" s="3"/>
      <c r="TL265" s="3"/>
      <c r="TM265" s="3"/>
      <c r="TN265" s="3"/>
      <c r="TO265" s="3"/>
      <c r="TP265" s="3"/>
      <c r="TQ265" s="3"/>
      <c r="TR265" s="3"/>
      <c r="TS265" s="3"/>
      <c r="TT265" s="3"/>
      <c r="TU265" s="3"/>
      <c r="TV265" s="3"/>
      <c r="TW265" s="3"/>
      <c r="TX265" s="3"/>
      <c r="TY265" s="3"/>
      <c r="TZ265" s="3"/>
      <c r="UA265" s="3"/>
      <c r="UB265" s="3"/>
      <c r="UC265" s="3"/>
      <c r="UD265" s="3"/>
      <c r="UE265" s="3"/>
      <c r="UF265" s="3"/>
      <c r="UG265" s="3"/>
      <c r="UH265" s="3"/>
      <c r="UI265" s="3"/>
      <c r="UJ265" s="3"/>
      <c r="UK265" s="3"/>
      <c r="UL265" s="3"/>
      <c r="UM265" s="3"/>
      <c r="UN265" s="3"/>
      <c r="UO265" s="3"/>
      <c r="UP265" s="3"/>
      <c r="UQ265" s="3"/>
      <c r="UR265" s="3"/>
      <c r="US265" s="3"/>
      <c r="UT265" s="3"/>
      <c r="UU265" s="3"/>
      <c r="UV265" s="3"/>
      <c r="UW265" s="3"/>
      <c r="UX265" s="3"/>
      <c r="UY265" s="3"/>
      <c r="UZ265" s="3"/>
      <c r="VA265" s="3"/>
      <c r="VB265" s="3"/>
      <c r="VC265" s="3"/>
      <c r="VD265" s="3"/>
      <c r="VE265" s="3"/>
      <c r="VF265" s="3"/>
      <c r="VG265" s="3"/>
      <c r="VH265" s="3"/>
      <c r="VI265" s="3"/>
      <c r="VJ265" s="3"/>
      <c r="VK265" s="3"/>
      <c r="VL265" s="3"/>
      <c r="VM265" s="3"/>
      <c r="VN265" s="3"/>
      <c r="VO265" s="3"/>
      <c r="VP265" s="3"/>
      <c r="VQ265" s="3"/>
      <c r="VR265" s="3"/>
      <c r="VS265" s="3"/>
      <c r="VT265" s="3"/>
      <c r="VU265" s="3"/>
      <c r="VV265" s="3"/>
      <c r="VW265" s="3"/>
      <c r="VX265" s="3"/>
      <c r="VY265" s="3"/>
      <c r="VZ265" s="3"/>
      <c r="WA265" s="3"/>
      <c r="WB265" s="3"/>
      <c r="WC265" s="3"/>
      <c r="WD265" s="3"/>
      <c r="WE265" s="3"/>
      <c r="WF265" s="3"/>
      <c r="WG265" s="3"/>
      <c r="WH265" s="3"/>
      <c r="WI265" s="3"/>
      <c r="WJ265" s="3"/>
      <c r="WK265" s="3"/>
      <c r="WL265" s="3"/>
      <c r="WM265" s="3"/>
      <c r="WN265" s="3"/>
      <c r="WO265" s="3"/>
      <c r="WP265" s="3"/>
      <c r="WQ265" s="3"/>
      <c r="WR265" s="3"/>
      <c r="WS265" s="3"/>
      <c r="WT265" s="3"/>
      <c r="WU265" s="3"/>
      <c r="WV265" s="3"/>
      <c r="WW265" s="3"/>
      <c r="WX265" s="3"/>
      <c r="WY265" s="3"/>
      <c r="WZ265" s="3"/>
      <c r="XA265" s="3"/>
      <c r="XB265" s="3"/>
      <c r="XC265" s="3"/>
      <c r="XD265" s="3"/>
      <c r="XE265" s="3"/>
      <c r="XF265" s="3"/>
      <c r="XG265" s="3"/>
      <c r="XH265" s="3"/>
      <c r="XI265" s="3"/>
      <c r="XJ265" s="3"/>
      <c r="XK265" s="3"/>
      <c r="XL265" s="3"/>
      <c r="XM265" s="3"/>
      <c r="XN265" s="3"/>
      <c r="XO265" s="3"/>
      <c r="XP265" s="3"/>
      <c r="XQ265" s="3"/>
      <c r="XR265" s="3"/>
      <c r="XS265" s="3"/>
      <c r="XT265" s="3"/>
      <c r="XU265" s="3"/>
      <c r="XV265" s="3"/>
      <c r="XW265" s="3"/>
      <c r="XX265" s="3"/>
      <c r="XY265" s="3"/>
      <c r="XZ265" s="3"/>
      <c r="YA265" s="3"/>
      <c r="YB265" s="3"/>
      <c r="YC265" s="3"/>
      <c r="YD265" s="3"/>
      <c r="YE265" s="3"/>
      <c r="YF265" s="3"/>
      <c r="YG265" s="3"/>
      <c r="YH265" s="3"/>
      <c r="YI265" s="3"/>
      <c r="YJ265" s="3"/>
      <c r="YK265" s="3"/>
      <c r="YL265" s="3"/>
      <c r="YM265" s="3"/>
      <c r="YN265" s="3"/>
      <c r="YO265" s="3"/>
      <c r="YP265" s="3"/>
      <c r="YQ265" s="3"/>
      <c r="YR265" s="3"/>
      <c r="YS265" s="3"/>
      <c r="YT265" s="3"/>
      <c r="YU265" s="3"/>
      <c r="YV265" s="3"/>
      <c r="YW265" s="3"/>
      <c r="YX265" s="3"/>
      <c r="YY265" s="3"/>
      <c r="YZ265" s="3"/>
      <c r="ZA265" s="3"/>
      <c r="ZB265" s="3"/>
      <c r="ZC265" s="3"/>
      <c r="ZD265" s="3"/>
      <c r="ZE265" s="3"/>
      <c r="ZF265" s="3"/>
      <c r="ZG265" s="3"/>
      <c r="ZH265" s="3"/>
      <c r="ZI265" s="3"/>
      <c r="ZJ265" s="3"/>
      <c r="ZK265" s="3"/>
      <c r="ZL265" s="3"/>
      <c r="ZM265" s="3"/>
      <c r="ZN265" s="3"/>
      <c r="ZO265" s="3"/>
      <c r="ZP265" s="3"/>
      <c r="ZQ265" s="3"/>
      <c r="ZR265" s="3"/>
      <c r="ZS265" s="3"/>
      <c r="ZT265" s="3"/>
      <c r="ZU265" s="3"/>
      <c r="ZV265" s="3"/>
      <c r="ZW265" s="3"/>
      <c r="ZX265" s="3"/>
      <c r="ZY265" s="3"/>
      <c r="ZZ265" s="3"/>
      <c r="AAA265" s="3"/>
      <c r="AAB265" s="3"/>
      <c r="AAC265" s="3"/>
      <c r="AAD265" s="3"/>
      <c r="AAE265" s="3"/>
      <c r="AAF265" s="3"/>
      <c r="AAG265" s="3"/>
      <c r="AAH265" s="3"/>
      <c r="AAI265" s="3"/>
      <c r="AAJ265" s="3"/>
      <c r="AAK265" s="3"/>
      <c r="AAL265" s="3"/>
      <c r="AAM265" s="3"/>
      <c r="AAN265" s="3"/>
      <c r="AAO265" s="3"/>
      <c r="AAP265" s="3"/>
      <c r="AAQ265" s="3"/>
      <c r="AAR265" s="3"/>
      <c r="AAS265" s="3"/>
      <c r="AAT265" s="3"/>
      <c r="AAU265" s="3"/>
      <c r="AAV265" s="3"/>
      <c r="AAW265" s="3"/>
      <c r="AAX265" s="3"/>
      <c r="AAY265" s="3"/>
      <c r="AAZ265" s="3"/>
      <c r="ABA265" s="3"/>
      <c r="ABB265" s="3"/>
      <c r="ABC265" s="3"/>
      <c r="ABD265" s="3"/>
      <c r="ABE265" s="3"/>
      <c r="ABF265" s="3"/>
      <c r="ABG265" s="3"/>
      <c r="ABH265" s="3"/>
      <c r="ABI265" s="3"/>
      <c r="ABJ265" s="3"/>
      <c r="ABK265" s="3"/>
      <c r="ABL265" s="3"/>
      <c r="ABM265" s="3"/>
      <c r="ABN265" s="3"/>
      <c r="ABO265" s="3"/>
      <c r="ABP265" s="3"/>
      <c r="ABQ265" s="3"/>
      <c r="ABR265" s="3"/>
      <c r="ABS265" s="3"/>
      <c r="ABT265" s="3"/>
      <c r="ABU265" s="3"/>
      <c r="ABV265" s="3"/>
      <c r="ABW265" s="3"/>
      <c r="ABX265" s="3"/>
      <c r="ABY265" s="3"/>
      <c r="ABZ265" s="3"/>
      <c r="ACA265" s="3"/>
      <c r="ACB265" s="3"/>
      <c r="ACC265" s="3"/>
      <c r="ACD265" s="3"/>
      <c r="ACE265" s="3"/>
      <c r="ACF265" s="3"/>
      <c r="ACG265" s="3"/>
      <c r="ACH265" s="3"/>
      <c r="ACI265" s="3"/>
      <c r="ACJ265" s="3"/>
      <c r="ACK265" s="3"/>
      <c r="ACL265" s="3"/>
      <c r="ACM265" s="3"/>
      <c r="ACN265" s="3"/>
      <c r="ACO265" s="3"/>
      <c r="ACP265" s="3"/>
      <c r="ACQ265" s="3"/>
      <c r="ACR265" s="3"/>
      <c r="ACS265" s="3"/>
      <c r="ACT265" s="3"/>
      <c r="ACU265" s="3"/>
      <c r="ACV265" s="3"/>
      <c r="ACW265" s="3"/>
      <c r="ACX265" s="3"/>
      <c r="ACY265" s="3"/>
      <c r="ACZ265" s="3"/>
      <c r="ADA265" s="3"/>
      <c r="ADB265" s="3"/>
      <c r="ADC265" s="3"/>
      <c r="ADD265" s="3"/>
      <c r="ADE265" s="3"/>
      <c r="ADF265" s="3"/>
      <c r="ADG265" s="3"/>
      <c r="ADH265" s="3"/>
      <c r="ADI265" s="3"/>
      <c r="ADJ265" s="3"/>
      <c r="ADK265" s="3"/>
      <c r="ADL265" s="3"/>
      <c r="ADM265" s="3"/>
      <c r="ADN265" s="3"/>
      <c r="ADO265" s="3"/>
      <c r="ADP265" s="3"/>
      <c r="ADQ265" s="3"/>
      <c r="ADR265" s="3"/>
      <c r="ADS265" s="3"/>
      <c r="ADT265" s="3"/>
      <c r="ADU265" s="3"/>
      <c r="ADV265" s="3"/>
      <c r="ADW265" s="3"/>
      <c r="ADX265" s="3"/>
      <c r="ADY265" s="3"/>
      <c r="ADZ265" s="3"/>
      <c r="AEA265" s="3"/>
      <c r="AEB265" s="3"/>
      <c r="AEC265" s="3"/>
      <c r="AED265" s="3"/>
      <c r="AEE265" s="3"/>
      <c r="AEF265" s="3"/>
      <c r="AEG265" s="3"/>
      <c r="AEH265" s="3"/>
      <c r="AEI265" s="3"/>
      <c r="AEJ265" s="3"/>
      <c r="AEK265" s="3"/>
      <c r="AEL265" s="3"/>
      <c r="AEM265" s="3"/>
      <c r="AEN265" s="3"/>
      <c r="AEO265" s="3"/>
      <c r="AEP265" s="3"/>
      <c r="AEQ265" s="3"/>
      <c r="AER265" s="3"/>
      <c r="AES265" s="3"/>
      <c r="AET265" s="3"/>
      <c r="AEU265" s="3"/>
      <c r="AEV265" s="3"/>
      <c r="AEW265" s="3"/>
      <c r="AEX265" s="3"/>
      <c r="AEY265" s="3"/>
      <c r="AEZ265" s="3"/>
      <c r="AFA265" s="3"/>
      <c r="AFB265" s="3"/>
      <c r="AFC265" s="3"/>
      <c r="AFD265" s="3"/>
      <c r="AFE265" s="3"/>
      <c r="AFF265" s="3"/>
      <c r="AFG265" s="3"/>
      <c r="AFH265" s="3"/>
      <c r="AFI265" s="3"/>
      <c r="AFJ265" s="3"/>
      <c r="AFK265" s="3"/>
      <c r="AFL265" s="3"/>
      <c r="AFM265" s="3"/>
      <c r="AFN265" s="3"/>
      <c r="AFO265" s="3"/>
      <c r="AFP265" s="3"/>
      <c r="AFQ265" s="3"/>
      <c r="AFR265" s="3"/>
      <c r="AFS265" s="3"/>
      <c r="AFT265" s="3"/>
      <c r="AFU265" s="3"/>
      <c r="AFV265" s="3"/>
      <c r="AFW265" s="3"/>
      <c r="AFX265" s="3"/>
      <c r="AFY265" s="3"/>
      <c r="AFZ265" s="3"/>
      <c r="AGA265" s="3"/>
      <c r="AGB265" s="3"/>
      <c r="AGC265" s="3"/>
      <c r="AGD265" s="3"/>
      <c r="AGE265" s="3"/>
      <c r="AGF265" s="3"/>
      <c r="AGG265" s="3"/>
      <c r="AGH265" s="3"/>
      <c r="AGI265" s="3"/>
      <c r="AGJ265" s="3"/>
      <c r="AGK265" s="3"/>
      <c r="AGL265" s="3"/>
      <c r="AGM265" s="3"/>
      <c r="AGN265" s="3"/>
      <c r="AGO265" s="3"/>
      <c r="AGP265" s="3"/>
      <c r="AGQ265" s="3"/>
      <c r="AGR265" s="3"/>
      <c r="AGS265" s="3"/>
      <c r="AGT265" s="3"/>
      <c r="AGU265" s="3"/>
      <c r="AGV265" s="3"/>
      <c r="AGW265" s="3"/>
      <c r="AGX265" s="3"/>
      <c r="AGY265" s="3"/>
      <c r="AGZ265" s="3"/>
      <c r="AHA265" s="3"/>
      <c r="AHB265" s="3"/>
      <c r="AHC265" s="3"/>
      <c r="AHD265" s="3"/>
      <c r="AHE265" s="3"/>
      <c r="AHF265" s="3"/>
      <c r="AHG265" s="3"/>
      <c r="AHH265" s="3"/>
      <c r="AHI265" s="3"/>
      <c r="AHJ265" s="3"/>
      <c r="AHK265" s="3"/>
      <c r="AHL265" s="3"/>
      <c r="AHM265" s="3"/>
      <c r="AHN265" s="3"/>
      <c r="AHO265" s="3"/>
      <c r="AHP265" s="3"/>
      <c r="AHQ265" s="3"/>
      <c r="AHR265" s="3"/>
      <c r="AHS265" s="3"/>
      <c r="AHT265" s="3"/>
      <c r="AHU265" s="3"/>
      <c r="AHV265" s="3"/>
      <c r="AHW265" s="3"/>
      <c r="AHX265" s="3"/>
      <c r="AHY265" s="3"/>
      <c r="AHZ265" s="3"/>
      <c r="AIA265" s="3"/>
      <c r="AIB265" s="3"/>
      <c r="AIC265" s="3"/>
      <c r="AID265" s="3"/>
      <c r="AIE265" s="3"/>
      <c r="AIF265" s="3"/>
      <c r="AIG265" s="3"/>
      <c r="AIH265" s="3"/>
      <c r="AII265" s="3"/>
      <c r="AIJ265" s="3"/>
      <c r="AIK265" s="3"/>
      <c r="AIL265" s="3"/>
      <c r="AIM265" s="3"/>
      <c r="AIN265" s="3"/>
      <c r="AIO265" s="3"/>
      <c r="AIP265" s="3"/>
      <c r="AIQ265" s="3"/>
      <c r="AIR265" s="3"/>
      <c r="AIS265" s="3"/>
      <c r="AIT265" s="3"/>
      <c r="AIU265" s="3"/>
      <c r="AIV265" s="3"/>
      <c r="AIW265" s="3"/>
      <c r="AIX265" s="3"/>
      <c r="AIY265" s="3"/>
      <c r="AIZ265" s="3"/>
      <c r="AJA265" s="3"/>
      <c r="AJB265" s="3"/>
      <c r="AJC265" s="3"/>
      <c r="AJD265" s="3"/>
      <c r="AJE265" s="3"/>
      <c r="AJF265" s="3"/>
      <c r="AJG265" s="3"/>
      <c r="AJH265" s="3"/>
      <c r="AJI265" s="3"/>
      <c r="AJJ265" s="3"/>
      <c r="AJK265" s="3"/>
      <c r="AJL265" s="3"/>
      <c r="AJM265" s="3"/>
      <c r="AJN265" s="3"/>
      <c r="AJO265" s="3"/>
      <c r="AJP265" s="3"/>
      <c r="AJQ265" s="3"/>
      <c r="AJR265" s="3"/>
      <c r="AJS265" s="3"/>
      <c r="AJT265" s="3"/>
      <c r="AJU265" s="3"/>
      <c r="AJV265" s="3"/>
      <c r="AJW265" s="3"/>
      <c r="AJX265" s="3"/>
      <c r="AJY265" s="3"/>
      <c r="AJZ265" s="3"/>
      <c r="AKA265" s="3"/>
      <c r="AKB265" s="3"/>
      <c r="AKC265" s="3"/>
      <c r="AKD265" s="3"/>
      <c r="AKE265" s="3"/>
      <c r="AKF265" s="3"/>
      <c r="AKG265" s="3"/>
      <c r="AKH265" s="3"/>
      <c r="AKI265" s="3"/>
      <c r="AKJ265" s="3"/>
      <c r="AKK265" s="3"/>
      <c r="AKL265" s="3"/>
      <c r="AKM265" s="3"/>
      <c r="AKN265" s="3"/>
      <c r="AKO265" s="3"/>
      <c r="AKP265" s="3"/>
      <c r="AKQ265" s="3"/>
      <c r="AKR265" s="3"/>
      <c r="AKS265" s="3"/>
      <c r="AKT265" s="3"/>
      <c r="AKU265" s="3"/>
      <c r="AKV265" s="3"/>
      <c r="AKW265" s="3"/>
      <c r="AKX265" s="3"/>
      <c r="AKY265" s="3"/>
      <c r="AKZ265" s="3"/>
      <c r="ALA265" s="3"/>
      <c r="ALB265" s="3"/>
      <c r="ALC265" s="3"/>
      <c r="ALD265" s="3"/>
      <c r="ALE265" s="3"/>
      <c r="ALF265" s="3"/>
      <c r="ALG265" s="3"/>
      <c r="ALH265" s="3"/>
      <c r="ALI265" s="3"/>
      <c r="ALJ265" s="3"/>
      <c r="ALK265" s="3"/>
      <c r="ALL265" s="3"/>
      <c r="ALM265" s="3"/>
      <c r="ALN265" s="3"/>
      <c r="ALO265" s="3"/>
      <c r="ALP265" s="3"/>
      <c r="ALQ265" s="3"/>
      <c r="ALR265" s="3"/>
      <c r="ALS265" s="3"/>
      <c r="ALT265" s="3"/>
      <c r="ALU265" s="3"/>
      <c r="ALV265" s="3"/>
      <c r="ALW265" s="3"/>
      <c r="ALX265" s="3"/>
      <c r="ALY265" s="3"/>
      <c r="ALZ265" s="3"/>
      <c r="AMA265" s="3"/>
      <c r="AMB265" s="3"/>
      <c r="AMC265" s="3"/>
      <c r="AMD265" s="3"/>
      <c r="AME265" s="3"/>
      <c r="AMF265" s="3"/>
      <c r="AMG265" s="3"/>
      <c r="AMH265" s="3"/>
      <c r="AMI265" s="3"/>
      <c r="AMJ265" s="3"/>
      <c r="AMK265" s="3"/>
      <c r="AML265" s="3"/>
      <c r="AMM265" s="3"/>
      <c r="AMN265" s="3"/>
      <c r="AMO265" s="3"/>
      <c r="AMP265" s="3"/>
      <c r="AMQ265" s="3"/>
      <c r="AMR265" s="3"/>
      <c r="AMS265" s="3"/>
      <c r="AMT265" s="3"/>
      <c r="AMU265" s="3"/>
    </row>
    <row r="266" spans="1:1035" ht="14.25" outlineLevel="1">
      <c r="A266" s="3"/>
      <c r="B266" s="3"/>
      <c r="C266" s="77" t="s">
        <v>293</v>
      </c>
      <c r="D266" s="60"/>
      <c r="E266" s="94"/>
      <c r="F266" s="60"/>
      <c r="G266" s="67"/>
      <c r="H266" s="95">
        <v>1</v>
      </c>
      <c r="I266" s="95">
        <v>1</v>
      </c>
      <c r="J266" s="95">
        <v>1</v>
      </c>
      <c r="K266" s="95">
        <v>1</v>
      </c>
      <c r="L266" s="95">
        <v>1</v>
      </c>
      <c r="M266" s="95">
        <v>1</v>
      </c>
      <c r="N266" s="95">
        <v>1</v>
      </c>
      <c r="O266" s="95">
        <v>1</v>
      </c>
      <c r="P266" s="95">
        <v>1</v>
      </c>
      <c r="Q266" s="95">
        <v>1</v>
      </c>
      <c r="R266" s="95">
        <v>1</v>
      </c>
      <c r="S266" s="95">
        <v>1</v>
      </c>
      <c r="T266" s="95">
        <v>1</v>
      </c>
      <c r="U266" s="95">
        <v>1</v>
      </c>
      <c r="V266" s="95">
        <v>1</v>
      </c>
      <c r="W266" s="95">
        <v>1</v>
      </c>
      <c r="X266" s="95">
        <v>1</v>
      </c>
      <c r="Y266" s="95">
        <v>1</v>
      </c>
      <c r="Z266" s="95">
        <v>1</v>
      </c>
      <c r="AA266" s="95">
        <v>1</v>
      </c>
      <c r="AB266" s="95">
        <v>1</v>
      </c>
      <c r="AC266" s="95">
        <v>1</v>
      </c>
      <c r="AD266" s="95">
        <v>1</v>
      </c>
      <c r="AE266" s="95">
        <v>1</v>
      </c>
      <c r="AF266" s="95">
        <v>1</v>
      </c>
      <c r="AG266" s="95">
        <v>1</v>
      </c>
      <c r="AH266" s="95">
        <v>1</v>
      </c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  <c r="IW266" s="3"/>
      <c r="IX266" s="3"/>
      <c r="IY266" s="3"/>
      <c r="IZ266" s="3"/>
      <c r="JA266" s="3"/>
      <c r="JB266" s="3"/>
      <c r="JC266" s="3"/>
      <c r="JD266" s="3"/>
      <c r="JE266" s="3"/>
      <c r="JF266" s="3"/>
      <c r="JG266" s="3"/>
      <c r="JH266" s="3"/>
      <c r="JI266" s="3"/>
      <c r="JJ266" s="3"/>
      <c r="JK266" s="3"/>
      <c r="JL266" s="3"/>
      <c r="JM266" s="3"/>
      <c r="JN266" s="3"/>
      <c r="JO266" s="3"/>
      <c r="JP266" s="3"/>
      <c r="JQ266" s="3"/>
      <c r="JR266" s="3"/>
      <c r="JS266" s="3"/>
      <c r="JT266" s="3"/>
      <c r="JU266" s="3"/>
      <c r="JV266" s="3"/>
      <c r="JW266" s="3"/>
      <c r="JX266" s="3"/>
      <c r="JY266" s="3"/>
      <c r="JZ266" s="3"/>
      <c r="KA266" s="3"/>
      <c r="KB266" s="3"/>
      <c r="KC266" s="3"/>
      <c r="KD266" s="3"/>
      <c r="KE266" s="3"/>
      <c r="KF266" s="3"/>
      <c r="KG266" s="3"/>
      <c r="KH266" s="3"/>
      <c r="KI266" s="3"/>
      <c r="KJ266" s="3"/>
      <c r="KK266" s="3"/>
      <c r="KL266" s="3"/>
      <c r="KM266" s="3"/>
      <c r="KN266" s="3"/>
      <c r="KO266" s="3"/>
      <c r="KP266" s="3"/>
      <c r="KQ266" s="3"/>
      <c r="KR266" s="3"/>
      <c r="KS266" s="3"/>
      <c r="KT266" s="3"/>
      <c r="KU266" s="3"/>
      <c r="KV266" s="3"/>
      <c r="KW266" s="3"/>
      <c r="KX266" s="3"/>
      <c r="KY266" s="3"/>
      <c r="KZ266" s="3"/>
      <c r="LA266" s="3"/>
      <c r="LB266" s="3"/>
      <c r="LC266" s="3"/>
      <c r="LD266" s="3"/>
      <c r="LE266" s="3"/>
      <c r="LF266" s="3"/>
      <c r="LG266" s="3"/>
      <c r="LH266" s="3"/>
      <c r="LI266" s="3"/>
      <c r="LJ266" s="3"/>
      <c r="LK266" s="3"/>
      <c r="LL266" s="3"/>
      <c r="LM266" s="3"/>
      <c r="LN266" s="3"/>
      <c r="LO266" s="3"/>
      <c r="LP266" s="3"/>
      <c r="LQ266" s="3"/>
      <c r="LR266" s="3"/>
      <c r="LS266" s="3"/>
      <c r="LT266" s="3"/>
      <c r="LU266" s="3"/>
      <c r="LV266" s="3"/>
      <c r="LW266" s="3"/>
      <c r="LX266" s="3"/>
      <c r="LY266" s="3"/>
      <c r="LZ266" s="3"/>
      <c r="MA266" s="3"/>
      <c r="MB266" s="3"/>
      <c r="MC266" s="3"/>
      <c r="MD266" s="3"/>
      <c r="ME266" s="3"/>
      <c r="MF266" s="3"/>
      <c r="MG266" s="3"/>
      <c r="MH266" s="3"/>
      <c r="MI266" s="3"/>
      <c r="MJ266" s="3"/>
      <c r="MK266" s="3"/>
      <c r="ML266" s="3"/>
      <c r="MM266" s="3"/>
      <c r="MN266" s="3"/>
      <c r="MO266" s="3"/>
      <c r="MP266" s="3"/>
      <c r="MQ266" s="3"/>
      <c r="MR266" s="3"/>
      <c r="MS266" s="3"/>
      <c r="MT266" s="3"/>
      <c r="MU266" s="3"/>
      <c r="MV266" s="3"/>
      <c r="MW266" s="3"/>
      <c r="MX266" s="3"/>
      <c r="MY266" s="3"/>
      <c r="MZ266" s="3"/>
      <c r="NA266" s="3"/>
      <c r="NB266" s="3"/>
      <c r="NC266" s="3"/>
      <c r="ND266" s="3"/>
      <c r="NE266" s="3"/>
      <c r="NF266" s="3"/>
      <c r="NG266" s="3"/>
      <c r="NH266" s="3"/>
      <c r="NI266" s="3"/>
      <c r="NJ266" s="3"/>
      <c r="NK266" s="3"/>
      <c r="NL266" s="3"/>
      <c r="NM266" s="3"/>
      <c r="NN266" s="3"/>
      <c r="NO266" s="3"/>
      <c r="NP266" s="3"/>
      <c r="NQ266" s="3"/>
      <c r="NR266" s="3"/>
      <c r="NS266" s="3"/>
      <c r="NT266" s="3"/>
      <c r="NU266" s="3"/>
      <c r="NV266" s="3"/>
      <c r="NW266" s="3"/>
      <c r="NX266" s="3"/>
      <c r="NY266" s="3"/>
      <c r="NZ266" s="3"/>
      <c r="OA266" s="3"/>
      <c r="OB266" s="3"/>
      <c r="OC266" s="3"/>
      <c r="OD266" s="3"/>
      <c r="OE266" s="3"/>
      <c r="OF266" s="3"/>
      <c r="OG266" s="3"/>
      <c r="OH266" s="3"/>
      <c r="OI266" s="3"/>
      <c r="OJ266" s="3"/>
      <c r="OK266" s="3"/>
      <c r="OL266" s="3"/>
      <c r="OM266" s="3"/>
      <c r="ON266" s="3"/>
      <c r="OO266" s="3"/>
      <c r="OP266" s="3"/>
      <c r="OQ266" s="3"/>
      <c r="OR266" s="3"/>
      <c r="OS266" s="3"/>
      <c r="OT266" s="3"/>
      <c r="OU266" s="3"/>
      <c r="OV266" s="3"/>
      <c r="OW266" s="3"/>
      <c r="OX266" s="3"/>
      <c r="OY266" s="3"/>
      <c r="OZ266" s="3"/>
      <c r="PA266" s="3"/>
      <c r="PB266" s="3"/>
      <c r="PC266" s="3"/>
      <c r="PD266" s="3"/>
      <c r="PE266" s="3"/>
      <c r="PF266" s="3"/>
      <c r="PG266" s="3"/>
      <c r="PH266" s="3"/>
      <c r="PI266" s="3"/>
      <c r="PJ266" s="3"/>
      <c r="PK266" s="3"/>
      <c r="PL266" s="3"/>
      <c r="PM266" s="3"/>
      <c r="PN266" s="3"/>
      <c r="PO266" s="3"/>
      <c r="PP266" s="3"/>
      <c r="PQ266" s="3"/>
      <c r="PR266" s="3"/>
      <c r="PS266" s="3"/>
      <c r="PT266" s="3"/>
      <c r="PU266" s="3"/>
      <c r="PV266" s="3"/>
      <c r="PW266" s="3"/>
      <c r="PX266" s="3"/>
      <c r="PY266" s="3"/>
      <c r="PZ266" s="3"/>
      <c r="QA266" s="3"/>
      <c r="QB266" s="3"/>
      <c r="QC266" s="3"/>
      <c r="QD266" s="3"/>
      <c r="QE266" s="3"/>
      <c r="QF266" s="3"/>
      <c r="QG266" s="3"/>
      <c r="QH266" s="3"/>
      <c r="QI266" s="3"/>
      <c r="QJ266" s="3"/>
      <c r="QK266" s="3"/>
      <c r="QL266" s="3"/>
      <c r="QM266" s="3"/>
      <c r="QN266" s="3"/>
      <c r="QO266" s="3"/>
      <c r="QP266" s="3"/>
      <c r="QQ266" s="3"/>
      <c r="QR266" s="3"/>
      <c r="QS266" s="3"/>
      <c r="QT266" s="3"/>
      <c r="QU266" s="3"/>
      <c r="QV266" s="3"/>
      <c r="QW266" s="3"/>
      <c r="QX266" s="3"/>
      <c r="QY266" s="3"/>
      <c r="QZ266" s="3"/>
      <c r="RA266" s="3"/>
      <c r="RB266" s="3"/>
      <c r="RC266" s="3"/>
      <c r="RD266" s="3"/>
      <c r="RE266" s="3"/>
      <c r="RF266" s="3"/>
      <c r="RG266" s="3"/>
      <c r="RH266" s="3"/>
      <c r="RI266" s="3"/>
      <c r="RJ266" s="3"/>
      <c r="RK266" s="3"/>
      <c r="RL266" s="3"/>
      <c r="RM266" s="3"/>
      <c r="RN266" s="3"/>
      <c r="RO266" s="3"/>
      <c r="RP266" s="3"/>
      <c r="RQ266" s="3"/>
      <c r="RR266" s="3"/>
      <c r="RS266" s="3"/>
      <c r="RT266" s="3"/>
      <c r="RU266" s="3"/>
      <c r="RV266" s="3"/>
      <c r="RW266" s="3"/>
      <c r="RX266" s="3"/>
      <c r="RY266" s="3"/>
      <c r="RZ266" s="3"/>
      <c r="SA266" s="3"/>
      <c r="SB266" s="3"/>
      <c r="SC266" s="3"/>
      <c r="SD266" s="3"/>
      <c r="SE266" s="3"/>
      <c r="SF266" s="3"/>
      <c r="SG266" s="3"/>
      <c r="SH266" s="3"/>
      <c r="SI266" s="3"/>
      <c r="SJ266" s="3"/>
      <c r="SK266" s="3"/>
      <c r="SL266" s="3"/>
      <c r="SM266" s="3"/>
      <c r="SN266" s="3"/>
      <c r="SO266" s="3"/>
      <c r="SP266" s="3"/>
      <c r="SQ266" s="3"/>
      <c r="SR266" s="3"/>
      <c r="SS266" s="3"/>
      <c r="ST266" s="3"/>
      <c r="SU266" s="3"/>
      <c r="SV266" s="3"/>
      <c r="SW266" s="3"/>
      <c r="SX266" s="3"/>
      <c r="SY266" s="3"/>
      <c r="SZ266" s="3"/>
      <c r="TA266" s="3"/>
      <c r="TB266" s="3"/>
      <c r="TC266" s="3"/>
      <c r="TD266" s="3"/>
      <c r="TE266" s="3"/>
      <c r="TF266" s="3"/>
      <c r="TG266" s="3"/>
      <c r="TH266" s="3"/>
      <c r="TI266" s="3"/>
      <c r="TJ266" s="3"/>
      <c r="TK266" s="3"/>
      <c r="TL266" s="3"/>
      <c r="TM266" s="3"/>
      <c r="TN266" s="3"/>
      <c r="TO266" s="3"/>
      <c r="TP266" s="3"/>
      <c r="TQ266" s="3"/>
      <c r="TR266" s="3"/>
      <c r="TS266" s="3"/>
      <c r="TT266" s="3"/>
      <c r="TU266" s="3"/>
      <c r="TV266" s="3"/>
      <c r="TW266" s="3"/>
      <c r="TX266" s="3"/>
      <c r="TY266" s="3"/>
      <c r="TZ266" s="3"/>
      <c r="UA266" s="3"/>
      <c r="UB266" s="3"/>
      <c r="UC266" s="3"/>
      <c r="UD266" s="3"/>
      <c r="UE266" s="3"/>
      <c r="UF266" s="3"/>
      <c r="UG266" s="3"/>
      <c r="UH266" s="3"/>
      <c r="UI266" s="3"/>
      <c r="UJ266" s="3"/>
      <c r="UK266" s="3"/>
      <c r="UL266" s="3"/>
      <c r="UM266" s="3"/>
      <c r="UN266" s="3"/>
      <c r="UO266" s="3"/>
      <c r="UP266" s="3"/>
      <c r="UQ266" s="3"/>
      <c r="UR266" s="3"/>
      <c r="US266" s="3"/>
      <c r="UT266" s="3"/>
      <c r="UU266" s="3"/>
      <c r="UV266" s="3"/>
      <c r="UW266" s="3"/>
      <c r="UX266" s="3"/>
      <c r="UY266" s="3"/>
      <c r="UZ266" s="3"/>
      <c r="VA266" s="3"/>
      <c r="VB266" s="3"/>
      <c r="VC266" s="3"/>
      <c r="VD266" s="3"/>
      <c r="VE266" s="3"/>
      <c r="VF266" s="3"/>
      <c r="VG266" s="3"/>
      <c r="VH266" s="3"/>
      <c r="VI266" s="3"/>
      <c r="VJ266" s="3"/>
      <c r="VK266" s="3"/>
      <c r="VL266" s="3"/>
      <c r="VM266" s="3"/>
      <c r="VN266" s="3"/>
      <c r="VO266" s="3"/>
      <c r="VP266" s="3"/>
      <c r="VQ266" s="3"/>
      <c r="VR266" s="3"/>
      <c r="VS266" s="3"/>
      <c r="VT266" s="3"/>
      <c r="VU266" s="3"/>
      <c r="VV266" s="3"/>
      <c r="VW266" s="3"/>
      <c r="VX266" s="3"/>
      <c r="VY266" s="3"/>
      <c r="VZ266" s="3"/>
      <c r="WA266" s="3"/>
      <c r="WB266" s="3"/>
      <c r="WC266" s="3"/>
      <c r="WD266" s="3"/>
      <c r="WE266" s="3"/>
      <c r="WF266" s="3"/>
      <c r="WG266" s="3"/>
      <c r="WH266" s="3"/>
      <c r="WI266" s="3"/>
      <c r="WJ266" s="3"/>
      <c r="WK266" s="3"/>
      <c r="WL266" s="3"/>
      <c r="WM266" s="3"/>
      <c r="WN266" s="3"/>
      <c r="WO266" s="3"/>
      <c r="WP266" s="3"/>
      <c r="WQ266" s="3"/>
      <c r="WR266" s="3"/>
      <c r="WS266" s="3"/>
      <c r="WT266" s="3"/>
      <c r="WU266" s="3"/>
      <c r="WV266" s="3"/>
      <c r="WW266" s="3"/>
      <c r="WX266" s="3"/>
      <c r="WY266" s="3"/>
      <c r="WZ266" s="3"/>
      <c r="XA266" s="3"/>
      <c r="XB266" s="3"/>
      <c r="XC266" s="3"/>
      <c r="XD266" s="3"/>
      <c r="XE266" s="3"/>
      <c r="XF266" s="3"/>
      <c r="XG266" s="3"/>
      <c r="XH266" s="3"/>
      <c r="XI266" s="3"/>
      <c r="XJ266" s="3"/>
      <c r="XK266" s="3"/>
      <c r="XL266" s="3"/>
      <c r="XM266" s="3"/>
      <c r="XN266" s="3"/>
      <c r="XO266" s="3"/>
      <c r="XP266" s="3"/>
      <c r="XQ266" s="3"/>
      <c r="XR266" s="3"/>
      <c r="XS266" s="3"/>
      <c r="XT266" s="3"/>
      <c r="XU266" s="3"/>
      <c r="XV266" s="3"/>
      <c r="XW266" s="3"/>
      <c r="XX266" s="3"/>
      <c r="XY266" s="3"/>
      <c r="XZ266" s="3"/>
      <c r="YA266" s="3"/>
      <c r="YB266" s="3"/>
      <c r="YC266" s="3"/>
      <c r="YD266" s="3"/>
      <c r="YE266" s="3"/>
      <c r="YF266" s="3"/>
      <c r="YG266" s="3"/>
      <c r="YH266" s="3"/>
      <c r="YI266" s="3"/>
      <c r="YJ266" s="3"/>
      <c r="YK266" s="3"/>
      <c r="YL266" s="3"/>
      <c r="YM266" s="3"/>
      <c r="YN266" s="3"/>
      <c r="YO266" s="3"/>
      <c r="YP266" s="3"/>
      <c r="YQ266" s="3"/>
      <c r="YR266" s="3"/>
      <c r="YS266" s="3"/>
      <c r="YT266" s="3"/>
      <c r="YU266" s="3"/>
      <c r="YV266" s="3"/>
      <c r="YW266" s="3"/>
      <c r="YX266" s="3"/>
      <c r="YY266" s="3"/>
      <c r="YZ266" s="3"/>
      <c r="ZA266" s="3"/>
      <c r="ZB266" s="3"/>
      <c r="ZC266" s="3"/>
      <c r="ZD266" s="3"/>
      <c r="ZE266" s="3"/>
      <c r="ZF266" s="3"/>
      <c r="ZG266" s="3"/>
      <c r="ZH266" s="3"/>
      <c r="ZI266" s="3"/>
      <c r="ZJ266" s="3"/>
      <c r="ZK266" s="3"/>
      <c r="ZL266" s="3"/>
      <c r="ZM266" s="3"/>
      <c r="ZN266" s="3"/>
      <c r="ZO266" s="3"/>
      <c r="ZP266" s="3"/>
      <c r="ZQ266" s="3"/>
      <c r="ZR266" s="3"/>
      <c r="ZS266" s="3"/>
      <c r="ZT266" s="3"/>
      <c r="ZU266" s="3"/>
      <c r="ZV266" s="3"/>
      <c r="ZW266" s="3"/>
      <c r="ZX266" s="3"/>
      <c r="ZY266" s="3"/>
      <c r="ZZ266" s="3"/>
      <c r="AAA266" s="3"/>
      <c r="AAB266" s="3"/>
      <c r="AAC266" s="3"/>
      <c r="AAD266" s="3"/>
      <c r="AAE266" s="3"/>
      <c r="AAF266" s="3"/>
      <c r="AAG266" s="3"/>
      <c r="AAH266" s="3"/>
      <c r="AAI266" s="3"/>
      <c r="AAJ266" s="3"/>
      <c r="AAK266" s="3"/>
      <c r="AAL266" s="3"/>
      <c r="AAM266" s="3"/>
      <c r="AAN266" s="3"/>
      <c r="AAO266" s="3"/>
      <c r="AAP266" s="3"/>
      <c r="AAQ266" s="3"/>
      <c r="AAR266" s="3"/>
      <c r="AAS266" s="3"/>
      <c r="AAT266" s="3"/>
      <c r="AAU266" s="3"/>
      <c r="AAV266" s="3"/>
      <c r="AAW266" s="3"/>
      <c r="AAX266" s="3"/>
      <c r="AAY266" s="3"/>
      <c r="AAZ266" s="3"/>
      <c r="ABA266" s="3"/>
      <c r="ABB266" s="3"/>
      <c r="ABC266" s="3"/>
      <c r="ABD266" s="3"/>
      <c r="ABE266" s="3"/>
      <c r="ABF266" s="3"/>
      <c r="ABG266" s="3"/>
      <c r="ABH266" s="3"/>
      <c r="ABI266" s="3"/>
      <c r="ABJ266" s="3"/>
      <c r="ABK266" s="3"/>
      <c r="ABL266" s="3"/>
      <c r="ABM266" s="3"/>
      <c r="ABN266" s="3"/>
      <c r="ABO266" s="3"/>
      <c r="ABP266" s="3"/>
      <c r="ABQ266" s="3"/>
      <c r="ABR266" s="3"/>
      <c r="ABS266" s="3"/>
      <c r="ABT266" s="3"/>
      <c r="ABU266" s="3"/>
      <c r="ABV266" s="3"/>
      <c r="ABW266" s="3"/>
      <c r="ABX266" s="3"/>
      <c r="ABY266" s="3"/>
      <c r="ABZ266" s="3"/>
      <c r="ACA266" s="3"/>
      <c r="ACB266" s="3"/>
      <c r="ACC266" s="3"/>
      <c r="ACD266" s="3"/>
      <c r="ACE266" s="3"/>
      <c r="ACF266" s="3"/>
      <c r="ACG266" s="3"/>
      <c r="ACH266" s="3"/>
      <c r="ACI266" s="3"/>
      <c r="ACJ266" s="3"/>
      <c r="ACK266" s="3"/>
      <c r="ACL266" s="3"/>
      <c r="ACM266" s="3"/>
      <c r="ACN266" s="3"/>
      <c r="ACO266" s="3"/>
      <c r="ACP266" s="3"/>
      <c r="ACQ266" s="3"/>
      <c r="ACR266" s="3"/>
      <c r="ACS266" s="3"/>
      <c r="ACT266" s="3"/>
      <c r="ACU266" s="3"/>
      <c r="ACV266" s="3"/>
      <c r="ACW266" s="3"/>
      <c r="ACX266" s="3"/>
      <c r="ACY266" s="3"/>
      <c r="ACZ266" s="3"/>
      <c r="ADA266" s="3"/>
      <c r="ADB266" s="3"/>
      <c r="ADC266" s="3"/>
      <c r="ADD266" s="3"/>
      <c r="ADE266" s="3"/>
      <c r="ADF266" s="3"/>
      <c r="ADG266" s="3"/>
      <c r="ADH266" s="3"/>
      <c r="ADI266" s="3"/>
      <c r="ADJ266" s="3"/>
      <c r="ADK266" s="3"/>
      <c r="ADL266" s="3"/>
      <c r="ADM266" s="3"/>
      <c r="ADN266" s="3"/>
      <c r="ADO266" s="3"/>
      <c r="ADP266" s="3"/>
      <c r="ADQ266" s="3"/>
      <c r="ADR266" s="3"/>
      <c r="ADS266" s="3"/>
      <c r="ADT266" s="3"/>
      <c r="ADU266" s="3"/>
      <c r="ADV266" s="3"/>
      <c r="ADW266" s="3"/>
      <c r="ADX266" s="3"/>
      <c r="ADY266" s="3"/>
      <c r="ADZ266" s="3"/>
      <c r="AEA266" s="3"/>
      <c r="AEB266" s="3"/>
      <c r="AEC266" s="3"/>
      <c r="AED266" s="3"/>
      <c r="AEE266" s="3"/>
      <c r="AEF266" s="3"/>
      <c r="AEG266" s="3"/>
      <c r="AEH266" s="3"/>
      <c r="AEI266" s="3"/>
      <c r="AEJ266" s="3"/>
      <c r="AEK266" s="3"/>
      <c r="AEL266" s="3"/>
      <c r="AEM266" s="3"/>
      <c r="AEN266" s="3"/>
      <c r="AEO266" s="3"/>
      <c r="AEP266" s="3"/>
      <c r="AEQ266" s="3"/>
      <c r="AER266" s="3"/>
      <c r="AES266" s="3"/>
      <c r="AET266" s="3"/>
      <c r="AEU266" s="3"/>
      <c r="AEV266" s="3"/>
      <c r="AEW266" s="3"/>
      <c r="AEX266" s="3"/>
      <c r="AEY266" s="3"/>
      <c r="AEZ266" s="3"/>
      <c r="AFA266" s="3"/>
      <c r="AFB266" s="3"/>
      <c r="AFC266" s="3"/>
      <c r="AFD266" s="3"/>
      <c r="AFE266" s="3"/>
      <c r="AFF266" s="3"/>
      <c r="AFG266" s="3"/>
      <c r="AFH266" s="3"/>
      <c r="AFI266" s="3"/>
      <c r="AFJ266" s="3"/>
      <c r="AFK266" s="3"/>
      <c r="AFL266" s="3"/>
      <c r="AFM266" s="3"/>
      <c r="AFN266" s="3"/>
      <c r="AFO266" s="3"/>
      <c r="AFP266" s="3"/>
      <c r="AFQ266" s="3"/>
      <c r="AFR266" s="3"/>
      <c r="AFS266" s="3"/>
      <c r="AFT266" s="3"/>
      <c r="AFU266" s="3"/>
      <c r="AFV266" s="3"/>
      <c r="AFW266" s="3"/>
      <c r="AFX266" s="3"/>
      <c r="AFY266" s="3"/>
      <c r="AFZ266" s="3"/>
      <c r="AGA266" s="3"/>
      <c r="AGB266" s="3"/>
      <c r="AGC266" s="3"/>
      <c r="AGD266" s="3"/>
      <c r="AGE266" s="3"/>
      <c r="AGF266" s="3"/>
      <c r="AGG266" s="3"/>
      <c r="AGH266" s="3"/>
      <c r="AGI266" s="3"/>
      <c r="AGJ266" s="3"/>
      <c r="AGK266" s="3"/>
      <c r="AGL266" s="3"/>
      <c r="AGM266" s="3"/>
      <c r="AGN266" s="3"/>
      <c r="AGO266" s="3"/>
      <c r="AGP266" s="3"/>
      <c r="AGQ266" s="3"/>
      <c r="AGR266" s="3"/>
      <c r="AGS266" s="3"/>
      <c r="AGT266" s="3"/>
      <c r="AGU266" s="3"/>
      <c r="AGV266" s="3"/>
      <c r="AGW266" s="3"/>
      <c r="AGX266" s="3"/>
      <c r="AGY266" s="3"/>
      <c r="AGZ266" s="3"/>
      <c r="AHA266" s="3"/>
      <c r="AHB266" s="3"/>
      <c r="AHC266" s="3"/>
      <c r="AHD266" s="3"/>
      <c r="AHE266" s="3"/>
      <c r="AHF266" s="3"/>
      <c r="AHG266" s="3"/>
      <c r="AHH266" s="3"/>
      <c r="AHI266" s="3"/>
      <c r="AHJ266" s="3"/>
      <c r="AHK266" s="3"/>
      <c r="AHL266" s="3"/>
      <c r="AHM266" s="3"/>
      <c r="AHN266" s="3"/>
      <c r="AHO266" s="3"/>
      <c r="AHP266" s="3"/>
      <c r="AHQ266" s="3"/>
      <c r="AHR266" s="3"/>
      <c r="AHS266" s="3"/>
      <c r="AHT266" s="3"/>
      <c r="AHU266" s="3"/>
      <c r="AHV266" s="3"/>
      <c r="AHW266" s="3"/>
      <c r="AHX266" s="3"/>
      <c r="AHY266" s="3"/>
      <c r="AHZ266" s="3"/>
      <c r="AIA266" s="3"/>
      <c r="AIB266" s="3"/>
      <c r="AIC266" s="3"/>
      <c r="AID266" s="3"/>
      <c r="AIE266" s="3"/>
      <c r="AIF266" s="3"/>
      <c r="AIG266" s="3"/>
      <c r="AIH266" s="3"/>
      <c r="AII266" s="3"/>
      <c r="AIJ266" s="3"/>
      <c r="AIK266" s="3"/>
      <c r="AIL266" s="3"/>
      <c r="AIM266" s="3"/>
      <c r="AIN266" s="3"/>
      <c r="AIO266" s="3"/>
      <c r="AIP266" s="3"/>
      <c r="AIQ266" s="3"/>
      <c r="AIR266" s="3"/>
      <c r="AIS266" s="3"/>
      <c r="AIT266" s="3"/>
      <c r="AIU266" s="3"/>
      <c r="AIV266" s="3"/>
      <c r="AIW266" s="3"/>
      <c r="AIX266" s="3"/>
      <c r="AIY266" s="3"/>
      <c r="AIZ266" s="3"/>
      <c r="AJA266" s="3"/>
      <c r="AJB266" s="3"/>
      <c r="AJC266" s="3"/>
      <c r="AJD266" s="3"/>
      <c r="AJE266" s="3"/>
      <c r="AJF266" s="3"/>
      <c r="AJG266" s="3"/>
      <c r="AJH266" s="3"/>
      <c r="AJI266" s="3"/>
      <c r="AJJ266" s="3"/>
      <c r="AJK266" s="3"/>
      <c r="AJL266" s="3"/>
      <c r="AJM266" s="3"/>
      <c r="AJN266" s="3"/>
      <c r="AJO266" s="3"/>
      <c r="AJP266" s="3"/>
      <c r="AJQ266" s="3"/>
      <c r="AJR266" s="3"/>
      <c r="AJS266" s="3"/>
      <c r="AJT266" s="3"/>
      <c r="AJU266" s="3"/>
      <c r="AJV266" s="3"/>
      <c r="AJW266" s="3"/>
      <c r="AJX266" s="3"/>
      <c r="AJY266" s="3"/>
      <c r="AJZ266" s="3"/>
      <c r="AKA266" s="3"/>
      <c r="AKB266" s="3"/>
      <c r="AKC266" s="3"/>
      <c r="AKD266" s="3"/>
      <c r="AKE266" s="3"/>
      <c r="AKF266" s="3"/>
      <c r="AKG266" s="3"/>
      <c r="AKH266" s="3"/>
      <c r="AKI266" s="3"/>
      <c r="AKJ266" s="3"/>
      <c r="AKK266" s="3"/>
      <c r="AKL266" s="3"/>
      <c r="AKM266" s="3"/>
      <c r="AKN266" s="3"/>
      <c r="AKO266" s="3"/>
      <c r="AKP266" s="3"/>
      <c r="AKQ266" s="3"/>
      <c r="AKR266" s="3"/>
      <c r="AKS266" s="3"/>
      <c r="AKT266" s="3"/>
      <c r="AKU266" s="3"/>
      <c r="AKV266" s="3"/>
      <c r="AKW266" s="3"/>
      <c r="AKX266" s="3"/>
      <c r="AKY266" s="3"/>
      <c r="AKZ266" s="3"/>
      <c r="ALA266" s="3"/>
      <c r="ALB266" s="3"/>
      <c r="ALC266" s="3"/>
      <c r="ALD266" s="3"/>
      <c r="ALE266" s="3"/>
      <c r="ALF266" s="3"/>
      <c r="ALG266" s="3"/>
      <c r="ALH266" s="3"/>
      <c r="ALI266" s="3"/>
      <c r="ALJ266" s="3"/>
      <c r="ALK266" s="3"/>
      <c r="ALL266" s="3"/>
      <c r="ALM266" s="3"/>
      <c r="ALN266" s="3"/>
      <c r="ALO266" s="3"/>
      <c r="ALP266" s="3"/>
      <c r="ALQ266" s="3"/>
      <c r="ALR266" s="3"/>
      <c r="ALS266" s="3"/>
      <c r="ALT266" s="3"/>
      <c r="ALU266" s="3"/>
      <c r="ALV266" s="3"/>
      <c r="ALW266" s="3"/>
      <c r="ALX266" s="3"/>
      <c r="ALY266" s="3"/>
      <c r="ALZ266" s="3"/>
      <c r="AMA266" s="3"/>
      <c r="AMB266" s="3"/>
      <c r="AMC266" s="3"/>
      <c r="AMD266" s="3"/>
      <c r="AME266" s="3"/>
      <c r="AMF266" s="3"/>
      <c r="AMG266" s="3"/>
      <c r="AMH266" s="3"/>
      <c r="AMI266" s="3"/>
      <c r="AMJ266" s="3"/>
      <c r="AMK266" s="3"/>
      <c r="AML266" s="3"/>
      <c r="AMM266" s="3"/>
      <c r="AMN266" s="3"/>
      <c r="AMO266" s="3"/>
      <c r="AMP266" s="3"/>
      <c r="AMQ266" s="3"/>
      <c r="AMR266" s="3"/>
      <c r="AMS266" s="3"/>
      <c r="AMT266" s="3"/>
      <c r="AMU266" s="3"/>
    </row>
    <row r="267" spans="1:1035" ht="14.25">
      <c r="A267" s="3"/>
      <c r="B267" s="3"/>
      <c r="C267" s="3"/>
      <c r="D267" s="3"/>
      <c r="E267" s="3"/>
      <c r="F267" s="3"/>
      <c r="G267" s="6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  <c r="IW267" s="3"/>
      <c r="IX267" s="3"/>
      <c r="IY267" s="3"/>
      <c r="IZ267" s="3"/>
      <c r="JA267" s="3"/>
      <c r="JB267" s="3"/>
      <c r="JC267" s="3"/>
      <c r="JD267" s="3"/>
      <c r="JE267" s="3"/>
      <c r="JF267" s="3"/>
      <c r="JG267" s="3"/>
      <c r="JH267" s="3"/>
      <c r="JI267" s="3"/>
      <c r="JJ267" s="3"/>
      <c r="JK267" s="3"/>
      <c r="JL267" s="3"/>
      <c r="JM267" s="3"/>
      <c r="JN267" s="3"/>
      <c r="JO267" s="3"/>
      <c r="JP267" s="3"/>
      <c r="JQ267" s="3"/>
      <c r="JR267" s="3"/>
      <c r="JS267" s="3"/>
      <c r="JT267" s="3"/>
      <c r="JU267" s="3"/>
      <c r="JV267" s="3"/>
      <c r="JW267" s="3"/>
      <c r="JX267" s="3"/>
      <c r="JY267" s="3"/>
      <c r="JZ267" s="3"/>
      <c r="KA267" s="3"/>
      <c r="KB267" s="3"/>
      <c r="KC267" s="3"/>
      <c r="KD267" s="3"/>
      <c r="KE267" s="3"/>
      <c r="KF267" s="3"/>
      <c r="KG267" s="3"/>
      <c r="KH267" s="3"/>
      <c r="KI267" s="3"/>
      <c r="KJ267" s="3"/>
      <c r="KK267" s="3"/>
      <c r="KL267" s="3"/>
      <c r="KM267" s="3"/>
      <c r="KN267" s="3"/>
      <c r="KO267" s="3"/>
      <c r="KP267" s="3"/>
      <c r="KQ267" s="3"/>
      <c r="KR267" s="3"/>
      <c r="KS267" s="3"/>
      <c r="KT267" s="3"/>
      <c r="KU267" s="3"/>
      <c r="KV267" s="3"/>
      <c r="KW267" s="3"/>
      <c r="KX267" s="3"/>
      <c r="KY267" s="3"/>
      <c r="KZ267" s="3"/>
      <c r="LA267" s="3"/>
      <c r="LB267" s="3"/>
      <c r="LC267" s="3"/>
      <c r="LD267" s="3"/>
      <c r="LE267" s="3"/>
      <c r="LF267" s="3"/>
      <c r="LG267" s="3"/>
      <c r="LH267" s="3"/>
      <c r="LI267" s="3"/>
      <c r="LJ267" s="3"/>
      <c r="LK267" s="3"/>
      <c r="LL267" s="3"/>
      <c r="LM267" s="3"/>
      <c r="LN267" s="3"/>
      <c r="LO267" s="3"/>
      <c r="LP267" s="3"/>
      <c r="LQ267" s="3"/>
      <c r="LR267" s="3"/>
      <c r="LS267" s="3"/>
      <c r="LT267" s="3"/>
      <c r="LU267" s="3"/>
      <c r="LV267" s="3"/>
      <c r="LW267" s="3"/>
      <c r="LX267" s="3"/>
      <c r="LY267" s="3"/>
      <c r="LZ267" s="3"/>
      <c r="MA267" s="3"/>
      <c r="MB267" s="3"/>
      <c r="MC267" s="3"/>
      <c r="MD267" s="3"/>
      <c r="ME267" s="3"/>
      <c r="MF267" s="3"/>
      <c r="MG267" s="3"/>
      <c r="MH267" s="3"/>
      <c r="MI267" s="3"/>
      <c r="MJ267" s="3"/>
      <c r="MK267" s="3"/>
      <c r="ML267" s="3"/>
      <c r="MM267" s="3"/>
      <c r="MN267" s="3"/>
      <c r="MO267" s="3"/>
      <c r="MP267" s="3"/>
      <c r="MQ267" s="3"/>
      <c r="MR267" s="3"/>
      <c r="MS267" s="3"/>
      <c r="MT267" s="3"/>
      <c r="MU267" s="3"/>
      <c r="MV267" s="3"/>
      <c r="MW267" s="3"/>
      <c r="MX267" s="3"/>
      <c r="MY267" s="3"/>
      <c r="MZ267" s="3"/>
      <c r="NA267" s="3"/>
      <c r="NB267" s="3"/>
      <c r="NC267" s="3"/>
      <c r="ND267" s="3"/>
      <c r="NE267" s="3"/>
      <c r="NF267" s="3"/>
      <c r="NG267" s="3"/>
      <c r="NH267" s="3"/>
      <c r="NI267" s="3"/>
      <c r="NJ267" s="3"/>
      <c r="NK267" s="3"/>
      <c r="NL267" s="3"/>
      <c r="NM267" s="3"/>
      <c r="NN267" s="3"/>
      <c r="NO267" s="3"/>
      <c r="NP267" s="3"/>
      <c r="NQ267" s="3"/>
      <c r="NR267" s="3"/>
      <c r="NS267" s="3"/>
      <c r="NT267" s="3"/>
      <c r="NU267" s="3"/>
      <c r="NV267" s="3"/>
      <c r="NW267" s="3"/>
      <c r="NX267" s="3"/>
      <c r="NY267" s="3"/>
      <c r="NZ267" s="3"/>
      <c r="OA267" s="3"/>
      <c r="OB267" s="3"/>
      <c r="OC267" s="3"/>
      <c r="OD267" s="3"/>
      <c r="OE267" s="3"/>
      <c r="OF267" s="3"/>
      <c r="OG267" s="3"/>
      <c r="OH267" s="3"/>
      <c r="OI267" s="3"/>
      <c r="OJ267" s="3"/>
      <c r="OK267" s="3"/>
      <c r="OL267" s="3"/>
      <c r="OM267" s="3"/>
      <c r="ON267" s="3"/>
      <c r="OO267" s="3"/>
      <c r="OP267" s="3"/>
      <c r="OQ267" s="3"/>
      <c r="OR267" s="3"/>
      <c r="OS267" s="3"/>
      <c r="OT267" s="3"/>
      <c r="OU267" s="3"/>
      <c r="OV267" s="3"/>
      <c r="OW267" s="3"/>
      <c r="OX267" s="3"/>
      <c r="OY267" s="3"/>
      <c r="OZ267" s="3"/>
      <c r="PA267" s="3"/>
      <c r="PB267" s="3"/>
      <c r="PC267" s="3"/>
      <c r="PD267" s="3"/>
      <c r="PE267" s="3"/>
      <c r="PF267" s="3"/>
      <c r="PG267" s="3"/>
      <c r="PH267" s="3"/>
      <c r="PI267" s="3"/>
      <c r="PJ267" s="3"/>
      <c r="PK267" s="3"/>
      <c r="PL267" s="3"/>
      <c r="PM267" s="3"/>
      <c r="PN267" s="3"/>
      <c r="PO267" s="3"/>
      <c r="PP267" s="3"/>
      <c r="PQ267" s="3"/>
      <c r="PR267" s="3"/>
      <c r="PS267" s="3"/>
      <c r="PT267" s="3"/>
      <c r="PU267" s="3"/>
      <c r="PV267" s="3"/>
      <c r="PW267" s="3"/>
      <c r="PX267" s="3"/>
      <c r="PY267" s="3"/>
      <c r="PZ267" s="3"/>
      <c r="QA267" s="3"/>
      <c r="QB267" s="3"/>
      <c r="QC267" s="3"/>
      <c r="QD267" s="3"/>
      <c r="QE267" s="3"/>
      <c r="QF267" s="3"/>
      <c r="QG267" s="3"/>
      <c r="QH267" s="3"/>
      <c r="QI267" s="3"/>
      <c r="QJ267" s="3"/>
      <c r="QK267" s="3"/>
      <c r="QL267" s="3"/>
      <c r="QM267" s="3"/>
      <c r="QN267" s="3"/>
      <c r="QO267" s="3"/>
      <c r="QP267" s="3"/>
      <c r="QQ267" s="3"/>
      <c r="QR267" s="3"/>
      <c r="QS267" s="3"/>
      <c r="QT267" s="3"/>
      <c r="QU267" s="3"/>
      <c r="QV267" s="3"/>
      <c r="QW267" s="3"/>
      <c r="QX267" s="3"/>
      <c r="QY267" s="3"/>
      <c r="QZ267" s="3"/>
      <c r="RA267" s="3"/>
      <c r="RB267" s="3"/>
      <c r="RC267" s="3"/>
      <c r="RD267" s="3"/>
      <c r="RE267" s="3"/>
      <c r="RF267" s="3"/>
      <c r="RG267" s="3"/>
      <c r="RH267" s="3"/>
      <c r="RI267" s="3"/>
      <c r="RJ267" s="3"/>
      <c r="RK267" s="3"/>
      <c r="RL267" s="3"/>
      <c r="RM267" s="3"/>
      <c r="RN267" s="3"/>
      <c r="RO267" s="3"/>
      <c r="RP267" s="3"/>
      <c r="RQ267" s="3"/>
      <c r="RR267" s="3"/>
      <c r="RS267" s="3"/>
      <c r="RT267" s="3"/>
      <c r="RU267" s="3"/>
      <c r="RV267" s="3"/>
      <c r="RW267" s="3"/>
      <c r="RX267" s="3"/>
      <c r="RY267" s="3"/>
      <c r="RZ267" s="3"/>
      <c r="SA267" s="3"/>
      <c r="SB267" s="3"/>
      <c r="SC267" s="3"/>
      <c r="SD267" s="3"/>
      <c r="SE267" s="3"/>
      <c r="SF267" s="3"/>
      <c r="SG267" s="3"/>
      <c r="SH267" s="3"/>
      <c r="SI267" s="3"/>
      <c r="SJ267" s="3"/>
      <c r="SK267" s="3"/>
      <c r="SL267" s="3"/>
      <c r="SM267" s="3"/>
      <c r="SN267" s="3"/>
      <c r="SO267" s="3"/>
      <c r="SP267" s="3"/>
      <c r="SQ267" s="3"/>
      <c r="SR267" s="3"/>
      <c r="SS267" s="3"/>
      <c r="ST267" s="3"/>
      <c r="SU267" s="3"/>
      <c r="SV267" s="3"/>
      <c r="SW267" s="3"/>
      <c r="SX267" s="3"/>
      <c r="SY267" s="3"/>
      <c r="SZ267" s="3"/>
      <c r="TA267" s="3"/>
      <c r="TB267" s="3"/>
      <c r="TC267" s="3"/>
      <c r="TD267" s="3"/>
      <c r="TE267" s="3"/>
      <c r="TF267" s="3"/>
      <c r="TG267" s="3"/>
      <c r="TH267" s="3"/>
      <c r="TI267" s="3"/>
      <c r="TJ267" s="3"/>
      <c r="TK267" s="3"/>
      <c r="TL267" s="3"/>
      <c r="TM267" s="3"/>
      <c r="TN267" s="3"/>
      <c r="TO267" s="3"/>
      <c r="TP267" s="3"/>
      <c r="TQ267" s="3"/>
      <c r="TR267" s="3"/>
      <c r="TS267" s="3"/>
      <c r="TT267" s="3"/>
      <c r="TU267" s="3"/>
      <c r="TV267" s="3"/>
      <c r="TW267" s="3"/>
      <c r="TX267" s="3"/>
      <c r="TY267" s="3"/>
      <c r="TZ267" s="3"/>
      <c r="UA267" s="3"/>
      <c r="UB267" s="3"/>
      <c r="UC267" s="3"/>
      <c r="UD267" s="3"/>
      <c r="UE267" s="3"/>
      <c r="UF267" s="3"/>
      <c r="UG267" s="3"/>
      <c r="UH267" s="3"/>
      <c r="UI267" s="3"/>
      <c r="UJ267" s="3"/>
      <c r="UK267" s="3"/>
      <c r="UL267" s="3"/>
      <c r="UM267" s="3"/>
      <c r="UN267" s="3"/>
      <c r="UO267" s="3"/>
      <c r="UP267" s="3"/>
      <c r="UQ267" s="3"/>
      <c r="UR267" s="3"/>
      <c r="US267" s="3"/>
      <c r="UT267" s="3"/>
      <c r="UU267" s="3"/>
      <c r="UV267" s="3"/>
      <c r="UW267" s="3"/>
      <c r="UX267" s="3"/>
      <c r="UY267" s="3"/>
      <c r="UZ267" s="3"/>
      <c r="VA267" s="3"/>
      <c r="VB267" s="3"/>
      <c r="VC267" s="3"/>
      <c r="VD267" s="3"/>
      <c r="VE267" s="3"/>
      <c r="VF267" s="3"/>
      <c r="VG267" s="3"/>
      <c r="VH267" s="3"/>
      <c r="VI267" s="3"/>
      <c r="VJ267" s="3"/>
      <c r="VK267" s="3"/>
      <c r="VL267" s="3"/>
      <c r="VM267" s="3"/>
      <c r="VN267" s="3"/>
      <c r="VO267" s="3"/>
      <c r="VP267" s="3"/>
      <c r="VQ267" s="3"/>
      <c r="VR267" s="3"/>
      <c r="VS267" s="3"/>
      <c r="VT267" s="3"/>
      <c r="VU267" s="3"/>
      <c r="VV267" s="3"/>
      <c r="VW267" s="3"/>
      <c r="VX267" s="3"/>
      <c r="VY267" s="3"/>
      <c r="VZ267" s="3"/>
      <c r="WA267" s="3"/>
      <c r="WB267" s="3"/>
      <c r="WC267" s="3"/>
      <c r="WD267" s="3"/>
      <c r="WE267" s="3"/>
      <c r="WF267" s="3"/>
      <c r="WG267" s="3"/>
      <c r="WH267" s="3"/>
      <c r="WI267" s="3"/>
      <c r="WJ267" s="3"/>
      <c r="WK267" s="3"/>
      <c r="WL267" s="3"/>
      <c r="WM267" s="3"/>
      <c r="WN267" s="3"/>
      <c r="WO267" s="3"/>
      <c r="WP267" s="3"/>
      <c r="WQ267" s="3"/>
      <c r="WR267" s="3"/>
      <c r="WS267" s="3"/>
      <c r="WT267" s="3"/>
      <c r="WU267" s="3"/>
      <c r="WV267" s="3"/>
      <c r="WW267" s="3"/>
      <c r="WX267" s="3"/>
      <c r="WY267" s="3"/>
      <c r="WZ267" s="3"/>
      <c r="XA267" s="3"/>
      <c r="XB267" s="3"/>
      <c r="XC267" s="3"/>
      <c r="XD267" s="3"/>
      <c r="XE267" s="3"/>
      <c r="XF267" s="3"/>
      <c r="XG267" s="3"/>
      <c r="XH267" s="3"/>
      <c r="XI267" s="3"/>
      <c r="XJ267" s="3"/>
      <c r="XK267" s="3"/>
      <c r="XL267" s="3"/>
      <c r="XM267" s="3"/>
      <c r="XN267" s="3"/>
      <c r="XO267" s="3"/>
      <c r="XP267" s="3"/>
      <c r="XQ267" s="3"/>
      <c r="XR267" s="3"/>
      <c r="XS267" s="3"/>
      <c r="XT267" s="3"/>
      <c r="XU267" s="3"/>
      <c r="XV267" s="3"/>
      <c r="XW267" s="3"/>
      <c r="XX267" s="3"/>
      <c r="XY267" s="3"/>
      <c r="XZ267" s="3"/>
      <c r="YA267" s="3"/>
      <c r="YB267" s="3"/>
      <c r="YC267" s="3"/>
      <c r="YD267" s="3"/>
      <c r="YE267" s="3"/>
      <c r="YF267" s="3"/>
      <c r="YG267" s="3"/>
      <c r="YH267" s="3"/>
      <c r="YI267" s="3"/>
      <c r="YJ267" s="3"/>
      <c r="YK267" s="3"/>
      <c r="YL267" s="3"/>
      <c r="YM267" s="3"/>
      <c r="YN267" s="3"/>
      <c r="YO267" s="3"/>
      <c r="YP267" s="3"/>
      <c r="YQ267" s="3"/>
      <c r="YR267" s="3"/>
      <c r="YS267" s="3"/>
      <c r="YT267" s="3"/>
      <c r="YU267" s="3"/>
      <c r="YV267" s="3"/>
      <c r="YW267" s="3"/>
      <c r="YX267" s="3"/>
      <c r="YY267" s="3"/>
      <c r="YZ267" s="3"/>
      <c r="ZA267" s="3"/>
      <c r="ZB267" s="3"/>
      <c r="ZC267" s="3"/>
      <c r="ZD267" s="3"/>
      <c r="ZE267" s="3"/>
      <c r="ZF267" s="3"/>
      <c r="ZG267" s="3"/>
      <c r="ZH267" s="3"/>
      <c r="ZI267" s="3"/>
      <c r="ZJ267" s="3"/>
      <c r="ZK267" s="3"/>
      <c r="ZL267" s="3"/>
      <c r="ZM267" s="3"/>
      <c r="ZN267" s="3"/>
      <c r="ZO267" s="3"/>
      <c r="ZP267" s="3"/>
      <c r="ZQ267" s="3"/>
      <c r="ZR267" s="3"/>
      <c r="ZS267" s="3"/>
      <c r="ZT267" s="3"/>
      <c r="ZU267" s="3"/>
      <c r="ZV267" s="3"/>
      <c r="ZW267" s="3"/>
      <c r="ZX267" s="3"/>
      <c r="ZY267" s="3"/>
      <c r="ZZ267" s="3"/>
      <c r="AAA267" s="3"/>
      <c r="AAB267" s="3"/>
      <c r="AAC267" s="3"/>
      <c r="AAD267" s="3"/>
      <c r="AAE267" s="3"/>
      <c r="AAF267" s="3"/>
      <c r="AAG267" s="3"/>
      <c r="AAH267" s="3"/>
      <c r="AAI267" s="3"/>
      <c r="AAJ267" s="3"/>
      <c r="AAK267" s="3"/>
      <c r="AAL267" s="3"/>
      <c r="AAM267" s="3"/>
      <c r="AAN267" s="3"/>
      <c r="AAO267" s="3"/>
      <c r="AAP267" s="3"/>
      <c r="AAQ267" s="3"/>
      <c r="AAR267" s="3"/>
      <c r="AAS267" s="3"/>
      <c r="AAT267" s="3"/>
      <c r="AAU267" s="3"/>
      <c r="AAV267" s="3"/>
      <c r="AAW267" s="3"/>
      <c r="AAX267" s="3"/>
      <c r="AAY267" s="3"/>
      <c r="AAZ267" s="3"/>
      <c r="ABA267" s="3"/>
      <c r="ABB267" s="3"/>
      <c r="ABC267" s="3"/>
      <c r="ABD267" s="3"/>
      <c r="ABE267" s="3"/>
      <c r="ABF267" s="3"/>
      <c r="ABG267" s="3"/>
      <c r="ABH267" s="3"/>
      <c r="ABI267" s="3"/>
      <c r="ABJ267" s="3"/>
      <c r="ABK267" s="3"/>
      <c r="ABL267" s="3"/>
      <c r="ABM267" s="3"/>
      <c r="ABN267" s="3"/>
      <c r="ABO267" s="3"/>
      <c r="ABP267" s="3"/>
      <c r="ABQ267" s="3"/>
      <c r="ABR267" s="3"/>
      <c r="ABS267" s="3"/>
      <c r="ABT267" s="3"/>
      <c r="ABU267" s="3"/>
      <c r="ABV267" s="3"/>
      <c r="ABW267" s="3"/>
      <c r="ABX267" s="3"/>
      <c r="ABY267" s="3"/>
      <c r="ABZ267" s="3"/>
      <c r="ACA267" s="3"/>
      <c r="ACB267" s="3"/>
      <c r="ACC267" s="3"/>
      <c r="ACD267" s="3"/>
      <c r="ACE267" s="3"/>
      <c r="ACF267" s="3"/>
      <c r="ACG267" s="3"/>
      <c r="ACH267" s="3"/>
      <c r="ACI267" s="3"/>
      <c r="ACJ267" s="3"/>
      <c r="ACK267" s="3"/>
      <c r="ACL267" s="3"/>
      <c r="ACM267" s="3"/>
      <c r="ACN267" s="3"/>
      <c r="ACO267" s="3"/>
      <c r="ACP267" s="3"/>
      <c r="ACQ267" s="3"/>
      <c r="ACR267" s="3"/>
      <c r="ACS267" s="3"/>
      <c r="ACT267" s="3"/>
      <c r="ACU267" s="3"/>
      <c r="ACV267" s="3"/>
      <c r="ACW267" s="3"/>
      <c r="ACX267" s="3"/>
      <c r="ACY267" s="3"/>
      <c r="ACZ267" s="3"/>
      <c r="ADA267" s="3"/>
      <c r="ADB267" s="3"/>
      <c r="ADC267" s="3"/>
      <c r="ADD267" s="3"/>
      <c r="ADE267" s="3"/>
      <c r="ADF267" s="3"/>
      <c r="ADG267" s="3"/>
      <c r="ADH267" s="3"/>
      <c r="ADI267" s="3"/>
      <c r="ADJ267" s="3"/>
      <c r="ADK267" s="3"/>
      <c r="ADL267" s="3"/>
      <c r="ADM267" s="3"/>
      <c r="ADN267" s="3"/>
      <c r="ADO267" s="3"/>
      <c r="ADP267" s="3"/>
      <c r="ADQ267" s="3"/>
      <c r="ADR267" s="3"/>
      <c r="ADS267" s="3"/>
      <c r="ADT267" s="3"/>
      <c r="ADU267" s="3"/>
      <c r="ADV267" s="3"/>
      <c r="ADW267" s="3"/>
      <c r="ADX267" s="3"/>
      <c r="ADY267" s="3"/>
      <c r="ADZ267" s="3"/>
      <c r="AEA267" s="3"/>
      <c r="AEB267" s="3"/>
      <c r="AEC267" s="3"/>
      <c r="AED267" s="3"/>
      <c r="AEE267" s="3"/>
      <c r="AEF267" s="3"/>
      <c r="AEG267" s="3"/>
      <c r="AEH267" s="3"/>
      <c r="AEI267" s="3"/>
      <c r="AEJ267" s="3"/>
      <c r="AEK267" s="3"/>
      <c r="AEL267" s="3"/>
      <c r="AEM267" s="3"/>
      <c r="AEN267" s="3"/>
      <c r="AEO267" s="3"/>
      <c r="AEP267" s="3"/>
      <c r="AEQ267" s="3"/>
      <c r="AER267" s="3"/>
      <c r="AES267" s="3"/>
      <c r="AET267" s="3"/>
      <c r="AEU267" s="3"/>
      <c r="AEV267" s="3"/>
      <c r="AEW267" s="3"/>
      <c r="AEX267" s="3"/>
      <c r="AEY267" s="3"/>
      <c r="AEZ267" s="3"/>
      <c r="AFA267" s="3"/>
      <c r="AFB267" s="3"/>
      <c r="AFC267" s="3"/>
      <c r="AFD267" s="3"/>
      <c r="AFE267" s="3"/>
      <c r="AFF267" s="3"/>
      <c r="AFG267" s="3"/>
      <c r="AFH267" s="3"/>
      <c r="AFI267" s="3"/>
      <c r="AFJ267" s="3"/>
      <c r="AFK267" s="3"/>
      <c r="AFL267" s="3"/>
      <c r="AFM267" s="3"/>
      <c r="AFN267" s="3"/>
      <c r="AFO267" s="3"/>
      <c r="AFP267" s="3"/>
      <c r="AFQ267" s="3"/>
      <c r="AFR267" s="3"/>
      <c r="AFS267" s="3"/>
      <c r="AFT267" s="3"/>
      <c r="AFU267" s="3"/>
      <c r="AFV267" s="3"/>
      <c r="AFW267" s="3"/>
      <c r="AFX267" s="3"/>
      <c r="AFY267" s="3"/>
      <c r="AFZ267" s="3"/>
      <c r="AGA267" s="3"/>
      <c r="AGB267" s="3"/>
      <c r="AGC267" s="3"/>
      <c r="AGD267" s="3"/>
      <c r="AGE267" s="3"/>
      <c r="AGF267" s="3"/>
      <c r="AGG267" s="3"/>
      <c r="AGH267" s="3"/>
      <c r="AGI267" s="3"/>
      <c r="AGJ267" s="3"/>
      <c r="AGK267" s="3"/>
      <c r="AGL267" s="3"/>
      <c r="AGM267" s="3"/>
      <c r="AGN267" s="3"/>
      <c r="AGO267" s="3"/>
      <c r="AGP267" s="3"/>
      <c r="AGQ267" s="3"/>
      <c r="AGR267" s="3"/>
      <c r="AGS267" s="3"/>
      <c r="AGT267" s="3"/>
      <c r="AGU267" s="3"/>
      <c r="AGV267" s="3"/>
      <c r="AGW267" s="3"/>
      <c r="AGX267" s="3"/>
      <c r="AGY267" s="3"/>
      <c r="AGZ267" s="3"/>
      <c r="AHA267" s="3"/>
      <c r="AHB267" s="3"/>
      <c r="AHC267" s="3"/>
      <c r="AHD267" s="3"/>
      <c r="AHE267" s="3"/>
      <c r="AHF267" s="3"/>
      <c r="AHG267" s="3"/>
      <c r="AHH267" s="3"/>
      <c r="AHI267" s="3"/>
      <c r="AHJ267" s="3"/>
      <c r="AHK267" s="3"/>
      <c r="AHL267" s="3"/>
      <c r="AHM267" s="3"/>
      <c r="AHN267" s="3"/>
      <c r="AHO267" s="3"/>
      <c r="AHP267" s="3"/>
      <c r="AHQ267" s="3"/>
      <c r="AHR267" s="3"/>
      <c r="AHS267" s="3"/>
      <c r="AHT267" s="3"/>
      <c r="AHU267" s="3"/>
      <c r="AHV267" s="3"/>
      <c r="AHW267" s="3"/>
      <c r="AHX267" s="3"/>
      <c r="AHY267" s="3"/>
      <c r="AHZ267" s="3"/>
      <c r="AIA267" s="3"/>
      <c r="AIB267" s="3"/>
      <c r="AIC267" s="3"/>
      <c r="AID267" s="3"/>
      <c r="AIE267" s="3"/>
      <c r="AIF267" s="3"/>
      <c r="AIG267" s="3"/>
      <c r="AIH267" s="3"/>
      <c r="AII267" s="3"/>
      <c r="AIJ267" s="3"/>
      <c r="AIK267" s="3"/>
      <c r="AIL267" s="3"/>
      <c r="AIM267" s="3"/>
      <c r="AIN267" s="3"/>
      <c r="AIO267" s="3"/>
      <c r="AIP267" s="3"/>
      <c r="AIQ267" s="3"/>
      <c r="AIR267" s="3"/>
      <c r="AIS267" s="3"/>
      <c r="AIT267" s="3"/>
      <c r="AIU267" s="3"/>
      <c r="AIV267" s="3"/>
      <c r="AIW267" s="3"/>
      <c r="AIX267" s="3"/>
      <c r="AIY267" s="3"/>
      <c r="AIZ267" s="3"/>
      <c r="AJA267" s="3"/>
      <c r="AJB267" s="3"/>
      <c r="AJC267" s="3"/>
      <c r="AJD267" s="3"/>
      <c r="AJE267" s="3"/>
      <c r="AJF267" s="3"/>
      <c r="AJG267" s="3"/>
      <c r="AJH267" s="3"/>
      <c r="AJI267" s="3"/>
      <c r="AJJ267" s="3"/>
      <c r="AJK267" s="3"/>
      <c r="AJL267" s="3"/>
      <c r="AJM267" s="3"/>
      <c r="AJN267" s="3"/>
      <c r="AJO267" s="3"/>
      <c r="AJP267" s="3"/>
      <c r="AJQ267" s="3"/>
      <c r="AJR267" s="3"/>
      <c r="AJS267" s="3"/>
      <c r="AJT267" s="3"/>
      <c r="AJU267" s="3"/>
      <c r="AJV267" s="3"/>
      <c r="AJW267" s="3"/>
      <c r="AJX267" s="3"/>
      <c r="AJY267" s="3"/>
      <c r="AJZ267" s="3"/>
      <c r="AKA267" s="3"/>
      <c r="AKB267" s="3"/>
      <c r="AKC267" s="3"/>
      <c r="AKD267" s="3"/>
      <c r="AKE267" s="3"/>
      <c r="AKF267" s="3"/>
      <c r="AKG267" s="3"/>
      <c r="AKH267" s="3"/>
      <c r="AKI267" s="3"/>
      <c r="AKJ267" s="3"/>
      <c r="AKK267" s="3"/>
      <c r="AKL267" s="3"/>
      <c r="AKM267" s="3"/>
      <c r="AKN267" s="3"/>
      <c r="AKO267" s="3"/>
      <c r="AKP267" s="3"/>
      <c r="AKQ267" s="3"/>
      <c r="AKR267" s="3"/>
      <c r="AKS267" s="3"/>
      <c r="AKT267" s="3"/>
      <c r="AKU267" s="3"/>
      <c r="AKV267" s="3"/>
      <c r="AKW267" s="3"/>
      <c r="AKX267" s="3"/>
      <c r="AKY267" s="3"/>
      <c r="AKZ267" s="3"/>
      <c r="ALA267" s="3"/>
      <c r="ALB267" s="3"/>
      <c r="ALC267" s="3"/>
      <c r="ALD267" s="3"/>
      <c r="ALE267" s="3"/>
      <c r="ALF267" s="3"/>
      <c r="ALG267" s="3"/>
      <c r="ALH267" s="3"/>
      <c r="ALI267" s="3"/>
      <c r="ALJ267" s="3"/>
      <c r="ALK267" s="3"/>
      <c r="ALL267" s="3"/>
      <c r="ALM267" s="3"/>
      <c r="ALN267" s="3"/>
      <c r="ALO267" s="3"/>
      <c r="ALP267" s="3"/>
      <c r="ALQ267" s="3"/>
      <c r="ALR267" s="3"/>
      <c r="ALS267" s="3"/>
      <c r="ALT267" s="3"/>
      <c r="ALU267" s="3"/>
      <c r="ALV267" s="3"/>
      <c r="ALW267" s="3"/>
      <c r="ALX267" s="3"/>
      <c r="ALY267" s="3"/>
      <c r="ALZ267" s="3"/>
      <c r="AMA267" s="3"/>
      <c r="AMB267" s="3"/>
      <c r="AMC267" s="3"/>
      <c r="AMD267" s="3"/>
      <c r="AME267" s="3"/>
      <c r="AMF267" s="3"/>
      <c r="AMG267" s="3"/>
      <c r="AMH267" s="3"/>
      <c r="AMI267" s="3"/>
      <c r="AMJ267" s="3"/>
      <c r="AMK267" s="3"/>
      <c r="AML267" s="3"/>
      <c r="AMM267" s="3"/>
      <c r="AMN267" s="3"/>
      <c r="AMO267" s="3"/>
      <c r="AMP267" s="3"/>
      <c r="AMQ267" s="3"/>
      <c r="AMR267" s="3"/>
      <c r="AMS267" s="3"/>
      <c r="AMT267" s="3"/>
      <c r="AMU267" s="3"/>
    </row>
    <row r="268" spans="1:1035" ht="14.25">
      <c r="C268" s="3"/>
      <c r="D268" s="3"/>
      <c r="E268" s="3"/>
      <c r="F268" s="3"/>
      <c r="G268" s="3"/>
      <c r="H268" s="3"/>
    </row>
    <row r="269" spans="1:1035" ht="14.25">
      <c r="C269" s="3"/>
      <c r="D269" s="3"/>
      <c r="E269" s="3"/>
      <c r="F269" s="3"/>
      <c r="G269" s="3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</row>
    <row r="270" spans="1:1035" ht="14.25">
      <c r="C270" s="21" t="s">
        <v>130</v>
      </c>
      <c r="D270" s="3"/>
      <c r="E270" s="3"/>
      <c r="F270" s="3"/>
      <c r="G270" s="3"/>
      <c r="H270" s="3" t="s">
        <v>294</v>
      </c>
    </row>
    <row r="271" spans="1:1035" s="5" customFormat="1" ht="14.25" hidden="1" outlineLevel="1">
      <c r="C271" s="225" t="s">
        <v>295</v>
      </c>
      <c r="D271" s="226"/>
      <c r="E271" s="300" t="str">
        <f ca="1">+IF(ABS(SUM(H271:AH271))&lt;0.1,"Ok","No")</f>
        <v>Ok</v>
      </c>
      <c r="F271" s="226"/>
      <c r="G271" s="99"/>
      <c r="H271" s="227">
        <f t="shared" ref="H271:AH271" ca="1" si="431">IF((ROUND(H47-H55,0)=0),0,1)</f>
        <v>0</v>
      </c>
      <c r="I271" s="227">
        <f t="shared" ca="1" si="431"/>
        <v>0</v>
      </c>
      <c r="J271" s="227">
        <f t="shared" ca="1" si="431"/>
        <v>0</v>
      </c>
      <c r="K271" s="227">
        <f t="shared" ca="1" si="431"/>
        <v>0</v>
      </c>
      <c r="L271" s="227">
        <f t="shared" ca="1" si="431"/>
        <v>0</v>
      </c>
      <c r="M271" s="227">
        <f t="shared" ca="1" si="431"/>
        <v>0</v>
      </c>
      <c r="N271" s="227">
        <f t="shared" ca="1" si="431"/>
        <v>0</v>
      </c>
      <c r="O271" s="227">
        <f t="shared" ca="1" si="431"/>
        <v>0</v>
      </c>
      <c r="P271" s="227">
        <f t="shared" ca="1" si="431"/>
        <v>0</v>
      </c>
      <c r="Q271" s="227">
        <f t="shared" ca="1" si="431"/>
        <v>0</v>
      </c>
      <c r="R271" s="227">
        <f t="shared" ca="1" si="431"/>
        <v>0</v>
      </c>
      <c r="S271" s="227">
        <f t="shared" ca="1" si="431"/>
        <v>0</v>
      </c>
      <c r="T271" s="227">
        <f t="shared" ca="1" si="431"/>
        <v>0</v>
      </c>
      <c r="U271" s="227">
        <f t="shared" ca="1" si="431"/>
        <v>0</v>
      </c>
      <c r="V271" s="227">
        <f t="shared" ca="1" si="431"/>
        <v>0</v>
      </c>
      <c r="W271" s="227">
        <f t="shared" ca="1" si="431"/>
        <v>0</v>
      </c>
      <c r="X271" s="227">
        <f t="shared" ca="1" si="431"/>
        <v>0</v>
      </c>
      <c r="Y271" s="227">
        <f t="shared" ca="1" si="431"/>
        <v>0</v>
      </c>
      <c r="Z271" s="227">
        <f t="shared" ca="1" si="431"/>
        <v>0</v>
      </c>
      <c r="AA271" s="227">
        <f t="shared" ca="1" si="431"/>
        <v>0</v>
      </c>
      <c r="AB271" s="227">
        <f t="shared" ca="1" si="431"/>
        <v>0</v>
      </c>
      <c r="AC271" s="227">
        <f t="shared" ca="1" si="431"/>
        <v>0</v>
      </c>
      <c r="AD271" s="227">
        <f t="shared" ca="1" si="431"/>
        <v>0</v>
      </c>
      <c r="AE271" s="227">
        <f t="shared" ca="1" si="431"/>
        <v>0</v>
      </c>
      <c r="AF271" s="227">
        <f t="shared" ca="1" si="431"/>
        <v>0</v>
      </c>
      <c r="AG271" s="227">
        <f t="shared" ca="1" si="431"/>
        <v>0</v>
      </c>
      <c r="AH271" s="227">
        <f t="shared" ca="1" si="431"/>
        <v>0</v>
      </c>
      <c r="AI271" s="4"/>
      <c r="AJ271" s="4"/>
    </row>
    <row r="272" spans="1:1035" s="5" customFormat="1" ht="14.25" hidden="1" outlineLevel="1">
      <c r="C272" s="228" t="s">
        <v>296</v>
      </c>
      <c r="D272" s="229"/>
      <c r="E272" s="230" t="str">
        <f ca="1">+IF(ABS(SUM(H272:AH272))=0,"Ok","No")</f>
        <v>Ok</v>
      </c>
      <c r="F272" s="229"/>
      <c r="G272" s="67"/>
      <c r="H272" s="231">
        <f t="shared" ref="H272:AH272" ca="1" si="432">(+H46&lt;0)*1</f>
        <v>0</v>
      </c>
      <c r="I272" s="231">
        <f t="shared" ca="1" si="432"/>
        <v>0</v>
      </c>
      <c r="J272" s="231">
        <f t="shared" ca="1" si="432"/>
        <v>0</v>
      </c>
      <c r="K272" s="231">
        <f t="shared" ca="1" si="432"/>
        <v>0</v>
      </c>
      <c r="L272" s="231">
        <f t="shared" ca="1" si="432"/>
        <v>0</v>
      </c>
      <c r="M272" s="231">
        <f t="shared" ca="1" si="432"/>
        <v>0</v>
      </c>
      <c r="N272" s="231">
        <f t="shared" ca="1" si="432"/>
        <v>0</v>
      </c>
      <c r="O272" s="231">
        <f t="shared" ca="1" si="432"/>
        <v>0</v>
      </c>
      <c r="P272" s="231">
        <f t="shared" ca="1" si="432"/>
        <v>0</v>
      </c>
      <c r="Q272" s="231">
        <f t="shared" ca="1" si="432"/>
        <v>0</v>
      </c>
      <c r="R272" s="231">
        <f t="shared" ca="1" si="432"/>
        <v>0</v>
      </c>
      <c r="S272" s="231">
        <f t="shared" ca="1" si="432"/>
        <v>0</v>
      </c>
      <c r="T272" s="231">
        <f t="shared" ca="1" si="432"/>
        <v>0</v>
      </c>
      <c r="U272" s="231">
        <f t="shared" ca="1" si="432"/>
        <v>0</v>
      </c>
      <c r="V272" s="231">
        <f t="shared" ca="1" si="432"/>
        <v>0</v>
      </c>
      <c r="W272" s="231">
        <f t="shared" ca="1" si="432"/>
        <v>0</v>
      </c>
      <c r="X272" s="231">
        <f t="shared" ca="1" si="432"/>
        <v>0</v>
      </c>
      <c r="Y272" s="231">
        <f t="shared" ca="1" si="432"/>
        <v>0</v>
      </c>
      <c r="Z272" s="231">
        <f t="shared" ca="1" si="432"/>
        <v>0</v>
      </c>
      <c r="AA272" s="231">
        <f t="shared" ca="1" si="432"/>
        <v>0</v>
      </c>
      <c r="AB272" s="231">
        <f t="shared" ca="1" si="432"/>
        <v>0</v>
      </c>
      <c r="AC272" s="231">
        <f t="shared" ca="1" si="432"/>
        <v>0</v>
      </c>
      <c r="AD272" s="231">
        <f t="shared" ca="1" si="432"/>
        <v>0</v>
      </c>
      <c r="AE272" s="231">
        <f t="shared" ca="1" si="432"/>
        <v>0</v>
      </c>
      <c r="AF272" s="231">
        <f t="shared" ca="1" si="432"/>
        <v>0</v>
      </c>
      <c r="AG272" s="231">
        <f t="shared" ca="1" si="432"/>
        <v>0</v>
      </c>
      <c r="AH272" s="231">
        <f t="shared" ca="1" si="432"/>
        <v>0</v>
      </c>
      <c r="AI272" s="4"/>
      <c r="AJ272" s="4"/>
    </row>
    <row r="273" spans="1:1035" ht="14.25" collapsed="1">
      <c r="A273" s="3"/>
      <c r="B273" s="3"/>
      <c r="C273" s="58"/>
      <c r="D273" s="3"/>
      <c r="E273" s="32"/>
      <c r="F273" s="3"/>
      <c r="G273" s="6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  <c r="IW273" s="3"/>
      <c r="IX273" s="3"/>
      <c r="IY273" s="3"/>
      <c r="IZ273" s="3"/>
      <c r="JA273" s="3"/>
      <c r="JB273" s="3"/>
      <c r="JC273" s="3"/>
      <c r="JD273" s="3"/>
      <c r="JE273" s="3"/>
      <c r="JF273" s="3"/>
      <c r="JG273" s="3"/>
      <c r="JH273" s="3"/>
      <c r="JI273" s="3"/>
      <c r="JJ273" s="3"/>
      <c r="JK273" s="3"/>
      <c r="JL273" s="3"/>
      <c r="JM273" s="3"/>
      <c r="JN273" s="3"/>
      <c r="JO273" s="3"/>
      <c r="JP273" s="3"/>
      <c r="JQ273" s="3"/>
      <c r="JR273" s="3"/>
      <c r="JS273" s="3"/>
      <c r="JT273" s="3"/>
      <c r="JU273" s="3"/>
      <c r="JV273" s="3"/>
      <c r="JW273" s="3"/>
      <c r="JX273" s="3"/>
      <c r="JY273" s="3"/>
      <c r="JZ273" s="3"/>
      <c r="KA273" s="3"/>
      <c r="KB273" s="3"/>
      <c r="KC273" s="3"/>
      <c r="KD273" s="3"/>
      <c r="KE273" s="3"/>
      <c r="KF273" s="3"/>
      <c r="KG273" s="3"/>
      <c r="KH273" s="3"/>
      <c r="KI273" s="3"/>
      <c r="KJ273" s="3"/>
      <c r="KK273" s="3"/>
      <c r="KL273" s="3"/>
      <c r="KM273" s="3"/>
      <c r="KN273" s="3"/>
      <c r="KO273" s="3"/>
      <c r="KP273" s="3"/>
      <c r="KQ273" s="3"/>
      <c r="KR273" s="3"/>
      <c r="KS273" s="3"/>
      <c r="KT273" s="3"/>
      <c r="KU273" s="3"/>
      <c r="KV273" s="3"/>
      <c r="KW273" s="3"/>
      <c r="KX273" s="3"/>
      <c r="KY273" s="3"/>
      <c r="KZ273" s="3"/>
      <c r="LA273" s="3"/>
      <c r="LB273" s="3"/>
      <c r="LC273" s="3"/>
      <c r="LD273" s="3"/>
      <c r="LE273" s="3"/>
      <c r="LF273" s="3"/>
      <c r="LG273" s="3"/>
      <c r="LH273" s="3"/>
      <c r="LI273" s="3"/>
      <c r="LJ273" s="3"/>
      <c r="LK273" s="3"/>
      <c r="LL273" s="3"/>
      <c r="LM273" s="3"/>
      <c r="LN273" s="3"/>
      <c r="LO273" s="3"/>
      <c r="LP273" s="3"/>
      <c r="LQ273" s="3"/>
      <c r="LR273" s="3"/>
      <c r="LS273" s="3"/>
      <c r="LT273" s="3"/>
      <c r="LU273" s="3"/>
      <c r="LV273" s="3"/>
      <c r="LW273" s="3"/>
      <c r="LX273" s="3"/>
      <c r="LY273" s="3"/>
      <c r="LZ273" s="3"/>
      <c r="MA273" s="3"/>
      <c r="MB273" s="3"/>
      <c r="MC273" s="3"/>
      <c r="MD273" s="3"/>
      <c r="ME273" s="3"/>
      <c r="MF273" s="3"/>
      <c r="MG273" s="3"/>
      <c r="MH273" s="3"/>
      <c r="MI273" s="3"/>
      <c r="MJ273" s="3"/>
      <c r="MK273" s="3"/>
      <c r="ML273" s="3"/>
      <c r="MM273" s="3"/>
      <c r="MN273" s="3"/>
      <c r="MO273" s="3"/>
      <c r="MP273" s="3"/>
      <c r="MQ273" s="3"/>
      <c r="MR273" s="3"/>
      <c r="MS273" s="3"/>
      <c r="MT273" s="3"/>
      <c r="MU273" s="3"/>
      <c r="MV273" s="3"/>
      <c r="MW273" s="3"/>
      <c r="MX273" s="3"/>
      <c r="MY273" s="3"/>
      <c r="MZ273" s="3"/>
      <c r="NA273" s="3"/>
      <c r="NB273" s="3"/>
      <c r="NC273" s="3"/>
      <c r="ND273" s="3"/>
      <c r="NE273" s="3"/>
      <c r="NF273" s="3"/>
      <c r="NG273" s="3"/>
      <c r="NH273" s="3"/>
      <c r="NI273" s="3"/>
      <c r="NJ273" s="3"/>
      <c r="NK273" s="3"/>
      <c r="NL273" s="3"/>
      <c r="NM273" s="3"/>
      <c r="NN273" s="3"/>
      <c r="NO273" s="3"/>
      <c r="NP273" s="3"/>
      <c r="NQ273" s="3"/>
      <c r="NR273" s="3"/>
      <c r="NS273" s="3"/>
      <c r="NT273" s="3"/>
      <c r="NU273" s="3"/>
      <c r="NV273" s="3"/>
      <c r="NW273" s="3"/>
      <c r="NX273" s="3"/>
      <c r="NY273" s="3"/>
      <c r="NZ273" s="3"/>
      <c r="OA273" s="3"/>
      <c r="OB273" s="3"/>
      <c r="OC273" s="3"/>
      <c r="OD273" s="3"/>
      <c r="OE273" s="3"/>
      <c r="OF273" s="3"/>
      <c r="OG273" s="3"/>
      <c r="OH273" s="3"/>
      <c r="OI273" s="3"/>
      <c r="OJ273" s="3"/>
      <c r="OK273" s="3"/>
      <c r="OL273" s="3"/>
      <c r="OM273" s="3"/>
      <c r="ON273" s="3"/>
      <c r="OO273" s="3"/>
      <c r="OP273" s="3"/>
      <c r="OQ273" s="3"/>
      <c r="OR273" s="3"/>
      <c r="OS273" s="3"/>
      <c r="OT273" s="3"/>
      <c r="OU273" s="3"/>
      <c r="OV273" s="3"/>
      <c r="OW273" s="3"/>
      <c r="OX273" s="3"/>
      <c r="OY273" s="3"/>
      <c r="OZ273" s="3"/>
      <c r="PA273" s="3"/>
      <c r="PB273" s="3"/>
      <c r="PC273" s="3"/>
      <c r="PD273" s="3"/>
      <c r="PE273" s="3"/>
      <c r="PF273" s="3"/>
      <c r="PG273" s="3"/>
      <c r="PH273" s="3"/>
      <c r="PI273" s="3"/>
      <c r="PJ273" s="3"/>
      <c r="PK273" s="3"/>
      <c r="PL273" s="3"/>
      <c r="PM273" s="3"/>
      <c r="PN273" s="3"/>
      <c r="PO273" s="3"/>
      <c r="PP273" s="3"/>
      <c r="PQ273" s="3"/>
      <c r="PR273" s="3"/>
      <c r="PS273" s="3"/>
      <c r="PT273" s="3"/>
      <c r="PU273" s="3"/>
      <c r="PV273" s="3"/>
      <c r="PW273" s="3"/>
      <c r="PX273" s="3"/>
      <c r="PY273" s="3"/>
      <c r="PZ273" s="3"/>
      <c r="QA273" s="3"/>
      <c r="QB273" s="3"/>
      <c r="QC273" s="3"/>
      <c r="QD273" s="3"/>
      <c r="QE273" s="3"/>
      <c r="QF273" s="3"/>
      <c r="QG273" s="3"/>
      <c r="QH273" s="3"/>
      <c r="QI273" s="3"/>
      <c r="QJ273" s="3"/>
      <c r="QK273" s="3"/>
      <c r="QL273" s="3"/>
      <c r="QM273" s="3"/>
      <c r="QN273" s="3"/>
      <c r="QO273" s="3"/>
      <c r="QP273" s="3"/>
      <c r="QQ273" s="3"/>
      <c r="QR273" s="3"/>
      <c r="QS273" s="3"/>
      <c r="QT273" s="3"/>
      <c r="QU273" s="3"/>
      <c r="QV273" s="3"/>
      <c r="QW273" s="3"/>
      <c r="QX273" s="3"/>
      <c r="QY273" s="3"/>
      <c r="QZ273" s="3"/>
      <c r="RA273" s="3"/>
      <c r="RB273" s="3"/>
      <c r="RC273" s="3"/>
      <c r="RD273" s="3"/>
      <c r="RE273" s="3"/>
      <c r="RF273" s="3"/>
      <c r="RG273" s="3"/>
      <c r="RH273" s="3"/>
      <c r="RI273" s="3"/>
      <c r="RJ273" s="3"/>
      <c r="RK273" s="3"/>
      <c r="RL273" s="3"/>
      <c r="RM273" s="3"/>
      <c r="RN273" s="3"/>
      <c r="RO273" s="3"/>
      <c r="RP273" s="3"/>
      <c r="RQ273" s="3"/>
      <c r="RR273" s="3"/>
      <c r="RS273" s="3"/>
      <c r="RT273" s="3"/>
      <c r="RU273" s="3"/>
      <c r="RV273" s="3"/>
      <c r="RW273" s="3"/>
      <c r="RX273" s="3"/>
      <c r="RY273" s="3"/>
      <c r="RZ273" s="3"/>
      <c r="SA273" s="3"/>
      <c r="SB273" s="3"/>
      <c r="SC273" s="3"/>
      <c r="SD273" s="3"/>
      <c r="SE273" s="3"/>
      <c r="SF273" s="3"/>
      <c r="SG273" s="3"/>
      <c r="SH273" s="3"/>
      <c r="SI273" s="3"/>
      <c r="SJ273" s="3"/>
      <c r="SK273" s="3"/>
      <c r="SL273" s="3"/>
      <c r="SM273" s="3"/>
      <c r="SN273" s="3"/>
      <c r="SO273" s="3"/>
      <c r="SP273" s="3"/>
      <c r="SQ273" s="3"/>
      <c r="SR273" s="3"/>
      <c r="SS273" s="3"/>
      <c r="ST273" s="3"/>
      <c r="SU273" s="3"/>
      <c r="SV273" s="3"/>
      <c r="SW273" s="3"/>
      <c r="SX273" s="3"/>
      <c r="SY273" s="3"/>
      <c r="SZ273" s="3"/>
      <c r="TA273" s="3"/>
      <c r="TB273" s="3"/>
      <c r="TC273" s="3"/>
      <c r="TD273" s="3"/>
      <c r="TE273" s="3"/>
      <c r="TF273" s="3"/>
      <c r="TG273" s="3"/>
      <c r="TH273" s="3"/>
      <c r="TI273" s="3"/>
      <c r="TJ273" s="3"/>
      <c r="TK273" s="3"/>
      <c r="TL273" s="3"/>
      <c r="TM273" s="3"/>
      <c r="TN273" s="3"/>
      <c r="TO273" s="3"/>
      <c r="TP273" s="3"/>
      <c r="TQ273" s="3"/>
      <c r="TR273" s="3"/>
      <c r="TS273" s="3"/>
      <c r="TT273" s="3"/>
      <c r="TU273" s="3"/>
      <c r="TV273" s="3"/>
      <c r="TW273" s="3"/>
      <c r="TX273" s="3"/>
      <c r="TY273" s="3"/>
      <c r="TZ273" s="3"/>
      <c r="UA273" s="3"/>
      <c r="UB273" s="3"/>
      <c r="UC273" s="3"/>
      <c r="UD273" s="3"/>
      <c r="UE273" s="3"/>
      <c r="UF273" s="3"/>
      <c r="UG273" s="3"/>
      <c r="UH273" s="3"/>
      <c r="UI273" s="3"/>
      <c r="UJ273" s="3"/>
      <c r="UK273" s="3"/>
      <c r="UL273" s="3"/>
      <c r="UM273" s="3"/>
      <c r="UN273" s="3"/>
      <c r="UO273" s="3"/>
      <c r="UP273" s="3"/>
      <c r="UQ273" s="3"/>
      <c r="UR273" s="3"/>
      <c r="US273" s="3"/>
      <c r="UT273" s="3"/>
      <c r="UU273" s="3"/>
      <c r="UV273" s="3"/>
      <c r="UW273" s="3"/>
      <c r="UX273" s="3"/>
      <c r="UY273" s="3"/>
      <c r="UZ273" s="3"/>
      <c r="VA273" s="3"/>
      <c r="VB273" s="3"/>
      <c r="VC273" s="3"/>
      <c r="VD273" s="3"/>
      <c r="VE273" s="3"/>
      <c r="VF273" s="3"/>
      <c r="VG273" s="3"/>
      <c r="VH273" s="3"/>
      <c r="VI273" s="3"/>
      <c r="VJ273" s="3"/>
      <c r="VK273" s="3"/>
      <c r="VL273" s="3"/>
      <c r="VM273" s="3"/>
      <c r="VN273" s="3"/>
      <c r="VO273" s="3"/>
      <c r="VP273" s="3"/>
      <c r="VQ273" s="3"/>
      <c r="VR273" s="3"/>
      <c r="VS273" s="3"/>
      <c r="VT273" s="3"/>
      <c r="VU273" s="3"/>
      <c r="VV273" s="3"/>
      <c r="VW273" s="3"/>
      <c r="VX273" s="3"/>
      <c r="VY273" s="3"/>
      <c r="VZ273" s="3"/>
      <c r="WA273" s="3"/>
      <c r="WB273" s="3"/>
      <c r="WC273" s="3"/>
      <c r="WD273" s="3"/>
      <c r="WE273" s="3"/>
      <c r="WF273" s="3"/>
      <c r="WG273" s="3"/>
      <c r="WH273" s="3"/>
      <c r="WI273" s="3"/>
      <c r="WJ273" s="3"/>
      <c r="WK273" s="3"/>
      <c r="WL273" s="3"/>
      <c r="WM273" s="3"/>
      <c r="WN273" s="3"/>
      <c r="WO273" s="3"/>
      <c r="WP273" s="3"/>
      <c r="WQ273" s="3"/>
      <c r="WR273" s="3"/>
      <c r="WS273" s="3"/>
      <c r="WT273" s="3"/>
      <c r="WU273" s="3"/>
      <c r="WV273" s="3"/>
      <c r="WW273" s="3"/>
      <c r="WX273" s="3"/>
      <c r="WY273" s="3"/>
      <c r="WZ273" s="3"/>
      <c r="XA273" s="3"/>
      <c r="XB273" s="3"/>
      <c r="XC273" s="3"/>
      <c r="XD273" s="3"/>
      <c r="XE273" s="3"/>
      <c r="XF273" s="3"/>
      <c r="XG273" s="3"/>
      <c r="XH273" s="3"/>
      <c r="XI273" s="3"/>
      <c r="XJ273" s="3"/>
      <c r="XK273" s="3"/>
      <c r="XL273" s="3"/>
      <c r="XM273" s="3"/>
      <c r="XN273" s="3"/>
      <c r="XO273" s="3"/>
      <c r="XP273" s="3"/>
      <c r="XQ273" s="3"/>
      <c r="XR273" s="3"/>
      <c r="XS273" s="3"/>
      <c r="XT273" s="3"/>
      <c r="XU273" s="3"/>
      <c r="XV273" s="3"/>
      <c r="XW273" s="3"/>
      <c r="XX273" s="3"/>
      <c r="XY273" s="3"/>
      <c r="XZ273" s="3"/>
      <c r="YA273" s="3"/>
      <c r="YB273" s="3"/>
      <c r="YC273" s="3"/>
      <c r="YD273" s="3"/>
      <c r="YE273" s="3"/>
      <c r="YF273" s="3"/>
      <c r="YG273" s="3"/>
      <c r="YH273" s="3"/>
      <c r="YI273" s="3"/>
      <c r="YJ273" s="3"/>
      <c r="YK273" s="3"/>
      <c r="YL273" s="3"/>
      <c r="YM273" s="3"/>
      <c r="YN273" s="3"/>
      <c r="YO273" s="3"/>
      <c r="YP273" s="3"/>
      <c r="YQ273" s="3"/>
      <c r="YR273" s="3"/>
      <c r="YS273" s="3"/>
      <c r="YT273" s="3"/>
      <c r="YU273" s="3"/>
      <c r="YV273" s="3"/>
      <c r="YW273" s="3"/>
      <c r="YX273" s="3"/>
      <c r="YY273" s="3"/>
      <c r="YZ273" s="3"/>
      <c r="ZA273" s="3"/>
      <c r="ZB273" s="3"/>
      <c r="ZC273" s="3"/>
      <c r="ZD273" s="3"/>
      <c r="ZE273" s="3"/>
      <c r="ZF273" s="3"/>
      <c r="ZG273" s="3"/>
      <c r="ZH273" s="3"/>
      <c r="ZI273" s="3"/>
      <c r="ZJ273" s="3"/>
      <c r="ZK273" s="3"/>
      <c r="ZL273" s="3"/>
      <c r="ZM273" s="3"/>
      <c r="ZN273" s="3"/>
      <c r="ZO273" s="3"/>
      <c r="ZP273" s="3"/>
      <c r="ZQ273" s="3"/>
      <c r="ZR273" s="3"/>
      <c r="ZS273" s="3"/>
      <c r="ZT273" s="3"/>
      <c r="ZU273" s="3"/>
      <c r="ZV273" s="3"/>
      <c r="ZW273" s="3"/>
      <c r="ZX273" s="3"/>
      <c r="ZY273" s="3"/>
      <c r="ZZ273" s="3"/>
      <c r="AAA273" s="3"/>
      <c r="AAB273" s="3"/>
      <c r="AAC273" s="3"/>
      <c r="AAD273" s="3"/>
      <c r="AAE273" s="3"/>
      <c r="AAF273" s="3"/>
      <c r="AAG273" s="3"/>
      <c r="AAH273" s="3"/>
      <c r="AAI273" s="3"/>
      <c r="AAJ273" s="3"/>
      <c r="AAK273" s="3"/>
      <c r="AAL273" s="3"/>
      <c r="AAM273" s="3"/>
      <c r="AAN273" s="3"/>
      <c r="AAO273" s="3"/>
      <c r="AAP273" s="3"/>
      <c r="AAQ273" s="3"/>
      <c r="AAR273" s="3"/>
      <c r="AAS273" s="3"/>
      <c r="AAT273" s="3"/>
      <c r="AAU273" s="3"/>
      <c r="AAV273" s="3"/>
      <c r="AAW273" s="3"/>
      <c r="AAX273" s="3"/>
      <c r="AAY273" s="3"/>
      <c r="AAZ273" s="3"/>
      <c r="ABA273" s="3"/>
      <c r="ABB273" s="3"/>
      <c r="ABC273" s="3"/>
      <c r="ABD273" s="3"/>
      <c r="ABE273" s="3"/>
      <c r="ABF273" s="3"/>
      <c r="ABG273" s="3"/>
      <c r="ABH273" s="3"/>
      <c r="ABI273" s="3"/>
      <c r="ABJ273" s="3"/>
      <c r="ABK273" s="3"/>
      <c r="ABL273" s="3"/>
      <c r="ABM273" s="3"/>
      <c r="ABN273" s="3"/>
      <c r="ABO273" s="3"/>
      <c r="ABP273" s="3"/>
      <c r="ABQ273" s="3"/>
      <c r="ABR273" s="3"/>
      <c r="ABS273" s="3"/>
      <c r="ABT273" s="3"/>
      <c r="ABU273" s="3"/>
      <c r="ABV273" s="3"/>
      <c r="ABW273" s="3"/>
      <c r="ABX273" s="3"/>
      <c r="ABY273" s="3"/>
      <c r="ABZ273" s="3"/>
      <c r="ACA273" s="3"/>
      <c r="ACB273" s="3"/>
      <c r="ACC273" s="3"/>
      <c r="ACD273" s="3"/>
      <c r="ACE273" s="3"/>
      <c r="ACF273" s="3"/>
      <c r="ACG273" s="3"/>
      <c r="ACH273" s="3"/>
      <c r="ACI273" s="3"/>
      <c r="ACJ273" s="3"/>
      <c r="ACK273" s="3"/>
      <c r="ACL273" s="3"/>
      <c r="ACM273" s="3"/>
      <c r="ACN273" s="3"/>
      <c r="ACO273" s="3"/>
      <c r="ACP273" s="3"/>
      <c r="ACQ273" s="3"/>
      <c r="ACR273" s="3"/>
      <c r="ACS273" s="3"/>
      <c r="ACT273" s="3"/>
      <c r="ACU273" s="3"/>
      <c r="ACV273" s="3"/>
      <c r="ACW273" s="3"/>
      <c r="ACX273" s="3"/>
      <c r="ACY273" s="3"/>
      <c r="ACZ273" s="3"/>
      <c r="ADA273" s="3"/>
      <c r="ADB273" s="3"/>
      <c r="ADC273" s="3"/>
      <c r="ADD273" s="3"/>
      <c r="ADE273" s="3"/>
      <c r="ADF273" s="3"/>
      <c r="ADG273" s="3"/>
      <c r="ADH273" s="3"/>
      <c r="ADI273" s="3"/>
      <c r="ADJ273" s="3"/>
      <c r="ADK273" s="3"/>
      <c r="ADL273" s="3"/>
      <c r="ADM273" s="3"/>
      <c r="ADN273" s="3"/>
      <c r="ADO273" s="3"/>
      <c r="ADP273" s="3"/>
      <c r="ADQ273" s="3"/>
      <c r="ADR273" s="3"/>
      <c r="ADS273" s="3"/>
      <c r="ADT273" s="3"/>
      <c r="ADU273" s="3"/>
      <c r="ADV273" s="3"/>
      <c r="ADW273" s="3"/>
      <c r="ADX273" s="3"/>
      <c r="ADY273" s="3"/>
      <c r="ADZ273" s="3"/>
      <c r="AEA273" s="3"/>
      <c r="AEB273" s="3"/>
      <c r="AEC273" s="3"/>
      <c r="AED273" s="3"/>
      <c r="AEE273" s="3"/>
      <c r="AEF273" s="3"/>
      <c r="AEG273" s="3"/>
      <c r="AEH273" s="3"/>
      <c r="AEI273" s="3"/>
      <c r="AEJ273" s="3"/>
      <c r="AEK273" s="3"/>
      <c r="AEL273" s="3"/>
      <c r="AEM273" s="3"/>
      <c r="AEN273" s="3"/>
      <c r="AEO273" s="3"/>
      <c r="AEP273" s="3"/>
      <c r="AEQ273" s="3"/>
      <c r="AER273" s="3"/>
      <c r="AES273" s="3"/>
      <c r="AET273" s="3"/>
      <c r="AEU273" s="3"/>
      <c r="AEV273" s="3"/>
      <c r="AEW273" s="3"/>
      <c r="AEX273" s="3"/>
      <c r="AEY273" s="3"/>
      <c r="AEZ273" s="3"/>
      <c r="AFA273" s="3"/>
      <c r="AFB273" s="3"/>
      <c r="AFC273" s="3"/>
      <c r="AFD273" s="3"/>
      <c r="AFE273" s="3"/>
      <c r="AFF273" s="3"/>
      <c r="AFG273" s="3"/>
      <c r="AFH273" s="3"/>
      <c r="AFI273" s="3"/>
      <c r="AFJ273" s="3"/>
      <c r="AFK273" s="3"/>
      <c r="AFL273" s="3"/>
      <c r="AFM273" s="3"/>
      <c r="AFN273" s="3"/>
      <c r="AFO273" s="3"/>
      <c r="AFP273" s="3"/>
      <c r="AFQ273" s="3"/>
      <c r="AFR273" s="3"/>
      <c r="AFS273" s="3"/>
      <c r="AFT273" s="3"/>
      <c r="AFU273" s="3"/>
      <c r="AFV273" s="3"/>
      <c r="AFW273" s="3"/>
      <c r="AFX273" s="3"/>
      <c r="AFY273" s="3"/>
      <c r="AFZ273" s="3"/>
      <c r="AGA273" s="3"/>
      <c r="AGB273" s="3"/>
      <c r="AGC273" s="3"/>
      <c r="AGD273" s="3"/>
      <c r="AGE273" s="3"/>
      <c r="AGF273" s="3"/>
      <c r="AGG273" s="3"/>
      <c r="AGH273" s="3"/>
      <c r="AGI273" s="3"/>
      <c r="AGJ273" s="3"/>
      <c r="AGK273" s="3"/>
      <c r="AGL273" s="3"/>
      <c r="AGM273" s="3"/>
      <c r="AGN273" s="3"/>
      <c r="AGO273" s="3"/>
      <c r="AGP273" s="3"/>
      <c r="AGQ273" s="3"/>
      <c r="AGR273" s="3"/>
      <c r="AGS273" s="3"/>
      <c r="AGT273" s="3"/>
      <c r="AGU273" s="3"/>
      <c r="AGV273" s="3"/>
      <c r="AGW273" s="3"/>
      <c r="AGX273" s="3"/>
      <c r="AGY273" s="3"/>
      <c r="AGZ273" s="3"/>
      <c r="AHA273" s="3"/>
      <c r="AHB273" s="3"/>
      <c r="AHC273" s="3"/>
      <c r="AHD273" s="3"/>
      <c r="AHE273" s="3"/>
      <c r="AHF273" s="3"/>
      <c r="AHG273" s="3"/>
      <c r="AHH273" s="3"/>
      <c r="AHI273" s="3"/>
      <c r="AHJ273" s="3"/>
      <c r="AHK273" s="3"/>
      <c r="AHL273" s="3"/>
      <c r="AHM273" s="3"/>
      <c r="AHN273" s="3"/>
      <c r="AHO273" s="3"/>
      <c r="AHP273" s="3"/>
      <c r="AHQ273" s="3"/>
      <c r="AHR273" s="3"/>
      <c r="AHS273" s="3"/>
      <c r="AHT273" s="3"/>
      <c r="AHU273" s="3"/>
      <c r="AHV273" s="3"/>
      <c r="AHW273" s="3"/>
      <c r="AHX273" s="3"/>
      <c r="AHY273" s="3"/>
      <c r="AHZ273" s="3"/>
      <c r="AIA273" s="3"/>
      <c r="AIB273" s="3"/>
      <c r="AIC273" s="3"/>
      <c r="AID273" s="3"/>
      <c r="AIE273" s="3"/>
      <c r="AIF273" s="3"/>
      <c r="AIG273" s="3"/>
      <c r="AIH273" s="3"/>
      <c r="AII273" s="3"/>
      <c r="AIJ273" s="3"/>
      <c r="AIK273" s="3"/>
      <c r="AIL273" s="3"/>
      <c r="AIM273" s="3"/>
      <c r="AIN273" s="3"/>
      <c r="AIO273" s="3"/>
      <c r="AIP273" s="3"/>
      <c r="AIQ273" s="3"/>
      <c r="AIR273" s="3"/>
      <c r="AIS273" s="3"/>
      <c r="AIT273" s="3"/>
      <c r="AIU273" s="3"/>
      <c r="AIV273" s="3"/>
      <c r="AIW273" s="3"/>
      <c r="AIX273" s="3"/>
      <c r="AIY273" s="3"/>
      <c r="AIZ273" s="3"/>
      <c r="AJA273" s="3"/>
      <c r="AJB273" s="3"/>
      <c r="AJC273" s="3"/>
      <c r="AJD273" s="3"/>
      <c r="AJE273" s="3"/>
      <c r="AJF273" s="3"/>
      <c r="AJG273" s="3"/>
      <c r="AJH273" s="3"/>
      <c r="AJI273" s="3"/>
      <c r="AJJ273" s="3"/>
      <c r="AJK273" s="3"/>
      <c r="AJL273" s="3"/>
      <c r="AJM273" s="3"/>
      <c r="AJN273" s="3"/>
      <c r="AJO273" s="3"/>
      <c r="AJP273" s="3"/>
      <c r="AJQ273" s="3"/>
      <c r="AJR273" s="3"/>
      <c r="AJS273" s="3"/>
      <c r="AJT273" s="3"/>
      <c r="AJU273" s="3"/>
      <c r="AJV273" s="3"/>
      <c r="AJW273" s="3"/>
      <c r="AJX273" s="3"/>
      <c r="AJY273" s="3"/>
      <c r="AJZ273" s="3"/>
      <c r="AKA273" s="3"/>
      <c r="AKB273" s="3"/>
      <c r="AKC273" s="3"/>
      <c r="AKD273" s="3"/>
      <c r="AKE273" s="3"/>
      <c r="AKF273" s="3"/>
      <c r="AKG273" s="3"/>
      <c r="AKH273" s="3"/>
      <c r="AKI273" s="3"/>
      <c r="AKJ273" s="3"/>
      <c r="AKK273" s="3"/>
      <c r="AKL273" s="3"/>
      <c r="AKM273" s="3"/>
      <c r="AKN273" s="3"/>
      <c r="AKO273" s="3"/>
      <c r="AKP273" s="3"/>
      <c r="AKQ273" s="3"/>
      <c r="AKR273" s="3"/>
      <c r="AKS273" s="3"/>
      <c r="AKT273" s="3"/>
      <c r="AKU273" s="3"/>
      <c r="AKV273" s="3"/>
      <c r="AKW273" s="3"/>
      <c r="AKX273" s="3"/>
      <c r="AKY273" s="3"/>
      <c r="AKZ273" s="3"/>
      <c r="ALA273" s="3"/>
      <c r="ALB273" s="3"/>
      <c r="ALC273" s="3"/>
      <c r="ALD273" s="3"/>
      <c r="ALE273" s="3"/>
      <c r="ALF273" s="3"/>
      <c r="ALG273" s="3"/>
      <c r="ALH273" s="3"/>
      <c r="ALI273" s="3"/>
      <c r="ALJ273" s="3"/>
      <c r="ALK273" s="3"/>
      <c r="ALL273" s="3"/>
      <c r="ALM273" s="3"/>
      <c r="ALN273" s="3"/>
      <c r="ALO273" s="3"/>
      <c r="ALP273" s="3"/>
      <c r="ALQ273" s="3"/>
      <c r="ALR273" s="3"/>
      <c r="ALS273" s="3"/>
      <c r="ALT273" s="3"/>
      <c r="ALU273" s="3"/>
      <c r="ALV273" s="3"/>
      <c r="ALW273" s="3"/>
      <c r="ALX273" s="3"/>
      <c r="ALY273" s="3"/>
      <c r="ALZ273" s="3"/>
      <c r="AMA273" s="3"/>
      <c r="AMB273" s="3"/>
      <c r="AMC273" s="3"/>
      <c r="AMD273" s="3"/>
      <c r="AME273" s="3"/>
      <c r="AMF273" s="3"/>
      <c r="AMG273" s="3"/>
      <c r="AMH273" s="3"/>
      <c r="AMI273" s="3"/>
      <c r="AMJ273" s="3"/>
      <c r="AMK273" s="3"/>
      <c r="AML273" s="3"/>
      <c r="AMM273" s="3"/>
      <c r="AMN273" s="3"/>
      <c r="AMO273" s="3"/>
      <c r="AMP273" s="3"/>
      <c r="AMQ273" s="3"/>
      <c r="AMR273" s="3"/>
      <c r="AMS273" s="3"/>
      <c r="AMT273" s="3"/>
      <c r="AMU273" s="3"/>
    </row>
    <row r="274" spans="1:1035" ht="14.25">
      <c r="A274" s="3"/>
      <c r="B274" s="3"/>
      <c r="C274" s="58"/>
      <c r="D274" s="3"/>
      <c r="E274" s="32"/>
      <c r="F274" s="3"/>
      <c r="G274" s="6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  <c r="IW274" s="3"/>
      <c r="IX274" s="3"/>
      <c r="IY274" s="3"/>
      <c r="IZ274" s="3"/>
      <c r="JA274" s="3"/>
      <c r="JB274" s="3"/>
      <c r="JC274" s="3"/>
      <c r="JD274" s="3"/>
      <c r="JE274" s="3"/>
      <c r="JF274" s="3"/>
      <c r="JG274" s="3"/>
      <c r="JH274" s="3"/>
      <c r="JI274" s="3"/>
      <c r="JJ274" s="3"/>
      <c r="JK274" s="3"/>
      <c r="JL274" s="3"/>
      <c r="JM274" s="3"/>
      <c r="JN274" s="3"/>
      <c r="JO274" s="3"/>
      <c r="JP274" s="3"/>
      <c r="JQ274" s="3"/>
      <c r="JR274" s="3"/>
      <c r="JS274" s="3"/>
      <c r="JT274" s="3"/>
      <c r="JU274" s="3"/>
      <c r="JV274" s="3"/>
      <c r="JW274" s="3"/>
      <c r="JX274" s="3"/>
      <c r="JY274" s="3"/>
      <c r="JZ274" s="3"/>
      <c r="KA274" s="3"/>
      <c r="KB274" s="3"/>
      <c r="KC274" s="3"/>
      <c r="KD274" s="3"/>
      <c r="KE274" s="3"/>
      <c r="KF274" s="3"/>
      <c r="KG274" s="3"/>
      <c r="KH274" s="3"/>
      <c r="KI274" s="3"/>
      <c r="KJ274" s="3"/>
      <c r="KK274" s="3"/>
      <c r="KL274" s="3"/>
      <c r="KM274" s="3"/>
      <c r="KN274" s="3"/>
      <c r="KO274" s="3"/>
      <c r="KP274" s="3"/>
      <c r="KQ274" s="3"/>
      <c r="KR274" s="3"/>
      <c r="KS274" s="3"/>
      <c r="KT274" s="3"/>
      <c r="KU274" s="3"/>
      <c r="KV274" s="3"/>
      <c r="KW274" s="3"/>
      <c r="KX274" s="3"/>
      <c r="KY274" s="3"/>
      <c r="KZ274" s="3"/>
      <c r="LA274" s="3"/>
      <c r="LB274" s="3"/>
      <c r="LC274" s="3"/>
      <c r="LD274" s="3"/>
      <c r="LE274" s="3"/>
      <c r="LF274" s="3"/>
      <c r="LG274" s="3"/>
      <c r="LH274" s="3"/>
      <c r="LI274" s="3"/>
      <c r="LJ274" s="3"/>
      <c r="LK274" s="3"/>
      <c r="LL274" s="3"/>
      <c r="LM274" s="3"/>
      <c r="LN274" s="3"/>
      <c r="LO274" s="3"/>
      <c r="LP274" s="3"/>
      <c r="LQ274" s="3"/>
      <c r="LR274" s="3"/>
      <c r="LS274" s="3"/>
      <c r="LT274" s="3"/>
      <c r="LU274" s="3"/>
      <c r="LV274" s="3"/>
      <c r="LW274" s="3"/>
      <c r="LX274" s="3"/>
      <c r="LY274" s="3"/>
      <c r="LZ274" s="3"/>
      <c r="MA274" s="3"/>
      <c r="MB274" s="3"/>
      <c r="MC274" s="3"/>
      <c r="MD274" s="3"/>
      <c r="ME274" s="3"/>
      <c r="MF274" s="3"/>
      <c r="MG274" s="3"/>
      <c r="MH274" s="3"/>
      <c r="MI274" s="3"/>
      <c r="MJ274" s="3"/>
      <c r="MK274" s="3"/>
      <c r="ML274" s="3"/>
      <c r="MM274" s="3"/>
      <c r="MN274" s="3"/>
      <c r="MO274" s="3"/>
      <c r="MP274" s="3"/>
      <c r="MQ274" s="3"/>
      <c r="MR274" s="3"/>
      <c r="MS274" s="3"/>
      <c r="MT274" s="3"/>
      <c r="MU274" s="3"/>
      <c r="MV274" s="3"/>
      <c r="MW274" s="3"/>
      <c r="MX274" s="3"/>
      <c r="MY274" s="3"/>
      <c r="MZ274" s="3"/>
      <c r="NA274" s="3"/>
      <c r="NB274" s="3"/>
      <c r="NC274" s="3"/>
      <c r="ND274" s="3"/>
      <c r="NE274" s="3"/>
      <c r="NF274" s="3"/>
      <c r="NG274" s="3"/>
      <c r="NH274" s="3"/>
      <c r="NI274" s="3"/>
      <c r="NJ274" s="3"/>
      <c r="NK274" s="3"/>
      <c r="NL274" s="3"/>
      <c r="NM274" s="3"/>
      <c r="NN274" s="3"/>
      <c r="NO274" s="3"/>
      <c r="NP274" s="3"/>
      <c r="NQ274" s="3"/>
      <c r="NR274" s="3"/>
      <c r="NS274" s="3"/>
      <c r="NT274" s="3"/>
      <c r="NU274" s="3"/>
      <c r="NV274" s="3"/>
      <c r="NW274" s="3"/>
      <c r="NX274" s="3"/>
      <c r="NY274" s="3"/>
      <c r="NZ274" s="3"/>
      <c r="OA274" s="3"/>
      <c r="OB274" s="3"/>
      <c r="OC274" s="3"/>
      <c r="OD274" s="3"/>
      <c r="OE274" s="3"/>
      <c r="OF274" s="3"/>
      <c r="OG274" s="3"/>
      <c r="OH274" s="3"/>
      <c r="OI274" s="3"/>
      <c r="OJ274" s="3"/>
      <c r="OK274" s="3"/>
      <c r="OL274" s="3"/>
      <c r="OM274" s="3"/>
      <c r="ON274" s="3"/>
      <c r="OO274" s="3"/>
      <c r="OP274" s="3"/>
      <c r="OQ274" s="3"/>
      <c r="OR274" s="3"/>
      <c r="OS274" s="3"/>
      <c r="OT274" s="3"/>
      <c r="OU274" s="3"/>
      <c r="OV274" s="3"/>
      <c r="OW274" s="3"/>
      <c r="OX274" s="3"/>
      <c r="OY274" s="3"/>
      <c r="OZ274" s="3"/>
      <c r="PA274" s="3"/>
      <c r="PB274" s="3"/>
      <c r="PC274" s="3"/>
      <c r="PD274" s="3"/>
      <c r="PE274" s="3"/>
      <c r="PF274" s="3"/>
      <c r="PG274" s="3"/>
      <c r="PH274" s="3"/>
      <c r="PI274" s="3"/>
      <c r="PJ274" s="3"/>
      <c r="PK274" s="3"/>
      <c r="PL274" s="3"/>
      <c r="PM274" s="3"/>
      <c r="PN274" s="3"/>
      <c r="PO274" s="3"/>
      <c r="PP274" s="3"/>
      <c r="PQ274" s="3"/>
      <c r="PR274" s="3"/>
      <c r="PS274" s="3"/>
      <c r="PT274" s="3"/>
      <c r="PU274" s="3"/>
      <c r="PV274" s="3"/>
      <c r="PW274" s="3"/>
      <c r="PX274" s="3"/>
      <c r="PY274" s="3"/>
      <c r="PZ274" s="3"/>
      <c r="QA274" s="3"/>
      <c r="QB274" s="3"/>
      <c r="QC274" s="3"/>
      <c r="QD274" s="3"/>
      <c r="QE274" s="3"/>
      <c r="QF274" s="3"/>
      <c r="QG274" s="3"/>
      <c r="QH274" s="3"/>
      <c r="QI274" s="3"/>
      <c r="QJ274" s="3"/>
      <c r="QK274" s="3"/>
      <c r="QL274" s="3"/>
      <c r="QM274" s="3"/>
      <c r="QN274" s="3"/>
      <c r="QO274" s="3"/>
      <c r="QP274" s="3"/>
      <c r="QQ274" s="3"/>
      <c r="QR274" s="3"/>
      <c r="QS274" s="3"/>
      <c r="QT274" s="3"/>
      <c r="QU274" s="3"/>
      <c r="QV274" s="3"/>
      <c r="QW274" s="3"/>
      <c r="QX274" s="3"/>
      <c r="QY274" s="3"/>
      <c r="QZ274" s="3"/>
      <c r="RA274" s="3"/>
      <c r="RB274" s="3"/>
      <c r="RC274" s="3"/>
      <c r="RD274" s="3"/>
      <c r="RE274" s="3"/>
      <c r="RF274" s="3"/>
      <c r="RG274" s="3"/>
      <c r="RH274" s="3"/>
      <c r="RI274" s="3"/>
      <c r="RJ274" s="3"/>
      <c r="RK274" s="3"/>
      <c r="RL274" s="3"/>
      <c r="RM274" s="3"/>
      <c r="RN274" s="3"/>
      <c r="RO274" s="3"/>
      <c r="RP274" s="3"/>
      <c r="RQ274" s="3"/>
      <c r="RR274" s="3"/>
      <c r="RS274" s="3"/>
      <c r="RT274" s="3"/>
      <c r="RU274" s="3"/>
      <c r="RV274" s="3"/>
      <c r="RW274" s="3"/>
      <c r="RX274" s="3"/>
      <c r="RY274" s="3"/>
      <c r="RZ274" s="3"/>
      <c r="SA274" s="3"/>
      <c r="SB274" s="3"/>
      <c r="SC274" s="3"/>
      <c r="SD274" s="3"/>
      <c r="SE274" s="3"/>
      <c r="SF274" s="3"/>
      <c r="SG274" s="3"/>
      <c r="SH274" s="3"/>
      <c r="SI274" s="3"/>
      <c r="SJ274" s="3"/>
      <c r="SK274" s="3"/>
      <c r="SL274" s="3"/>
      <c r="SM274" s="3"/>
      <c r="SN274" s="3"/>
      <c r="SO274" s="3"/>
      <c r="SP274" s="3"/>
      <c r="SQ274" s="3"/>
      <c r="SR274" s="3"/>
      <c r="SS274" s="3"/>
      <c r="ST274" s="3"/>
      <c r="SU274" s="3"/>
      <c r="SV274" s="3"/>
      <c r="SW274" s="3"/>
      <c r="SX274" s="3"/>
      <c r="SY274" s="3"/>
      <c r="SZ274" s="3"/>
      <c r="TA274" s="3"/>
      <c r="TB274" s="3"/>
      <c r="TC274" s="3"/>
      <c r="TD274" s="3"/>
      <c r="TE274" s="3"/>
      <c r="TF274" s="3"/>
      <c r="TG274" s="3"/>
      <c r="TH274" s="3"/>
      <c r="TI274" s="3"/>
      <c r="TJ274" s="3"/>
      <c r="TK274" s="3"/>
      <c r="TL274" s="3"/>
      <c r="TM274" s="3"/>
      <c r="TN274" s="3"/>
      <c r="TO274" s="3"/>
      <c r="TP274" s="3"/>
      <c r="TQ274" s="3"/>
      <c r="TR274" s="3"/>
      <c r="TS274" s="3"/>
      <c r="TT274" s="3"/>
      <c r="TU274" s="3"/>
      <c r="TV274" s="3"/>
      <c r="TW274" s="3"/>
      <c r="TX274" s="3"/>
      <c r="TY274" s="3"/>
      <c r="TZ274" s="3"/>
      <c r="UA274" s="3"/>
      <c r="UB274" s="3"/>
      <c r="UC274" s="3"/>
      <c r="UD274" s="3"/>
      <c r="UE274" s="3"/>
      <c r="UF274" s="3"/>
      <c r="UG274" s="3"/>
      <c r="UH274" s="3"/>
      <c r="UI274" s="3"/>
      <c r="UJ274" s="3"/>
      <c r="UK274" s="3"/>
      <c r="UL274" s="3"/>
      <c r="UM274" s="3"/>
      <c r="UN274" s="3"/>
      <c r="UO274" s="3"/>
      <c r="UP274" s="3"/>
      <c r="UQ274" s="3"/>
      <c r="UR274" s="3"/>
      <c r="US274" s="3"/>
      <c r="UT274" s="3"/>
      <c r="UU274" s="3"/>
      <c r="UV274" s="3"/>
      <c r="UW274" s="3"/>
      <c r="UX274" s="3"/>
      <c r="UY274" s="3"/>
      <c r="UZ274" s="3"/>
      <c r="VA274" s="3"/>
      <c r="VB274" s="3"/>
      <c r="VC274" s="3"/>
      <c r="VD274" s="3"/>
      <c r="VE274" s="3"/>
      <c r="VF274" s="3"/>
      <c r="VG274" s="3"/>
      <c r="VH274" s="3"/>
      <c r="VI274" s="3"/>
      <c r="VJ274" s="3"/>
      <c r="VK274" s="3"/>
      <c r="VL274" s="3"/>
      <c r="VM274" s="3"/>
      <c r="VN274" s="3"/>
      <c r="VO274" s="3"/>
      <c r="VP274" s="3"/>
      <c r="VQ274" s="3"/>
      <c r="VR274" s="3"/>
      <c r="VS274" s="3"/>
      <c r="VT274" s="3"/>
      <c r="VU274" s="3"/>
      <c r="VV274" s="3"/>
      <c r="VW274" s="3"/>
      <c r="VX274" s="3"/>
      <c r="VY274" s="3"/>
      <c r="VZ274" s="3"/>
      <c r="WA274" s="3"/>
      <c r="WB274" s="3"/>
      <c r="WC274" s="3"/>
      <c r="WD274" s="3"/>
      <c r="WE274" s="3"/>
      <c r="WF274" s="3"/>
      <c r="WG274" s="3"/>
      <c r="WH274" s="3"/>
      <c r="WI274" s="3"/>
      <c r="WJ274" s="3"/>
      <c r="WK274" s="3"/>
      <c r="WL274" s="3"/>
      <c r="WM274" s="3"/>
      <c r="WN274" s="3"/>
      <c r="WO274" s="3"/>
      <c r="WP274" s="3"/>
      <c r="WQ274" s="3"/>
      <c r="WR274" s="3"/>
      <c r="WS274" s="3"/>
      <c r="WT274" s="3"/>
      <c r="WU274" s="3"/>
      <c r="WV274" s="3"/>
      <c r="WW274" s="3"/>
      <c r="WX274" s="3"/>
      <c r="WY274" s="3"/>
      <c r="WZ274" s="3"/>
      <c r="XA274" s="3"/>
      <c r="XB274" s="3"/>
      <c r="XC274" s="3"/>
      <c r="XD274" s="3"/>
      <c r="XE274" s="3"/>
      <c r="XF274" s="3"/>
      <c r="XG274" s="3"/>
      <c r="XH274" s="3"/>
      <c r="XI274" s="3"/>
      <c r="XJ274" s="3"/>
      <c r="XK274" s="3"/>
      <c r="XL274" s="3"/>
      <c r="XM274" s="3"/>
      <c r="XN274" s="3"/>
      <c r="XO274" s="3"/>
      <c r="XP274" s="3"/>
      <c r="XQ274" s="3"/>
      <c r="XR274" s="3"/>
      <c r="XS274" s="3"/>
      <c r="XT274" s="3"/>
      <c r="XU274" s="3"/>
      <c r="XV274" s="3"/>
      <c r="XW274" s="3"/>
      <c r="XX274" s="3"/>
      <c r="XY274" s="3"/>
      <c r="XZ274" s="3"/>
      <c r="YA274" s="3"/>
      <c r="YB274" s="3"/>
      <c r="YC274" s="3"/>
      <c r="YD274" s="3"/>
      <c r="YE274" s="3"/>
      <c r="YF274" s="3"/>
      <c r="YG274" s="3"/>
      <c r="YH274" s="3"/>
      <c r="YI274" s="3"/>
      <c r="YJ274" s="3"/>
      <c r="YK274" s="3"/>
      <c r="YL274" s="3"/>
      <c r="YM274" s="3"/>
      <c r="YN274" s="3"/>
      <c r="YO274" s="3"/>
      <c r="YP274" s="3"/>
      <c r="YQ274" s="3"/>
      <c r="YR274" s="3"/>
      <c r="YS274" s="3"/>
      <c r="YT274" s="3"/>
      <c r="YU274" s="3"/>
      <c r="YV274" s="3"/>
      <c r="YW274" s="3"/>
      <c r="YX274" s="3"/>
      <c r="YY274" s="3"/>
      <c r="YZ274" s="3"/>
      <c r="ZA274" s="3"/>
      <c r="ZB274" s="3"/>
      <c r="ZC274" s="3"/>
      <c r="ZD274" s="3"/>
      <c r="ZE274" s="3"/>
      <c r="ZF274" s="3"/>
      <c r="ZG274" s="3"/>
      <c r="ZH274" s="3"/>
      <c r="ZI274" s="3"/>
      <c r="ZJ274" s="3"/>
      <c r="ZK274" s="3"/>
      <c r="ZL274" s="3"/>
      <c r="ZM274" s="3"/>
      <c r="ZN274" s="3"/>
      <c r="ZO274" s="3"/>
      <c r="ZP274" s="3"/>
      <c r="ZQ274" s="3"/>
      <c r="ZR274" s="3"/>
      <c r="ZS274" s="3"/>
      <c r="ZT274" s="3"/>
      <c r="ZU274" s="3"/>
      <c r="ZV274" s="3"/>
      <c r="ZW274" s="3"/>
      <c r="ZX274" s="3"/>
      <c r="ZY274" s="3"/>
      <c r="ZZ274" s="3"/>
      <c r="AAA274" s="3"/>
      <c r="AAB274" s="3"/>
      <c r="AAC274" s="3"/>
      <c r="AAD274" s="3"/>
      <c r="AAE274" s="3"/>
      <c r="AAF274" s="3"/>
      <c r="AAG274" s="3"/>
      <c r="AAH274" s="3"/>
      <c r="AAI274" s="3"/>
      <c r="AAJ274" s="3"/>
      <c r="AAK274" s="3"/>
      <c r="AAL274" s="3"/>
      <c r="AAM274" s="3"/>
      <c r="AAN274" s="3"/>
      <c r="AAO274" s="3"/>
      <c r="AAP274" s="3"/>
      <c r="AAQ274" s="3"/>
      <c r="AAR274" s="3"/>
      <c r="AAS274" s="3"/>
      <c r="AAT274" s="3"/>
      <c r="AAU274" s="3"/>
      <c r="AAV274" s="3"/>
      <c r="AAW274" s="3"/>
      <c r="AAX274" s="3"/>
      <c r="AAY274" s="3"/>
      <c r="AAZ274" s="3"/>
      <c r="ABA274" s="3"/>
      <c r="ABB274" s="3"/>
      <c r="ABC274" s="3"/>
      <c r="ABD274" s="3"/>
      <c r="ABE274" s="3"/>
      <c r="ABF274" s="3"/>
      <c r="ABG274" s="3"/>
      <c r="ABH274" s="3"/>
      <c r="ABI274" s="3"/>
      <c r="ABJ274" s="3"/>
      <c r="ABK274" s="3"/>
      <c r="ABL274" s="3"/>
      <c r="ABM274" s="3"/>
      <c r="ABN274" s="3"/>
      <c r="ABO274" s="3"/>
      <c r="ABP274" s="3"/>
      <c r="ABQ274" s="3"/>
      <c r="ABR274" s="3"/>
      <c r="ABS274" s="3"/>
      <c r="ABT274" s="3"/>
      <c r="ABU274" s="3"/>
      <c r="ABV274" s="3"/>
      <c r="ABW274" s="3"/>
      <c r="ABX274" s="3"/>
      <c r="ABY274" s="3"/>
      <c r="ABZ274" s="3"/>
      <c r="ACA274" s="3"/>
      <c r="ACB274" s="3"/>
      <c r="ACC274" s="3"/>
      <c r="ACD274" s="3"/>
      <c r="ACE274" s="3"/>
      <c r="ACF274" s="3"/>
      <c r="ACG274" s="3"/>
      <c r="ACH274" s="3"/>
      <c r="ACI274" s="3"/>
      <c r="ACJ274" s="3"/>
      <c r="ACK274" s="3"/>
      <c r="ACL274" s="3"/>
      <c r="ACM274" s="3"/>
      <c r="ACN274" s="3"/>
      <c r="ACO274" s="3"/>
      <c r="ACP274" s="3"/>
      <c r="ACQ274" s="3"/>
      <c r="ACR274" s="3"/>
      <c r="ACS274" s="3"/>
      <c r="ACT274" s="3"/>
      <c r="ACU274" s="3"/>
      <c r="ACV274" s="3"/>
      <c r="ACW274" s="3"/>
      <c r="ACX274" s="3"/>
      <c r="ACY274" s="3"/>
      <c r="ACZ274" s="3"/>
      <c r="ADA274" s="3"/>
      <c r="ADB274" s="3"/>
      <c r="ADC274" s="3"/>
      <c r="ADD274" s="3"/>
      <c r="ADE274" s="3"/>
      <c r="ADF274" s="3"/>
      <c r="ADG274" s="3"/>
      <c r="ADH274" s="3"/>
      <c r="ADI274" s="3"/>
      <c r="ADJ274" s="3"/>
      <c r="ADK274" s="3"/>
      <c r="ADL274" s="3"/>
      <c r="ADM274" s="3"/>
      <c r="ADN274" s="3"/>
      <c r="ADO274" s="3"/>
      <c r="ADP274" s="3"/>
      <c r="ADQ274" s="3"/>
      <c r="ADR274" s="3"/>
      <c r="ADS274" s="3"/>
      <c r="ADT274" s="3"/>
      <c r="ADU274" s="3"/>
      <c r="ADV274" s="3"/>
      <c r="ADW274" s="3"/>
      <c r="ADX274" s="3"/>
      <c r="ADY274" s="3"/>
      <c r="ADZ274" s="3"/>
      <c r="AEA274" s="3"/>
      <c r="AEB274" s="3"/>
      <c r="AEC274" s="3"/>
      <c r="AED274" s="3"/>
      <c r="AEE274" s="3"/>
      <c r="AEF274" s="3"/>
      <c r="AEG274" s="3"/>
      <c r="AEH274" s="3"/>
      <c r="AEI274" s="3"/>
      <c r="AEJ274" s="3"/>
      <c r="AEK274" s="3"/>
      <c r="AEL274" s="3"/>
      <c r="AEM274" s="3"/>
      <c r="AEN274" s="3"/>
      <c r="AEO274" s="3"/>
      <c r="AEP274" s="3"/>
      <c r="AEQ274" s="3"/>
      <c r="AER274" s="3"/>
      <c r="AES274" s="3"/>
      <c r="AET274" s="3"/>
      <c r="AEU274" s="3"/>
      <c r="AEV274" s="3"/>
      <c r="AEW274" s="3"/>
      <c r="AEX274" s="3"/>
      <c r="AEY274" s="3"/>
      <c r="AEZ274" s="3"/>
      <c r="AFA274" s="3"/>
      <c r="AFB274" s="3"/>
      <c r="AFC274" s="3"/>
      <c r="AFD274" s="3"/>
      <c r="AFE274" s="3"/>
      <c r="AFF274" s="3"/>
      <c r="AFG274" s="3"/>
      <c r="AFH274" s="3"/>
      <c r="AFI274" s="3"/>
      <c r="AFJ274" s="3"/>
      <c r="AFK274" s="3"/>
      <c r="AFL274" s="3"/>
      <c r="AFM274" s="3"/>
      <c r="AFN274" s="3"/>
      <c r="AFO274" s="3"/>
      <c r="AFP274" s="3"/>
      <c r="AFQ274" s="3"/>
      <c r="AFR274" s="3"/>
      <c r="AFS274" s="3"/>
      <c r="AFT274" s="3"/>
      <c r="AFU274" s="3"/>
      <c r="AFV274" s="3"/>
      <c r="AFW274" s="3"/>
      <c r="AFX274" s="3"/>
      <c r="AFY274" s="3"/>
      <c r="AFZ274" s="3"/>
      <c r="AGA274" s="3"/>
      <c r="AGB274" s="3"/>
      <c r="AGC274" s="3"/>
      <c r="AGD274" s="3"/>
      <c r="AGE274" s="3"/>
      <c r="AGF274" s="3"/>
      <c r="AGG274" s="3"/>
      <c r="AGH274" s="3"/>
      <c r="AGI274" s="3"/>
      <c r="AGJ274" s="3"/>
      <c r="AGK274" s="3"/>
      <c r="AGL274" s="3"/>
      <c r="AGM274" s="3"/>
      <c r="AGN274" s="3"/>
      <c r="AGO274" s="3"/>
      <c r="AGP274" s="3"/>
      <c r="AGQ274" s="3"/>
      <c r="AGR274" s="3"/>
      <c r="AGS274" s="3"/>
      <c r="AGT274" s="3"/>
      <c r="AGU274" s="3"/>
      <c r="AGV274" s="3"/>
      <c r="AGW274" s="3"/>
      <c r="AGX274" s="3"/>
      <c r="AGY274" s="3"/>
      <c r="AGZ274" s="3"/>
      <c r="AHA274" s="3"/>
      <c r="AHB274" s="3"/>
      <c r="AHC274" s="3"/>
      <c r="AHD274" s="3"/>
      <c r="AHE274" s="3"/>
      <c r="AHF274" s="3"/>
      <c r="AHG274" s="3"/>
      <c r="AHH274" s="3"/>
      <c r="AHI274" s="3"/>
      <c r="AHJ274" s="3"/>
      <c r="AHK274" s="3"/>
      <c r="AHL274" s="3"/>
      <c r="AHM274" s="3"/>
      <c r="AHN274" s="3"/>
      <c r="AHO274" s="3"/>
      <c r="AHP274" s="3"/>
      <c r="AHQ274" s="3"/>
      <c r="AHR274" s="3"/>
      <c r="AHS274" s="3"/>
      <c r="AHT274" s="3"/>
      <c r="AHU274" s="3"/>
      <c r="AHV274" s="3"/>
      <c r="AHW274" s="3"/>
      <c r="AHX274" s="3"/>
      <c r="AHY274" s="3"/>
      <c r="AHZ274" s="3"/>
      <c r="AIA274" s="3"/>
      <c r="AIB274" s="3"/>
      <c r="AIC274" s="3"/>
      <c r="AID274" s="3"/>
      <c r="AIE274" s="3"/>
      <c r="AIF274" s="3"/>
      <c r="AIG274" s="3"/>
      <c r="AIH274" s="3"/>
      <c r="AII274" s="3"/>
      <c r="AIJ274" s="3"/>
      <c r="AIK274" s="3"/>
      <c r="AIL274" s="3"/>
      <c r="AIM274" s="3"/>
      <c r="AIN274" s="3"/>
      <c r="AIO274" s="3"/>
      <c r="AIP274" s="3"/>
      <c r="AIQ274" s="3"/>
      <c r="AIR274" s="3"/>
      <c r="AIS274" s="3"/>
      <c r="AIT274" s="3"/>
      <c r="AIU274" s="3"/>
      <c r="AIV274" s="3"/>
      <c r="AIW274" s="3"/>
      <c r="AIX274" s="3"/>
      <c r="AIY274" s="3"/>
      <c r="AIZ274" s="3"/>
      <c r="AJA274" s="3"/>
      <c r="AJB274" s="3"/>
      <c r="AJC274" s="3"/>
      <c r="AJD274" s="3"/>
      <c r="AJE274" s="3"/>
      <c r="AJF274" s="3"/>
      <c r="AJG274" s="3"/>
      <c r="AJH274" s="3"/>
      <c r="AJI274" s="3"/>
      <c r="AJJ274" s="3"/>
      <c r="AJK274" s="3"/>
      <c r="AJL274" s="3"/>
      <c r="AJM274" s="3"/>
      <c r="AJN274" s="3"/>
      <c r="AJO274" s="3"/>
      <c r="AJP274" s="3"/>
      <c r="AJQ274" s="3"/>
      <c r="AJR274" s="3"/>
      <c r="AJS274" s="3"/>
      <c r="AJT274" s="3"/>
      <c r="AJU274" s="3"/>
      <c r="AJV274" s="3"/>
      <c r="AJW274" s="3"/>
      <c r="AJX274" s="3"/>
      <c r="AJY274" s="3"/>
      <c r="AJZ274" s="3"/>
      <c r="AKA274" s="3"/>
      <c r="AKB274" s="3"/>
      <c r="AKC274" s="3"/>
      <c r="AKD274" s="3"/>
      <c r="AKE274" s="3"/>
      <c r="AKF274" s="3"/>
      <c r="AKG274" s="3"/>
      <c r="AKH274" s="3"/>
      <c r="AKI274" s="3"/>
      <c r="AKJ274" s="3"/>
      <c r="AKK274" s="3"/>
      <c r="AKL274" s="3"/>
      <c r="AKM274" s="3"/>
      <c r="AKN274" s="3"/>
      <c r="AKO274" s="3"/>
      <c r="AKP274" s="3"/>
      <c r="AKQ274" s="3"/>
      <c r="AKR274" s="3"/>
      <c r="AKS274" s="3"/>
      <c r="AKT274" s="3"/>
      <c r="AKU274" s="3"/>
      <c r="AKV274" s="3"/>
      <c r="AKW274" s="3"/>
      <c r="AKX274" s="3"/>
      <c r="AKY274" s="3"/>
      <c r="AKZ274" s="3"/>
      <c r="ALA274" s="3"/>
      <c r="ALB274" s="3"/>
      <c r="ALC274" s="3"/>
      <c r="ALD274" s="3"/>
      <c r="ALE274" s="3"/>
      <c r="ALF274" s="3"/>
      <c r="ALG274" s="3"/>
      <c r="ALH274" s="3"/>
      <c r="ALI274" s="3"/>
      <c r="ALJ274" s="3"/>
      <c r="ALK274" s="3"/>
      <c r="ALL274" s="3"/>
      <c r="ALM274" s="3"/>
      <c r="ALN274" s="3"/>
      <c r="ALO274" s="3"/>
      <c r="ALP274" s="3"/>
      <c r="ALQ274" s="3"/>
      <c r="ALR274" s="3"/>
      <c r="ALS274" s="3"/>
      <c r="ALT274" s="3"/>
      <c r="ALU274" s="3"/>
      <c r="ALV274" s="3"/>
      <c r="ALW274" s="3"/>
      <c r="ALX274" s="3"/>
      <c r="ALY274" s="3"/>
      <c r="ALZ274" s="3"/>
      <c r="AMA274" s="3"/>
      <c r="AMB274" s="3"/>
      <c r="AMC274" s="3"/>
      <c r="AMD274" s="3"/>
      <c r="AME274" s="3"/>
      <c r="AMF274" s="3"/>
      <c r="AMG274" s="3"/>
      <c r="AMH274" s="3"/>
      <c r="AMI274" s="3"/>
      <c r="AMJ274" s="3"/>
      <c r="AMK274" s="3"/>
      <c r="AML274" s="3"/>
      <c r="AMM274" s="3"/>
      <c r="AMN274" s="3"/>
      <c r="AMO274" s="3"/>
      <c r="AMP274" s="3"/>
      <c r="AMQ274" s="3"/>
      <c r="AMR274" s="3"/>
      <c r="AMS274" s="3"/>
      <c r="AMT274" s="3"/>
      <c r="AMU274" s="3"/>
    </row>
    <row r="275" spans="1:1035" ht="14.25">
      <c r="A275" s="3"/>
      <c r="B275" s="3"/>
      <c r="C275" s="3"/>
      <c r="D275" s="3"/>
      <c r="E275" s="3"/>
      <c r="F275" s="3"/>
      <c r="G275" s="3"/>
      <c r="H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  <c r="IW275" s="3"/>
      <c r="IX275" s="3"/>
      <c r="IY275" s="3"/>
      <c r="IZ275" s="3"/>
      <c r="JA275" s="3"/>
      <c r="JB275" s="3"/>
      <c r="JC275" s="3"/>
      <c r="JD275" s="3"/>
      <c r="JE275" s="3"/>
      <c r="JF275" s="3"/>
      <c r="JG275" s="3"/>
      <c r="JH275" s="3"/>
      <c r="JI275" s="3"/>
      <c r="JJ275" s="3"/>
      <c r="JK275" s="3"/>
      <c r="JL275" s="3"/>
      <c r="JM275" s="3"/>
      <c r="JN275" s="3"/>
      <c r="JO275" s="3"/>
      <c r="JP275" s="3"/>
      <c r="JQ275" s="3"/>
      <c r="JR275" s="3"/>
      <c r="JS275" s="3"/>
      <c r="JT275" s="3"/>
      <c r="JU275" s="3"/>
      <c r="JV275" s="3"/>
      <c r="JW275" s="3"/>
      <c r="JX275" s="3"/>
      <c r="JY275" s="3"/>
      <c r="JZ275" s="3"/>
      <c r="KA275" s="3"/>
      <c r="KB275" s="3"/>
      <c r="KC275" s="3"/>
      <c r="KD275" s="3"/>
      <c r="KE275" s="3"/>
      <c r="KF275" s="3"/>
      <c r="KG275" s="3"/>
      <c r="KH275" s="3"/>
      <c r="KI275" s="3"/>
      <c r="KJ275" s="3"/>
      <c r="KK275" s="3"/>
      <c r="KL275" s="3"/>
      <c r="KM275" s="3"/>
      <c r="KN275" s="3"/>
      <c r="KO275" s="3"/>
      <c r="KP275" s="3"/>
      <c r="KQ275" s="3"/>
      <c r="KR275" s="3"/>
      <c r="KS275" s="3"/>
      <c r="KT275" s="3"/>
      <c r="KU275" s="3"/>
      <c r="KV275" s="3"/>
      <c r="KW275" s="3"/>
      <c r="KX275" s="3"/>
      <c r="KY275" s="3"/>
      <c r="KZ275" s="3"/>
      <c r="LA275" s="3"/>
      <c r="LB275" s="3"/>
      <c r="LC275" s="3"/>
      <c r="LD275" s="3"/>
      <c r="LE275" s="3"/>
      <c r="LF275" s="3"/>
      <c r="LG275" s="3"/>
      <c r="LH275" s="3"/>
      <c r="LI275" s="3"/>
      <c r="LJ275" s="3"/>
      <c r="LK275" s="3"/>
      <c r="LL275" s="3"/>
      <c r="LM275" s="3"/>
      <c r="LN275" s="3"/>
      <c r="LO275" s="3"/>
      <c r="LP275" s="3"/>
      <c r="LQ275" s="3"/>
      <c r="LR275" s="3"/>
      <c r="LS275" s="3"/>
      <c r="LT275" s="3"/>
      <c r="LU275" s="3"/>
      <c r="LV275" s="3"/>
      <c r="LW275" s="3"/>
      <c r="LX275" s="3"/>
      <c r="LY275" s="3"/>
      <c r="LZ275" s="3"/>
      <c r="MA275" s="3"/>
      <c r="MB275" s="3"/>
      <c r="MC275" s="3"/>
      <c r="MD275" s="3"/>
      <c r="ME275" s="3"/>
      <c r="MF275" s="3"/>
      <c r="MG275" s="3"/>
      <c r="MH275" s="3"/>
      <c r="MI275" s="3"/>
      <c r="MJ275" s="3"/>
      <c r="MK275" s="3"/>
      <c r="ML275" s="3"/>
      <c r="MM275" s="3"/>
      <c r="MN275" s="3"/>
      <c r="MO275" s="3"/>
      <c r="MP275" s="3"/>
      <c r="MQ275" s="3"/>
      <c r="MR275" s="3"/>
      <c r="MS275" s="3"/>
      <c r="MT275" s="3"/>
      <c r="MU275" s="3"/>
      <c r="MV275" s="3"/>
      <c r="MW275" s="3"/>
      <c r="MX275" s="3"/>
      <c r="MY275" s="3"/>
      <c r="MZ275" s="3"/>
      <c r="NA275" s="3"/>
      <c r="NB275" s="3"/>
      <c r="NC275" s="3"/>
      <c r="ND275" s="3"/>
      <c r="NE275" s="3"/>
      <c r="NF275" s="3"/>
      <c r="NG275" s="3"/>
      <c r="NH275" s="3"/>
      <c r="NI275" s="3"/>
      <c r="NJ275" s="3"/>
      <c r="NK275" s="3"/>
      <c r="NL275" s="3"/>
      <c r="NM275" s="3"/>
      <c r="NN275" s="3"/>
      <c r="NO275" s="3"/>
      <c r="NP275" s="3"/>
      <c r="NQ275" s="3"/>
      <c r="NR275" s="3"/>
      <c r="NS275" s="3"/>
      <c r="NT275" s="3"/>
      <c r="NU275" s="3"/>
      <c r="NV275" s="3"/>
      <c r="NW275" s="3"/>
      <c r="NX275" s="3"/>
      <c r="NY275" s="3"/>
      <c r="NZ275" s="3"/>
      <c r="OA275" s="3"/>
      <c r="OB275" s="3"/>
      <c r="OC275" s="3"/>
      <c r="OD275" s="3"/>
      <c r="OE275" s="3"/>
      <c r="OF275" s="3"/>
      <c r="OG275" s="3"/>
      <c r="OH275" s="3"/>
      <c r="OI275" s="3"/>
      <c r="OJ275" s="3"/>
      <c r="OK275" s="3"/>
      <c r="OL275" s="3"/>
      <c r="OM275" s="3"/>
      <c r="ON275" s="3"/>
      <c r="OO275" s="3"/>
      <c r="OP275" s="3"/>
      <c r="OQ275" s="3"/>
      <c r="OR275" s="3"/>
      <c r="OS275" s="3"/>
      <c r="OT275" s="3"/>
      <c r="OU275" s="3"/>
      <c r="OV275" s="3"/>
      <c r="OW275" s="3"/>
      <c r="OX275" s="3"/>
      <c r="OY275" s="3"/>
      <c r="OZ275" s="3"/>
      <c r="PA275" s="3"/>
      <c r="PB275" s="3"/>
      <c r="PC275" s="3"/>
      <c r="PD275" s="3"/>
      <c r="PE275" s="3"/>
      <c r="PF275" s="3"/>
      <c r="PG275" s="3"/>
      <c r="PH275" s="3"/>
      <c r="PI275" s="3"/>
      <c r="PJ275" s="3"/>
      <c r="PK275" s="3"/>
      <c r="PL275" s="3"/>
      <c r="PM275" s="3"/>
      <c r="PN275" s="3"/>
      <c r="PO275" s="3"/>
      <c r="PP275" s="3"/>
      <c r="PQ275" s="3"/>
      <c r="PR275" s="3"/>
      <c r="PS275" s="3"/>
      <c r="PT275" s="3"/>
      <c r="PU275" s="3"/>
      <c r="PV275" s="3"/>
      <c r="PW275" s="3"/>
      <c r="PX275" s="3"/>
      <c r="PY275" s="3"/>
      <c r="PZ275" s="3"/>
      <c r="QA275" s="3"/>
      <c r="QB275" s="3"/>
      <c r="QC275" s="3"/>
      <c r="QD275" s="3"/>
      <c r="QE275" s="3"/>
      <c r="QF275" s="3"/>
      <c r="QG275" s="3"/>
      <c r="QH275" s="3"/>
      <c r="QI275" s="3"/>
      <c r="QJ275" s="3"/>
      <c r="QK275" s="3"/>
      <c r="QL275" s="3"/>
      <c r="QM275" s="3"/>
      <c r="QN275" s="3"/>
      <c r="QO275" s="3"/>
      <c r="QP275" s="3"/>
      <c r="QQ275" s="3"/>
      <c r="QR275" s="3"/>
      <c r="QS275" s="3"/>
      <c r="QT275" s="3"/>
      <c r="QU275" s="3"/>
      <c r="QV275" s="3"/>
      <c r="QW275" s="3"/>
      <c r="QX275" s="3"/>
      <c r="QY275" s="3"/>
      <c r="QZ275" s="3"/>
      <c r="RA275" s="3"/>
      <c r="RB275" s="3"/>
      <c r="RC275" s="3"/>
      <c r="RD275" s="3"/>
      <c r="RE275" s="3"/>
      <c r="RF275" s="3"/>
      <c r="RG275" s="3"/>
      <c r="RH275" s="3"/>
      <c r="RI275" s="3"/>
      <c r="RJ275" s="3"/>
      <c r="RK275" s="3"/>
      <c r="RL275" s="3"/>
      <c r="RM275" s="3"/>
      <c r="RN275" s="3"/>
      <c r="RO275" s="3"/>
      <c r="RP275" s="3"/>
      <c r="RQ275" s="3"/>
      <c r="RR275" s="3"/>
      <c r="RS275" s="3"/>
      <c r="RT275" s="3"/>
      <c r="RU275" s="3"/>
      <c r="RV275" s="3"/>
      <c r="RW275" s="3"/>
      <c r="RX275" s="3"/>
      <c r="RY275" s="3"/>
      <c r="RZ275" s="3"/>
      <c r="SA275" s="3"/>
      <c r="SB275" s="3"/>
      <c r="SC275" s="3"/>
      <c r="SD275" s="3"/>
      <c r="SE275" s="3"/>
      <c r="SF275" s="3"/>
      <c r="SG275" s="3"/>
      <c r="SH275" s="3"/>
      <c r="SI275" s="3"/>
      <c r="SJ275" s="3"/>
      <c r="SK275" s="3"/>
      <c r="SL275" s="3"/>
      <c r="SM275" s="3"/>
      <c r="SN275" s="3"/>
      <c r="SO275" s="3"/>
      <c r="SP275" s="3"/>
      <c r="SQ275" s="3"/>
      <c r="SR275" s="3"/>
      <c r="SS275" s="3"/>
      <c r="ST275" s="3"/>
      <c r="SU275" s="3"/>
      <c r="SV275" s="3"/>
      <c r="SW275" s="3"/>
      <c r="SX275" s="3"/>
      <c r="SY275" s="3"/>
      <c r="SZ275" s="3"/>
      <c r="TA275" s="3"/>
      <c r="TB275" s="3"/>
      <c r="TC275" s="3"/>
      <c r="TD275" s="3"/>
      <c r="TE275" s="3"/>
      <c r="TF275" s="3"/>
      <c r="TG275" s="3"/>
      <c r="TH275" s="3"/>
      <c r="TI275" s="3"/>
      <c r="TJ275" s="3"/>
      <c r="TK275" s="3"/>
      <c r="TL275" s="3"/>
      <c r="TM275" s="3"/>
      <c r="TN275" s="3"/>
      <c r="TO275" s="3"/>
      <c r="TP275" s="3"/>
      <c r="TQ275" s="3"/>
      <c r="TR275" s="3"/>
      <c r="TS275" s="3"/>
      <c r="TT275" s="3"/>
      <c r="TU275" s="3"/>
      <c r="TV275" s="3"/>
      <c r="TW275" s="3"/>
      <c r="TX275" s="3"/>
      <c r="TY275" s="3"/>
      <c r="TZ275" s="3"/>
      <c r="UA275" s="3"/>
      <c r="UB275" s="3"/>
      <c r="UC275" s="3"/>
      <c r="UD275" s="3"/>
      <c r="UE275" s="3"/>
      <c r="UF275" s="3"/>
      <c r="UG275" s="3"/>
      <c r="UH275" s="3"/>
      <c r="UI275" s="3"/>
      <c r="UJ275" s="3"/>
      <c r="UK275" s="3"/>
      <c r="UL275" s="3"/>
      <c r="UM275" s="3"/>
      <c r="UN275" s="3"/>
      <c r="UO275" s="3"/>
      <c r="UP275" s="3"/>
      <c r="UQ275" s="3"/>
      <c r="UR275" s="3"/>
      <c r="US275" s="3"/>
      <c r="UT275" s="3"/>
      <c r="UU275" s="3"/>
      <c r="UV275" s="3"/>
      <c r="UW275" s="3"/>
      <c r="UX275" s="3"/>
      <c r="UY275" s="3"/>
      <c r="UZ275" s="3"/>
      <c r="VA275" s="3"/>
      <c r="VB275" s="3"/>
      <c r="VC275" s="3"/>
      <c r="VD275" s="3"/>
      <c r="VE275" s="3"/>
      <c r="VF275" s="3"/>
      <c r="VG275" s="3"/>
      <c r="VH275" s="3"/>
      <c r="VI275" s="3"/>
      <c r="VJ275" s="3"/>
      <c r="VK275" s="3"/>
      <c r="VL275" s="3"/>
      <c r="VM275" s="3"/>
      <c r="VN275" s="3"/>
      <c r="VO275" s="3"/>
      <c r="VP275" s="3"/>
      <c r="VQ275" s="3"/>
      <c r="VR275" s="3"/>
      <c r="VS275" s="3"/>
      <c r="VT275" s="3"/>
      <c r="VU275" s="3"/>
      <c r="VV275" s="3"/>
      <c r="VW275" s="3"/>
      <c r="VX275" s="3"/>
      <c r="VY275" s="3"/>
      <c r="VZ275" s="3"/>
      <c r="WA275" s="3"/>
      <c r="WB275" s="3"/>
      <c r="WC275" s="3"/>
      <c r="WD275" s="3"/>
      <c r="WE275" s="3"/>
      <c r="WF275" s="3"/>
      <c r="WG275" s="3"/>
      <c r="WH275" s="3"/>
      <c r="WI275" s="3"/>
      <c r="WJ275" s="3"/>
      <c r="WK275" s="3"/>
      <c r="WL275" s="3"/>
      <c r="WM275" s="3"/>
      <c r="WN275" s="3"/>
      <c r="WO275" s="3"/>
      <c r="WP275" s="3"/>
      <c r="WQ275" s="3"/>
      <c r="WR275" s="3"/>
      <c r="WS275" s="3"/>
      <c r="WT275" s="3"/>
      <c r="WU275" s="3"/>
      <c r="WV275" s="3"/>
      <c r="WW275" s="3"/>
      <c r="WX275" s="3"/>
      <c r="WY275" s="3"/>
      <c r="WZ275" s="3"/>
      <c r="XA275" s="3"/>
      <c r="XB275" s="3"/>
      <c r="XC275" s="3"/>
      <c r="XD275" s="3"/>
      <c r="XE275" s="3"/>
      <c r="XF275" s="3"/>
      <c r="XG275" s="3"/>
      <c r="XH275" s="3"/>
      <c r="XI275" s="3"/>
      <c r="XJ275" s="3"/>
      <c r="XK275" s="3"/>
      <c r="XL275" s="3"/>
      <c r="XM275" s="3"/>
      <c r="XN275" s="3"/>
      <c r="XO275" s="3"/>
      <c r="XP275" s="3"/>
      <c r="XQ275" s="3"/>
      <c r="XR275" s="3"/>
      <c r="XS275" s="3"/>
      <c r="XT275" s="3"/>
      <c r="XU275" s="3"/>
      <c r="XV275" s="3"/>
      <c r="XW275" s="3"/>
      <c r="XX275" s="3"/>
      <c r="XY275" s="3"/>
      <c r="XZ275" s="3"/>
      <c r="YA275" s="3"/>
      <c r="YB275" s="3"/>
      <c r="YC275" s="3"/>
      <c r="YD275" s="3"/>
      <c r="YE275" s="3"/>
      <c r="YF275" s="3"/>
      <c r="YG275" s="3"/>
      <c r="YH275" s="3"/>
      <c r="YI275" s="3"/>
      <c r="YJ275" s="3"/>
      <c r="YK275" s="3"/>
      <c r="YL275" s="3"/>
      <c r="YM275" s="3"/>
      <c r="YN275" s="3"/>
      <c r="YO275" s="3"/>
      <c r="YP275" s="3"/>
      <c r="YQ275" s="3"/>
      <c r="YR275" s="3"/>
      <c r="YS275" s="3"/>
      <c r="YT275" s="3"/>
      <c r="YU275" s="3"/>
      <c r="YV275" s="3"/>
      <c r="YW275" s="3"/>
      <c r="YX275" s="3"/>
      <c r="YY275" s="3"/>
      <c r="YZ275" s="3"/>
      <c r="ZA275" s="3"/>
      <c r="ZB275" s="3"/>
      <c r="ZC275" s="3"/>
      <c r="ZD275" s="3"/>
      <c r="ZE275" s="3"/>
      <c r="ZF275" s="3"/>
      <c r="ZG275" s="3"/>
      <c r="ZH275" s="3"/>
      <c r="ZI275" s="3"/>
      <c r="ZJ275" s="3"/>
      <c r="ZK275" s="3"/>
      <c r="ZL275" s="3"/>
      <c r="ZM275" s="3"/>
      <c r="ZN275" s="3"/>
      <c r="ZO275" s="3"/>
      <c r="ZP275" s="3"/>
      <c r="ZQ275" s="3"/>
      <c r="ZR275" s="3"/>
      <c r="ZS275" s="3"/>
      <c r="ZT275" s="3"/>
      <c r="ZU275" s="3"/>
      <c r="ZV275" s="3"/>
      <c r="ZW275" s="3"/>
      <c r="ZX275" s="3"/>
      <c r="ZY275" s="3"/>
      <c r="ZZ275" s="3"/>
      <c r="AAA275" s="3"/>
      <c r="AAB275" s="3"/>
      <c r="AAC275" s="3"/>
      <c r="AAD275" s="3"/>
      <c r="AAE275" s="3"/>
      <c r="AAF275" s="3"/>
      <c r="AAG275" s="3"/>
      <c r="AAH275" s="3"/>
      <c r="AAI275" s="3"/>
      <c r="AAJ275" s="3"/>
      <c r="AAK275" s="3"/>
      <c r="AAL275" s="3"/>
      <c r="AAM275" s="3"/>
      <c r="AAN275" s="3"/>
      <c r="AAO275" s="3"/>
      <c r="AAP275" s="3"/>
      <c r="AAQ275" s="3"/>
      <c r="AAR275" s="3"/>
      <c r="AAS275" s="3"/>
      <c r="AAT275" s="3"/>
      <c r="AAU275" s="3"/>
      <c r="AAV275" s="3"/>
      <c r="AAW275" s="3"/>
      <c r="AAX275" s="3"/>
      <c r="AAY275" s="3"/>
      <c r="AAZ275" s="3"/>
      <c r="ABA275" s="3"/>
      <c r="ABB275" s="3"/>
      <c r="ABC275" s="3"/>
      <c r="ABD275" s="3"/>
      <c r="ABE275" s="3"/>
      <c r="ABF275" s="3"/>
      <c r="ABG275" s="3"/>
      <c r="ABH275" s="3"/>
      <c r="ABI275" s="3"/>
      <c r="ABJ275" s="3"/>
      <c r="ABK275" s="3"/>
      <c r="ABL275" s="3"/>
      <c r="ABM275" s="3"/>
      <c r="ABN275" s="3"/>
      <c r="ABO275" s="3"/>
      <c r="ABP275" s="3"/>
      <c r="ABQ275" s="3"/>
      <c r="ABR275" s="3"/>
      <c r="ABS275" s="3"/>
      <c r="ABT275" s="3"/>
      <c r="ABU275" s="3"/>
      <c r="ABV275" s="3"/>
      <c r="ABW275" s="3"/>
      <c r="ABX275" s="3"/>
      <c r="ABY275" s="3"/>
      <c r="ABZ275" s="3"/>
      <c r="ACA275" s="3"/>
      <c r="ACB275" s="3"/>
      <c r="ACC275" s="3"/>
      <c r="ACD275" s="3"/>
      <c r="ACE275" s="3"/>
      <c r="ACF275" s="3"/>
      <c r="ACG275" s="3"/>
      <c r="ACH275" s="3"/>
      <c r="ACI275" s="3"/>
      <c r="ACJ275" s="3"/>
      <c r="ACK275" s="3"/>
      <c r="ACL275" s="3"/>
      <c r="ACM275" s="3"/>
      <c r="ACN275" s="3"/>
      <c r="ACO275" s="3"/>
      <c r="ACP275" s="3"/>
      <c r="ACQ275" s="3"/>
      <c r="ACR275" s="3"/>
      <c r="ACS275" s="3"/>
      <c r="ACT275" s="3"/>
      <c r="ACU275" s="3"/>
      <c r="ACV275" s="3"/>
      <c r="ACW275" s="3"/>
      <c r="ACX275" s="3"/>
      <c r="ACY275" s="3"/>
      <c r="ACZ275" s="3"/>
      <c r="ADA275" s="3"/>
      <c r="ADB275" s="3"/>
      <c r="ADC275" s="3"/>
      <c r="ADD275" s="3"/>
      <c r="ADE275" s="3"/>
      <c r="ADF275" s="3"/>
      <c r="ADG275" s="3"/>
      <c r="ADH275" s="3"/>
      <c r="ADI275" s="3"/>
      <c r="ADJ275" s="3"/>
      <c r="ADK275" s="3"/>
      <c r="ADL275" s="3"/>
      <c r="ADM275" s="3"/>
      <c r="ADN275" s="3"/>
      <c r="ADO275" s="3"/>
      <c r="ADP275" s="3"/>
      <c r="ADQ275" s="3"/>
      <c r="ADR275" s="3"/>
      <c r="ADS275" s="3"/>
      <c r="ADT275" s="3"/>
      <c r="ADU275" s="3"/>
      <c r="ADV275" s="3"/>
      <c r="ADW275" s="3"/>
      <c r="ADX275" s="3"/>
      <c r="ADY275" s="3"/>
      <c r="ADZ275" s="3"/>
      <c r="AEA275" s="3"/>
      <c r="AEB275" s="3"/>
      <c r="AEC275" s="3"/>
      <c r="AED275" s="3"/>
      <c r="AEE275" s="3"/>
      <c r="AEF275" s="3"/>
      <c r="AEG275" s="3"/>
      <c r="AEH275" s="3"/>
      <c r="AEI275" s="3"/>
      <c r="AEJ275" s="3"/>
      <c r="AEK275" s="3"/>
      <c r="AEL275" s="3"/>
      <c r="AEM275" s="3"/>
      <c r="AEN275" s="3"/>
      <c r="AEO275" s="3"/>
      <c r="AEP275" s="3"/>
      <c r="AEQ275" s="3"/>
      <c r="AER275" s="3"/>
      <c r="AES275" s="3"/>
      <c r="AET275" s="3"/>
      <c r="AEU275" s="3"/>
      <c r="AEV275" s="3"/>
      <c r="AEW275" s="3"/>
      <c r="AEX275" s="3"/>
      <c r="AEY275" s="3"/>
      <c r="AEZ275" s="3"/>
      <c r="AFA275" s="3"/>
      <c r="AFB275" s="3"/>
      <c r="AFC275" s="3"/>
      <c r="AFD275" s="3"/>
      <c r="AFE275" s="3"/>
      <c r="AFF275" s="3"/>
      <c r="AFG275" s="3"/>
      <c r="AFH275" s="3"/>
      <c r="AFI275" s="3"/>
      <c r="AFJ275" s="3"/>
      <c r="AFK275" s="3"/>
      <c r="AFL275" s="3"/>
      <c r="AFM275" s="3"/>
      <c r="AFN275" s="3"/>
      <c r="AFO275" s="3"/>
      <c r="AFP275" s="3"/>
      <c r="AFQ275" s="3"/>
      <c r="AFR275" s="3"/>
      <c r="AFS275" s="3"/>
      <c r="AFT275" s="3"/>
      <c r="AFU275" s="3"/>
      <c r="AFV275" s="3"/>
      <c r="AFW275" s="3"/>
      <c r="AFX275" s="3"/>
      <c r="AFY275" s="3"/>
      <c r="AFZ275" s="3"/>
      <c r="AGA275" s="3"/>
      <c r="AGB275" s="3"/>
      <c r="AGC275" s="3"/>
      <c r="AGD275" s="3"/>
      <c r="AGE275" s="3"/>
      <c r="AGF275" s="3"/>
      <c r="AGG275" s="3"/>
      <c r="AGH275" s="3"/>
      <c r="AGI275" s="3"/>
      <c r="AGJ275" s="3"/>
      <c r="AGK275" s="3"/>
      <c r="AGL275" s="3"/>
      <c r="AGM275" s="3"/>
      <c r="AGN275" s="3"/>
      <c r="AGO275" s="3"/>
      <c r="AGP275" s="3"/>
      <c r="AGQ275" s="3"/>
      <c r="AGR275" s="3"/>
      <c r="AGS275" s="3"/>
      <c r="AGT275" s="3"/>
      <c r="AGU275" s="3"/>
      <c r="AGV275" s="3"/>
      <c r="AGW275" s="3"/>
      <c r="AGX275" s="3"/>
      <c r="AGY275" s="3"/>
      <c r="AGZ275" s="3"/>
      <c r="AHA275" s="3"/>
      <c r="AHB275" s="3"/>
      <c r="AHC275" s="3"/>
      <c r="AHD275" s="3"/>
      <c r="AHE275" s="3"/>
      <c r="AHF275" s="3"/>
      <c r="AHG275" s="3"/>
      <c r="AHH275" s="3"/>
      <c r="AHI275" s="3"/>
      <c r="AHJ275" s="3"/>
      <c r="AHK275" s="3"/>
      <c r="AHL275" s="3"/>
      <c r="AHM275" s="3"/>
      <c r="AHN275" s="3"/>
      <c r="AHO275" s="3"/>
      <c r="AHP275" s="3"/>
      <c r="AHQ275" s="3"/>
      <c r="AHR275" s="3"/>
      <c r="AHS275" s="3"/>
      <c r="AHT275" s="3"/>
      <c r="AHU275" s="3"/>
      <c r="AHV275" s="3"/>
      <c r="AHW275" s="3"/>
      <c r="AHX275" s="3"/>
      <c r="AHY275" s="3"/>
      <c r="AHZ275" s="3"/>
      <c r="AIA275" s="3"/>
      <c r="AIB275" s="3"/>
      <c r="AIC275" s="3"/>
      <c r="AID275" s="3"/>
      <c r="AIE275" s="3"/>
      <c r="AIF275" s="3"/>
      <c r="AIG275" s="3"/>
      <c r="AIH275" s="3"/>
      <c r="AII275" s="3"/>
      <c r="AIJ275" s="3"/>
      <c r="AIK275" s="3"/>
      <c r="AIL275" s="3"/>
      <c r="AIM275" s="3"/>
      <c r="AIN275" s="3"/>
      <c r="AIO275" s="3"/>
      <c r="AIP275" s="3"/>
      <c r="AIQ275" s="3"/>
      <c r="AIR275" s="3"/>
      <c r="AIS275" s="3"/>
      <c r="AIT275" s="3"/>
      <c r="AIU275" s="3"/>
      <c r="AIV275" s="3"/>
      <c r="AIW275" s="3"/>
      <c r="AIX275" s="3"/>
      <c r="AIY275" s="3"/>
      <c r="AIZ275" s="3"/>
      <c r="AJA275" s="3"/>
      <c r="AJB275" s="3"/>
      <c r="AJC275" s="3"/>
      <c r="AJD275" s="3"/>
      <c r="AJE275" s="3"/>
      <c r="AJF275" s="3"/>
      <c r="AJG275" s="3"/>
      <c r="AJH275" s="3"/>
      <c r="AJI275" s="3"/>
      <c r="AJJ275" s="3"/>
      <c r="AJK275" s="3"/>
      <c r="AJL275" s="3"/>
      <c r="AJM275" s="3"/>
      <c r="AJN275" s="3"/>
      <c r="AJO275" s="3"/>
      <c r="AJP275" s="3"/>
      <c r="AJQ275" s="3"/>
      <c r="AJR275" s="3"/>
      <c r="AJS275" s="3"/>
      <c r="AJT275" s="3"/>
      <c r="AJU275" s="3"/>
      <c r="AJV275" s="3"/>
      <c r="AJW275" s="3"/>
      <c r="AJX275" s="3"/>
      <c r="AJY275" s="3"/>
      <c r="AJZ275" s="3"/>
      <c r="AKA275" s="3"/>
      <c r="AKB275" s="3"/>
      <c r="AKC275" s="3"/>
      <c r="AKD275" s="3"/>
      <c r="AKE275" s="3"/>
      <c r="AKF275" s="3"/>
      <c r="AKG275" s="3"/>
      <c r="AKH275" s="3"/>
      <c r="AKI275" s="3"/>
      <c r="AKJ275" s="3"/>
      <c r="AKK275" s="3"/>
      <c r="AKL275" s="3"/>
      <c r="AKM275" s="3"/>
      <c r="AKN275" s="3"/>
      <c r="AKO275" s="3"/>
      <c r="AKP275" s="3"/>
      <c r="AKQ275" s="3"/>
      <c r="AKR275" s="3"/>
      <c r="AKS275" s="3"/>
      <c r="AKT275" s="3"/>
      <c r="AKU275" s="3"/>
      <c r="AKV275" s="3"/>
      <c r="AKW275" s="3"/>
      <c r="AKX275" s="3"/>
      <c r="AKY275" s="3"/>
      <c r="AKZ275" s="3"/>
      <c r="ALA275" s="3"/>
      <c r="ALB275" s="3"/>
      <c r="ALC275" s="3"/>
      <c r="ALD275" s="3"/>
      <c r="ALE275" s="3"/>
      <c r="ALF275" s="3"/>
      <c r="ALG275" s="3"/>
      <c r="ALH275" s="3"/>
      <c r="ALI275" s="3"/>
      <c r="ALJ275" s="3"/>
      <c r="ALK275" s="3"/>
      <c r="ALL275" s="3"/>
      <c r="ALM275" s="3"/>
      <c r="ALN275" s="3"/>
      <c r="ALO275" s="3"/>
      <c r="ALP275" s="3"/>
      <c r="ALQ275" s="3"/>
      <c r="ALR275" s="3"/>
      <c r="ALS275" s="3"/>
      <c r="ALT275" s="3"/>
      <c r="ALU275" s="3"/>
      <c r="ALV275" s="3"/>
      <c r="ALW275" s="3"/>
      <c r="ALX275" s="3"/>
      <c r="ALY275" s="3"/>
      <c r="ALZ275" s="3"/>
      <c r="AMA275" s="3"/>
      <c r="AMB275" s="3"/>
      <c r="AMC275" s="3"/>
      <c r="AMD275" s="3"/>
      <c r="AME275" s="3"/>
      <c r="AMF275" s="3"/>
      <c r="AMG275" s="3"/>
      <c r="AMH275" s="3"/>
      <c r="AMI275" s="3"/>
      <c r="AMJ275" s="3"/>
      <c r="AMK275" s="3"/>
      <c r="AML275" s="3"/>
      <c r="AMM275" s="3"/>
      <c r="AMN275" s="3"/>
      <c r="AMO275" s="3"/>
      <c r="AMP275" s="3"/>
      <c r="AMQ275" s="3"/>
      <c r="AMR275" s="3"/>
      <c r="AMS275" s="3"/>
      <c r="AMT275" s="3"/>
      <c r="AMU275" s="3"/>
    </row>
    <row r="276" spans="1:1035" ht="14.25">
      <c r="A276" s="3"/>
      <c r="B276" s="3"/>
      <c r="C276" s="3"/>
      <c r="D276" s="3"/>
      <c r="E276" s="3"/>
      <c r="F276" s="3"/>
      <c r="G276" s="3"/>
      <c r="H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  <c r="IW276" s="3"/>
      <c r="IX276" s="3"/>
      <c r="IY276" s="3"/>
      <c r="IZ276" s="3"/>
      <c r="JA276" s="3"/>
      <c r="JB276" s="3"/>
      <c r="JC276" s="3"/>
      <c r="JD276" s="3"/>
      <c r="JE276" s="3"/>
      <c r="JF276" s="3"/>
      <c r="JG276" s="3"/>
      <c r="JH276" s="3"/>
      <c r="JI276" s="3"/>
      <c r="JJ276" s="3"/>
      <c r="JK276" s="3"/>
      <c r="JL276" s="3"/>
      <c r="JM276" s="3"/>
      <c r="JN276" s="3"/>
      <c r="JO276" s="3"/>
      <c r="JP276" s="3"/>
      <c r="JQ276" s="3"/>
      <c r="JR276" s="3"/>
      <c r="JS276" s="3"/>
      <c r="JT276" s="3"/>
      <c r="JU276" s="3"/>
      <c r="JV276" s="3"/>
      <c r="JW276" s="3"/>
      <c r="JX276" s="3"/>
      <c r="JY276" s="3"/>
      <c r="JZ276" s="3"/>
      <c r="KA276" s="3"/>
      <c r="KB276" s="3"/>
      <c r="KC276" s="3"/>
      <c r="KD276" s="3"/>
      <c r="KE276" s="3"/>
      <c r="KF276" s="3"/>
      <c r="KG276" s="3"/>
      <c r="KH276" s="3"/>
      <c r="KI276" s="3"/>
      <c r="KJ276" s="3"/>
      <c r="KK276" s="3"/>
      <c r="KL276" s="3"/>
      <c r="KM276" s="3"/>
      <c r="KN276" s="3"/>
      <c r="KO276" s="3"/>
      <c r="KP276" s="3"/>
      <c r="KQ276" s="3"/>
      <c r="KR276" s="3"/>
      <c r="KS276" s="3"/>
      <c r="KT276" s="3"/>
      <c r="KU276" s="3"/>
      <c r="KV276" s="3"/>
      <c r="KW276" s="3"/>
      <c r="KX276" s="3"/>
      <c r="KY276" s="3"/>
      <c r="KZ276" s="3"/>
      <c r="LA276" s="3"/>
      <c r="LB276" s="3"/>
      <c r="LC276" s="3"/>
      <c r="LD276" s="3"/>
      <c r="LE276" s="3"/>
      <c r="LF276" s="3"/>
      <c r="LG276" s="3"/>
      <c r="LH276" s="3"/>
      <c r="LI276" s="3"/>
      <c r="LJ276" s="3"/>
      <c r="LK276" s="3"/>
      <c r="LL276" s="3"/>
      <c r="LM276" s="3"/>
      <c r="LN276" s="3"/>
      <c r="LO276" s="3"/>
      <c r="LP276" s="3"/>
      <c r="LQ276" s="3"/>
      <c r="LR276" s="3"/>
      <c r="LS276" s="3"/>
      <c r="LT276" s="3"/>
      <c r="LU276" s="3"/>
      <c r="LV276" s="3"/>
      <c r="LW276" s="3"/>
      <c r="LX276" s="3"/>
      <c r="LY276" s="3"/>
      <c r="LZ276" s="3"/>
      <c r="MA276" s="3"/>
      <c r="MB276" s="3"/>
      <c r="MC276" s="3"/>
      <c r="MD276" s="3"/>
      <c r="ME276" s="3"/>
      <c r="MF276" s="3"/>
      <c r="MG276" s="3"/>
      <c r="MH276" s="3"/>
      <c r="MI276" s="3"/>
      <c r="MJ276" s="3"/>
      <c r="MK276" s="3"/>
      <c r="ML276" s="3"/>
      <c r="MM276" s="3"/>
      <c r="MN276" s="3"/>
      <c r="MO276" s="3"/>
      <c r="MP276" s="3"/>
      <c r="MQ276" s="3"/>
      <c r="MR276" s="3"/>
      <c r="MS276" s="3"/>
      <c r="MT276" s="3"/>
      <c r="MU276" s="3"/>
      <c r="MV276" s="3"/>
      <c r="MW276" s="3"/>
      <c r="MX276" s="3"/>
      <c r="MY276" s="3"/>
      <c r="MZ276" s="3"/>
      <c r="NA276" s="3"/>
      <c r="NB276" s="3"/>
      <c r="NC276" s="3"/>
      <c r="ND276" s="3"/>
      <c r="NE276" s="3"/>
      <c r="NF276" s="3"/>
      <c r="NG276" s="3"/>
      <c r="NH276" s="3"/>
      <c r="NI276" s="3"/>
      <c r="NJ276" s="3"/>
      <c r="NK276" s="3"/>
      <c r="NL276" s="3"/>
      <c r="NM276" s="3"/>
      <c r="NN276" s="3"/>
      <c r="NO276" s="3"/>
      <c r="NP276" s="3"/>
      <c r="NQ276" s="3"/>
      <c r="NR276" s="3"/>
      <c r="NS276" s="3"/>
      <c r="NT276" s="3"/>
      <c r="NU276" s="3"/>
      <c r="NV276" s="3"/>
      <c r="NW276" s="3"/>
      <c r="NX276" s="3"/>
      <c r="NY276" s="3"/>
      <c r="NZ276" s="3"/>
      <c r="OA276" s="3"/>
      <c r="OB276" s="3"/>
      <c r="OC276" s="3"/>
      <c r="OD276" s="3"/>
      <c r="OE276" s="3"/>
      <c r="OF276" s="3"/>
      <c r="OG276" s="3"/>
      <c r="OH276" s="3"/>
      <c r="OI276" s="3"/>
      <c r="OJ276" s="3"/>
      <c r="OK276" s="3"/>
      <c r="OL276" s="3"/>
      <c r="OM276" s="3"/>
      <c r="ON276" s="3"/>
      <c r="OO276" s="3"/>
      <c r="OP276" s="3"/>
      <c r="OQ276" s="3"/>
      <c r="OR276" s="3"/>
      <c r="OS276" s="3"/>
      <c r="OT276" s="3"/>
      <c r="OU276" s="3"/>
      <c r="OV276" s="3"/>
      <c r="OW276" s="3"/>
      <c r="OX276" s="3"/>
      <c r="OY276" s="3"/>
      <c r="OZ276" s="3"/>
      <c r="PA276" s="3"/>
      <c r="PB276" s="3"/>
      <c r="PC276" s="3"/>
      <c r="PD276" s="3"/>
      <c r="PE276" s="3"/>
      <c r="PF276" s="3"/>
      <c r="PG276" s="3"/>
      <c r="PH276" s="3"/>
      <c r="PI276" s="3"/>
      <c r="PJ276" s="3"/>
      <c r="PK276" s="3"/>
      <c r="PL276" s="3"/>
      <c r="PM276" s="3"/>
      <c r="PN276" s="3"/>
      <c r="PO276" s="3"/>
      <c r="PP276" s="3"/>
      <c r="PQ276" s="3"/>
      <c r="PR276" s="3"/>
      <c r="PS276" s="3"/>
      <c r="PT276" s="3"/>
      <c r="PU276" s="3"/>
      <c r="PV276" s="3"/>
      <c r="PW276" s="3"/>
      <c r="PX276" s="3"/>
      <c r="PY276" s="3"/>
      <c r="PZ276" s="3"/>
      <c r="QA276" s="3"/>
      <c r="QB276" s="3"/>
      <c r="QC276" s="3"/>
      <c r="QD276" s="3"/>
      <c r="QE276" s="3"/>
      <c r="QF276" s="3"/>
      <c r="QG276" s="3"/>
      <c r="QH276" s="3"/>
      <c r="QI276" s="3"/>
      <c r="QJ276" s="3"/>
      <c r="QK276" s="3"/>
      <c r="QL276" s="3"/>
      <c r="QM276" s="3"/>
      <c r="QN276" s="3"/>
      <c r="QO276" s="3"/>
      <c r="QP276" s="3"/>
      <c r="QQ276" s="3"/>
      <c r="QR276" s="3"/>
      <c r="QS276" s="3"/>
      <c r="QT276" s="3"/>
      <c r="QU276" s="3"/>
      <c r="QV276" s="3"/>
      <c r="QW276" s="3"/>
      <c r="QX276" s="3"/>
      <c r="QY276" s="3"/>
      <c r="QZ276" s="3"/>
      <c r="RA276" s="3"/>
      <c r="RB276" s="3"/>
      <c r="RC276" s="3"/>
      <c r="RD276" s="3"/>
      <c r="RE276" s="3"/>
      <c r="RF276" s="3"/>
      <c r="RG276" s="3"/>
      <c r="RH276" s="3"/>
      <c r="RI276" s="3"/>
      <c r="RJ276" s="3"/>
      <c r="RK276" s="3"/>
      <c r="RL276" s="3"/>
      <c r="RM276" s="3"/>
      <c r="RN276" s="3"/>
      <c r="RO276" s="3"/>
      <c r="RP276" s="3"/>
      <c r="RQ276" s="3"/>
      <c r="RR276" s="3"/>
      <c r="RS276" s="3"/>
      <c r="RT276" s="3"/>
      <c r="RU276" s="3"/>
      <c r="RV276" s="3"/>
      <c r="RW276" s="3"/>
      <c r="RX276" s="3"/>
      <c r="RY276" s="3"/>
      <c r="RZ276" s="3"/>
      <c r="SA276" s="3"/>
      <c r="SB276" s="3"/>
      <c r="SC276" s="3"/>
      <c r="SD276" s="3"/>
      <c r="SE276" s="3"/>
      <c r="SF276" s="3"/>
      <c r="SG276" s="3"/>
      <c r="SH276" s="3"/>
      <c r="SI276" s="3"/>
      <c r="SJ276" s="3"/>
      <c r="SK276" s="3"/>
      <c r="SL276" s="3"/>
      <c r="SM276" s="3"/>
      <c r="SN276" s="3"/>
      <c r="SO276" s="3"/>
      <c r="SP276" s="3"/>
      <c r="SQ276" s="3"/>
      <c r="SR276" s="3"/>
      <c r="SS276" s="3"/>
      <c r="ST276" s="3"/>
      <c r="SU276" s="3"/>
      <c r="SV276" s="3"/>
      <c r="SW276" s="3"/>
      <c r="SX276" s="3"/>
      <c r="SY276" s="3"/>
      <c r="SZ276" s="3"/>
      <c r="TA276" s="3"/>
      <c r="TB276" s="3"/>
      <c r="TC276" s="3"/>
      <c r="TD276" s="3"/>
      <c r="TE276" s="3"/>
      <c r="TF276" s="3"/>
      <c r="TG276" s="3"/>
      <c r="TH276" s="3"/>
      <c r="TI276" s="3"/>
      <c r="TJ276" s="3"/>
      <c r="TK276" s="3"/>
      <c r="TL276" s="3"/>
      <c r="TM276" s="3"/>
      <c r="TN276" s="3"/>
      <c r="TO276" s="3"/>
      <c r="TP276" s="3"/>
      <c r="TQ276" s="3"/>
      <c r="TR276" s="3"/>
      <c r="TS276" s="3"/>
      <c r="TT276" s="3"/>
      <c r="TU276" s="3"/>
      <c r="TV276" s="3"/>
      <c r="TW276" s="3"/>
      <c r="TX276" s="3"/>
      <c r="TY276" s="3"/>
      <c r="TZ276" s="3"/>
      <c r="UA276" s="3"/>
      <c r="UB276" s="3"/>
      <c r="UC276" s="3"/>
      <c r="UD276" s="3"/>
      <c r="UE276" s="3"/>
      <c r="UF276" s="3"/>
      <c r="UG276" s="3"/>
      <c r="UH276" s="3"/>
      <c r="UI276" s="3"/>
      <c r="UJ276" s="3"/>
      <c r="UK276" s="3"/>
      <c r="UL276" s="3"/>
      <c r="UM276" s="3"/>
      <c r="UN276" s="3"/>
      <c r="UO276" s="3"/>
      <c r="UP276" s="3"/>
      <c r="UQ276" s="3"/>
      <c r="UR276" s="3"/>
      <c r="US276" s="3"/>
      <c r="UT276" s="3"/>
      <c r="UU276" s="3"/>
      <c r="UV276" s="3"/>
      <c r="UW276" s="3"/>
      <c r="UX276" s="3"/>
      <c r="UY276" s="3"/>
      <c r="UZ276" s="3"/>
      <c r="VA276" s="3"/>
      <c r="VB276" s="3"/>
      <c r="VC276" s="3"/>
      <c r="VD276" s="3"/>
      <c r="VE276" s="3"/>
      <c r="VF276" s="3"/>
      <c r="VG276" s="3"/>
      <c r="VH276" s="3"/>
      <c r="VI276" s="3"/>
      <c r="VJ276" s="3"/>
      <c r="VK276" s="3"/>
      <c r="VL276" s="3"/>
      <c r="VM276" s="3"/>
      <c r="VN276" s="3"/>
      <c r="VO276" s="3"/>
      <c r="VP276" s="3"/>
      <c r="VQ276" s="3"/>
      <c r="VR276" s="3"/>
      <c r="VS276" s="3"/>
      <c r="VT276" s="3"/>
      <c r="VU276" s="3"/>
      <c r="VV276" s="3"/>
      <c r="VW276" s="3"/>
      <c r="VX276" s="3"/>
      <c r="VY276" s="3"/>
      <c r="VZ276" s="3"/>
      <c r="WA276" s="3"/>
      <c r="WB276" s="3"/>
      <c r="WC276" s="3"/>
      <c r="WD276" s="3"/>
      <c r="WE276" s="3"/>
      <c r="WF276" s="3"/>
      <c r="WG276" s="3"/>
      <c r="WH276" s="3"/>
      <c r="WI276" s="3"/>
      <c r="WJ276" s="3"/>
      <c r="WK276" s="3"/>
      <c r="WL276" s="3"/>
      <c r="WM276" s="3"/>
      <c r="WN276" s="3"/>
      <c r="WO276" s="3"/>
      <c r="WP276" s="3"/>
      <c r="WQ276" s="3"/>
      <c r="WR276" s="3"/>
      <c r="WS276" s="3"/>
      <c r="WT276" s="3"/>
      <c r="WU276" s="3"/>
      <c r="WV276" s="3"/>
      <c r="WW276" s="3"/>
      <c r="WX276" s="3"/>
      <c r="WY276" s="3"/>
      <c r="WZ276" s="3"/>
      <c r="XA276" s="3"/>
      <c r="XB276" s="3"/>
      <c r="XC276" s="3"/>
      <c r="XD276" s="3"/>
      <c r="XE276" s="3"/>
      <c r="XF276" s="3"/>
      <c r="XG276" s="3"/>
      <c r="XH276" s="3"/>
      <c r="XI276" s="3"/>
      <c r="XJ276" s="3"/>
      <c r="XK276" s="3"/>
      <c r="XL276" s="3"/>
      <c r="XM276" s="3"/>
      <c r="XN276" s="3"/>
      <c r="XO276" s="3"/>
      <c r="XP276" s="3"/>
      <c r="XQ276" s="3"/>
      <c r="XR276" s="3"/>
      <c r="XS276" s="3"/>
      <c r="XT276" s="3"/>
      <c r="XU276" s="3"/>
      <c r="XV276" s="3"/>
      <c r="XW276" s="3"/>
      <c r="XX276" s="3"/>
      <c r="XY276" s="3"/>
      <c r="XZ276" s="3"/>
      <c r="YA276" s="3"/>
      <c r="YB276" s="3"/>
      <c r="YC276" s="3"/>
      <c r="YD276" s="3"/>
      <c r="YE276" s="3"/>
      <c r="YF276" s="3"/>
      <c r="YG276" s="3"/>
      <c r="YH276" s="3"/>
      <c r="YI276" s="3"/>
      <c r="YJ276" s="3"/>
      <c r="YK276" s="3"/>
      <c r="YL276" s="3"/>
      <c r="YM276" s="3"/>
      <c r="YN276" s="3"/>
      <c r="YO276" s="3"/>
      <c r="YP276" s="3"/>
      <c r="YQ276" s="3"/>
      <c r="YR276" s="3"/>
      <c r="YS276" s="3"/>
      <c r="YT276" s="3"/>
      <c r="YU276" s="3"/>
      <c r="YV276" s="3"/>
      <c r="YW276" s="3"/>
      <c r="YX276" s="3"/>
      <c r="YY276" s="3"/>
      <c r="YZ276" s="3"/>
      <c r="ZA276" s="3"/>
      <c r="ZB276" s="3"/>
      <c r="ZC276" s="3"/>
      <c r="ZD276" s="3"/>
      <c r="ZE276" s="3"/>
      <c r="ZF276" s="3"/>
      <c r="ZG276" s="3"/>
      <c r="ZH276" s="3"/>
      <c r="ZI276" s="3"/>
      <c r="ZJ276" s="3"/>
      <c r="ZK276" s="3"/>
      <c r="ZL276" s="3"/>
      <c r="ZM276" s="3"/>
      <c r="ZN276" s="3"/>
      <c r="ZO276" s="3"/>
      <c r="ZP276" s="3"/>
      <c r="ZQ276" s="3"/>
      <c r="ZR276" s="3"/>
      <c r="ZS276" s="3"/>
      <c r="ZT276" s="3"/>
      <c r="ZU276" s="3"/>
      <c r="ZV276" s="3"/>
      <c r="ZW276" s="3"/>
      <c r="ZX276" s="3"/>
      <c r="ZY276" s="3"/>
      <c r="ZZ276" s="3"/>
      <c r="AAA276" s="3"/>
      <c r="AAB276" s="3"/>
      <c r="AAC276" s="3"/>
      <c r="AAD276" s="3"/>
      <c r="AAE276" s="3"/>
      <c r="AAF276" s="3"/>
      <c r="AAG276" s="3"/>
      <c r="AAH276" s="3"/>
      <c r="AAI276" s="3"/>
      <c r="AAJ276" s="3"/>
      <c r="AAK276" s="3"/>
      <c r="AAL276" s="3"/>
      <c r="AAM276" s="3"/>
      <c r="AAN276" s="3"/>
      <c r="AAO276" s="3"/>
      <c r="AAP276" s="3"/>
      <c r="AAQ276" s="3"/>
      <c r="AAR276" s="3"/>
      <c r="AAS276" s="3"/>
      <c r="AAT276" s="3"/>
      <c r="AAU276" s="3"/>
      <c r="AAV276" s="3"/>
      <c r="AAW276" s="3"/>
      <c r="AAX276" s="3"/>
      <c r="AAY276" s="3"/>
      <c r="AAZ276" s="3"/>
      <c r="ABA276" s="3"/>
      <c r="ABB276" s="3"/>
      <c r="ABC276" s="3"/>
      <c r="ABD276" s="3"/>
      <c r="ABE276" s="3"/>
      <c r="ABF276" s="3"/>
      <c r="ABG276" s="3"/>
      <c r="ABH276" s="3"/>
      <c r="ABI276" s="3"/>
      <c r="ABJ276" s="3"/>
      <c r="ABK276" s="3"/>
      <c r="ABL276" s="3"/>
      <c r="ABM276" s="3"/>
      <c r="ABN276" s="3"/>
      <c r="ABO276" s="3"/>
      <c r="ABP276" s="3"/>
      <c r="ABQ276" s="3"/>
      <c r="ABR276" s="3"/>
      <c r="ABS276" s="3"/>
      <c r="ABT276" s="3"/>
      <c r="ABU276" s="3"/>
      <c r="ABV276" s="3"/>
      <c r="ABW276" s="3"/>
      <c r="ABX276" s="3"/>
      <c r="ABY276" s="3"/>
      <c r="ABZ276" s="3"/>
      <c r="ACA276" s="3"/>
      <c r="ACB276" s="3"/>
      <c r="ACC276" s="3"/>
      <c r="ACD276" s="3"/>
      <c r="ACE276" s="3"/>
      <c r="ACF276" s="3"/>
      <c r="ACG276" s="3"/>
      <c r="ACH276" s="3"/>
      <c r="ACI276" s="3"/>
      <c r="ACJ276" s="3"/>
      <c r="ACK276" s="3"/>
      <c r="ACL276" s="3"/>
      <c r="ACM276" s="3"/>
      <c r="ACN276" s="3"/>
      <c r="ACO276" s="3"/>
      <c r="ACP276" s="3"/>
      <c r="ACQ276" s="3"/>
      <c r="ACR276" s="3"/>
      <c r="ACS276" s="3"/>
      <c r="ACT276" s="3"/>
      <c r="ACU276" s="3"/>
      <c r="ACV276" s="3"/>
      <c r="ACW276" s="3"/>
      <c r="ACX276" s="3"/>
      <c r="ACY276" s="3"/>
      <c r="ACZ276" s="3"/>
      <c r="ADA276" s="3"/>
      <c r="ADB276" s="3"/>
      <c r="ADC276" s="3"/>
      <c r="ADD276" s="3"/>
      <c r="ADE276" s="3"/>
      <c r="ADF276" s="3"/>
      <c r="ADG276" s="3"/>
      <c r="ADH276" s="3"/>
      <c r="ADI276" s="3"/>
      <c r="ADJ276" s="3"/>
      <c r="ADK276" s="3"/>
      <c r="ADL276" s="3"/>
      <c r="ADM276" s="3"/>
      <c r="ADN276" s="3"/>
      <c r="ADO276" s="3"/>
      <c r="ADP276" s="3"/>
      <c r="ADQ276" s="3"/>
      <c r="ADR276" s="3"/>
      <c r="ADS276" s="3"/>
      <c r="ADT276" s="3"/>
      <c r="ADU276" s="3"/>
      <c r="ADV276" s="3"/>
      <c r="ADW276" s="3"/>
      <c r="ADX276" s="3"/>
      <c r="ADY276" s="3"/>
      <c r="ADZ276" s="3"/>
      <c r="AEA276" s="3"/>
      <c r="AEB276" s="3"/>
      <c r="AEC276" s="3"/>
      <c r="AED276" s="3"/>
      <c r="AEE276" s="3"/>
      <c r="AEF276" s="3"/>
      <c r="AEG276" s="3"/>
      <c r="AEH276" s="3"/>
      <c r="AEI276" s="3"/>
      <c r="AEJ276" s="3"/>
      <c r="AEK276" s="3"/>
      <c r="AEL276" s="3"/>
      <c r="AEM276" s="3"/>
      <c r="AEN276" s="3"/>
      <c r="AEO276" s="3"/>
      <c r="AEP276" s="3"/>
      <c r="AEQ276" s="3"/>
      <c r="AER276" s="3"/>
      <c r="AES276" s="3"/>
      <c r="AET276" s="3"/>
      <c r="AEU276" s="3"/>
      <c r="AEV276" s="3"/>
      <c r="AEW276" s="3"/>
      <c r="AEX276" s="3"/>
      <c r="AEY276" s="3"/>
      <c r="AEZ276" s="3"/>
      <c r="AFA276" s="3"/>
      <c r="AFB276" s="3"/>
      <c r="AFC276" s="3"/>
      <c r="AFD276" s="3"/>
      <c r="AFE276" s="3"/>
      <c r="AFF276" s="3"/>
      <c r="AFG276" s="3"/>
      <c r="AFH276" s="3"/>
      <c r="AFI276" s="3"/>
      <c r="AFJ276" s="3"/>
      <c r="AFK276" s="3"/>
      <c r="AFL276" s="3"/>
      <c r="AFM276" s="3"/>
      <c r="AFN276" s="3"/>
      <c r="AFO276" s="3"/>
      <c r="AFP276" s="3"/>
      <c r="AFQ276" s="3"/>
      <c r="AFR276" s="3"/>
      <c r="AFS276" s="3"/>
      <c r="AFT276" s="3"/>
      <c r="AFU276" s="3"/>
      <c r="AFV276" s="3"/>
      <c r="AFW276" s="3"/>
      <c r="AFX276" s="3"/>
      <c r="AFY276" s="3"/>
      <c r="AFZ276" s="3"/>
      <c r="AGA276" s="3"/>
      <c r="AGB276" s="3"/>
      <c r="AGC276" s="3"/>
      <c r="AGD276" s="3"/>
      <c r="AGE276" s="3"/>
      <c r="AGF276" s="3"/>
      <c r="AGG276" s="3"/>
      <c r="AGH276" s="3"/>
      <c r="AGI276" s="3"/>
      <c r="AGJ276" s="3"/>
      <c r="AGK276" s="3"/>
      <c r="AGL276" s="3"/>
      <c r="AGM276" s="3"/>
      <c r="AGN276" s="3"/>
      <c r="AGO276" s="3"/>
      <c r="AGP276" s="3"/>
      <c r="AGQ276" s="3"/>
      <c r="AGR276" s="3"/>
      <c r="AGS276" s="3"/>
      <c r="AGT276" s="3"/>
      <c r="AGU276" s="3"/>
      <c r="AGV276" s="3"/>
      <c r="AGW276" s="3"/>
      <c r="AGX276" s="3"/>
      <c r="AGY276" s="3"/>
      <c r="AGZ276" s="3"/>
      <c r="AHA276" s="3"/>
      <c r="AHB276" s="3"/>
      <c r="AHC276" s="3"/>
      <c r="AHD276" s="3"/>
      <c r="AHE276" s="3"/>
      <c r="AHF276" s="3"/>
      <c r="AHG276" s="3"/>
      <c r="AHH276" s="3"/>
      <c r="AHI276" s="3"/>
      <c r="AHJ276" s="3"/>
      <c r="AHK276" s="3"/>
      <c r="AHL276" s="3"/>
      <c r="AHM276" s="3"/>
      <c r="AHN276" s="3"/>
      <c r="AHO276" s="3"/>
      <c r="AHP276" s="3"/>
      <c r="AHQ276" s="3"/>
      <c r="AHR276" s="3"/>
      <c r="AHS276" s="3"/>
      <c r="AHT276" s="3"/>
      <c r="AHU276" s="3"/>
      <c r="AHV276" s="3"/>
      <c r="AHW276" s="3"/>
      <c r="AHX276" s="3"/>
      <c r="AHY276" s="3"/>
      <c r="AHZ276" s="3"/>
      <c r="AIA276" s="3"/>
      <c r="AIB276" s="3"/>
      <c r="AIC276" s="3"/>
      <c r="AID276" s="3"/>
      <c r="AIE276" s="3"/>
      <c r="AIF276" s="3"/>
      <c r="AIG276" s="3"/>
      <c r="AIH276" s="3"/>
      <c r="AII276" s="3"/>
      <c r="AIJ276" s="3"/>
      <c r="AIK276" s="3"/>
      <c r="AIL276" s="3"/>
      <c r="AIM276" s="3"/>
      <c r="AIN276" s="3"/>
      <c r="AIO276" s="3"/>
      <c r="AIP276" s="3"/>
      <c r="AIQ276" s="3"/>
      <c r="AIR276" s="3"/>
      <c r="AIS276" s="3"/>
      <c r="AIT276" s="3"/>
      <c r="AIU276" s="3"/>
      <c r="AIV276" s="3"/>
      <c r="AIW276" s="3"/>
      <c r="AIX276" s="3"/>
      <c r="AIY276" s="3"/>
      <c r="AIZ276" s="3"/>
      <c r="AJA276" s="3"/>
      <c r="AJB276" s="3"/>
      <c r="AJC276" s="3"/>
      <c r="AJD276" s="3"/>
      <c r="AJE276" s="3"/>
      <c r="AJF276" s="3"/>
      <c r="AJG276" s="3"/>
      <c r="AJH276" s="3"/>
      <c r="AJI276" s="3"/>
      <c r="AJJ276" s="3"/>
      <c r="AJK276" s="3"/>
      <c r="AJL276" s="3"/>
      <c r="AJM276" s="3"/>
      <c r="AJN276" s="3"/>
      <c r="AJO276" s="3"/>
      <c r="AJP276" s="3"/>
      <c r="AJQ276" s="3"/>
      <c r="AJR276" s="3"/>
      <c r="AJS276" s="3"/>
      <c r="AJT276" s="3"/>
      <c r="AJU276" s="3"/>
      <c r="AJV276" s="3"/>
      <c r="AJW276" s="3"/>
      <c r="AJX276" s="3"/>
      <c r="AJY276" s="3"/>
      <c r="AJZ276" s="3"/>
      <c r="AKA276" s="3"/>
      <c r="AKB276" s="3"/>
      <c r="AKC276" s="3"/>
      <c r="AKD276" s="3"/>
      <c r="AKE276" s="3"/>
      <c r="AKF276" s="3"/>
      <c r="AKG276" s="3"/>
      <c r="AKH276" s="3"/>
      <c r="AKI276" s="3"/>
      <c r="AKJ276" s="3"/>
      <c r="AKK276" s="3"/>
      <c r="AKL276" s="3"/>
      <c r="AKM276" s="3"/>
      <c r="AKN276" s="3"/>
      <c r="AKO276" s="3"/>
      <c r="AKP276" s="3"/>
      <c r="AKQ276" s="3"/>
      <c r="AKR276" s="3"/>
      <c r="AKS276" s="3"/>
      <c r="AKT276" s="3"/>
      <c r="AKU276" s="3"/>
      <c r="AKV276" s="3"/>
      <c r="AKW276" s="3"/>
      <c r="AKX276" s="3"/>
      <c r="AKY276" s="3"/>
      <c r="AKZ276" s="3"/>
      <c r="ALA276" s="3"/>
      <c r="ALB276" s="3"/>
      <c r="ALC276" s="3"/>
      <c r="ALD276" s="3"/>
      <c r="ALE276" s="3"/>
      <c r="ALF276" s="3"/>
      <c r="ALG276" s="3"/>
      <c r="ALH276" s="3"/>
      <c r="ALI276" s="3"/>
      <c r="ALJ276" s="3"/>
      <c r="ALK276" s="3"/>
      <c r="ALL276" s="3"/>
      <c r="ALM276" s="3"/>
      <c r="ALN276" s="3"/>
      <c r="ALO276" s="3"/>
      <c r="ALP276" s="3"/>
      <c r="ALQ276" s="3"/>
      <c r="ALR276" s="3"/>
      <c r="ALS276" s="3"/>
      <c r="ALT276" s="3"/>
      <c r="ALU276" s="3"/>
      <c r="ALV276" s="3"/>
      <c r="ALW276" s="3"/>
      <c r="ALX276" s="3"/>
      <c r="ALY276" s="3"/>
      <c r="ALZ276" s="3"/>
      <c r="AMA276" s="3"/>
      <c r="AMB276" s="3"/>
      <c r="AMC276" s="3"/>
      <c r="AMD276" s="3"/>
      <c r="AME276" s="3"/>
      <c r="AMF276" s="3"/>
      <c r="AMG276" s="3"/>
      <c r="AMH276" s="3"/>
      <c r="AMI276" s="3"/>
      <c r="AMJ276" s="3"/>
      <c r="AMK276" s="3"/>
      <c r="AML276" s="3"/>
      <c r="AMM276" s="3"/>
      <c r="AMN276" s="3"/>
      <c r="AMO276" s="3"/>
      <c r="AMP276" s="3"/>
      <c r="AMQ276" s="3"/>
      <c r="AMR276" s="3"/>
      <c r="AMS276" s="3"/>
      <c r="AMT276" s="3"/>
      <c r="AMU276" s="3"/>
    </row>
    <row r="277" spans="1:1035" ht="14.25">
      <c r="A277" s="3"/>
      <c r="B277" s="3"/>
      <c r="C277" s="3"/>
      <c r="D277" s="3"/>
      <c r="E277" s="3"/>
      <c r="F277" s="3"/>
      <c r="G277" s="3"/>
      <c r="H277" s="3"/>
      <c r="K277" s="39">
        <f ca="1">ROUND(K47-K55,0)</f>
        <v>0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  <c r="IW277" s="3"/>
      <c r="IX277" s="3"/>
      <c r="IY277" s="3"/>
      <c r="IZ277" s="3"/>
      <c r="JA277" s="3"/>
      <c r="JB277" s="3"/>
      <c r="JC277" s="3"/>
      <c r="JD277" s="3"/>
      <c r="JE277" s="3"/>
      <c r="JF277" s="3"/>
      <c r="JG277" s="3"/>
      <c r="JH277" s="3"/>
      <c r="JI277" s="3"/>
      <c r="JJ277" s="3"/>
      <c r="JK277" s="3"/>
      <c r="JL277" s="3"/>
      <c r="JM277" s="3"/>
      <c r="JN277" s="3"/>
      <c r="JO277" s="3"/>
      <c r="JP277" s="3"/>
      <c r="JQ277" s="3"/>
      <c r="JR277" s="3"/>
      <c r="JS277" s="3"/>
      <c r="JT277" s="3"/>
      <c r="JU277" s="3"/>
      <c r="JV277" s="3"/>
      <c r="JW277" s="3"/>
      <c r="JX277" s="3"/>
      <c r="JY277" s="3"/>
      <c r="JZ277" s="3"/>
      <c r="KA277" s="3"/>
      <c r="KB277" s="3"/>
      <c r="KC277" s="3"/>
      <c r="KD277" s="3"/>
      <c r="KE277" s="3"/>
      <c r="KF277" s="3"/>
      <c r="KG277" s="3"/>
      <c r="KH277" s="3"/>
      <c r="KI277" s="3"/>
      <c r="KJ277" s="3"/>
      <c r="KK277" s="3"/>
      <c r="KL277" s="3"/>
      <c r="KM277" s="3"/>
      <c r="KN277" s="3"/>
      <c r="KO277" s="3"/>
      <c r="KP277" s="3"/>
      <c r="KQ277" s="3"/>
      <c r="KR277" s="3"/>
      <c r="KS277" s="3"/>
      <c r="KT277" s="3"/>
      <c r="KU277" s="3"/>
      <c r="KV277" s="3"/>
      <c r="KW277" s="3"/>
      <c r="KX277" s="3"/>
      <c r="KY277" s="3"/>
      <c r="KZ277" s="3"/>
      <c r="LA277" s="3"/>
      <c r="LB277" s="3"/>
      <c r="LC277" s="3"/>
      <c r="LD277" s="3"/>
      <c r="LE277" s="3"/>
      <c r="LF277" s="3"/>
      <c r="LG277" s="3"/>
      <c r="LH277" s="3"/>
      <c r="LI277" s="3"/>
      <c r="LJ277" s="3"/>
      <c r="LK277" s="3"/>
      <c r="LL277" s="3"/>
      <c r="LM277" s="3"/>
      <c r="LN277" s="3"/>
      <c r="LO277" s="3"/>
      <c r="LP277" s="3"/>
      <c r="LQ277" s="3"/>
      <c r="LR277" s="3"/>
      <c r="LS277" s="3"/>
      <c r="LT277" s="3"/>
      <c r="LU277" s="3"/>
      <c r="LV277" s="3"/>
      <c r="LW277" s="3"/>
      <c r="LX277" s="3"/>
      <c r="LY277" s="3"/>
      <c r="LZ277" s="3"/>
      <c r="MA277" s="3"/>
      <c r="MB277" s="3"/>
      <c r="MC277" s="3"/>
      <c r="MD277" s="3"/>
      <c r="ME277" s="3"/>
      <c r="MF277" s="3"/>
      <c r="MG277" s="3"/>
      <c r="MH277" s="3"/>
      <c r="MI277" s="3"/>
      <c r="MJ277" s="3"/>
      <c r="MK277" s="3"/>
      <c r="ML277" s="3"/>
      <c r="MM277" s="3"/>
      <c r="MN277" s="3"/>
      <c r="MO277" s="3"/>
      <c r="MP277" s="3"/>
      <c r="MQ277" s="3"/>
      <c r="MR277" s="3"/>
      <c r="MS277" s="3"/>
      <c r="MT277" s="3"/>
      <c r="MU277" s="3"/>
      <c r="MV277" s="3"/>
      <c r="MW277" s="3"/>
      <c r="MX277" s="3"/>
      <c r="MY277" s="3"/>
      <c r="MZ277" s="3"/>
      <c r="NA277" s="3"/>
      <c r="NB277" s="3"/>
      <c r="NC277" s="3"/>
      <c r="ND277" s="3"/>
      <c r="NE277" s="3"/>
      <c r="NF277" s="3"/>
      <c r="NG277" s="3"/>
      <c r="NH277" s="3"/>
      <c r="NI277" s="3"/>
      <c r="NJ277" s="3"/>
      <c r="NK277" s="3"/>
      <c r="NL277" s="3"/>
      <c r="NM277" s="3"/>
      <c r="NN277" s="3"/>
      <c r="NO277" s="3"/>
      <c r="NP277" s="3"/>
      <c r="NQ277" s="3"/>
      <c r="NR277" s="3"/>
      <c r="NS277" s="3"/>
      <c r="NT277" s="3"/>
      <c r="NU277" s="3"/>
      <c r="NV277" s="3"/>
      <c r="NW277" s="3"/>
      <c r="NX277" s="3"/>
      <c r="NY277" s="3"/>
      <c r="NZ277" s="3"/>
      <c r="OA277" s="3"/>
      <c r="OB277" s="3"/>
      <c r="OC277" s="3"/>
      <c r="OD277" s="3"/>
      <c r="OE277" s="3"/>
      <c r="OF277" s="3"/>
      <c r="OG277" s="3"/>
      <c r="OH277" s="3"/>
      <c r="OI277" s="3"/>
      <c r="OJ277" s="3"/>
      <c r="OK277" s="3"/>
      <c r="OL277" s="3"/>
      <c r="OM277" s="3"/>
      <c r="ON277" s="3"/>
      <c r="OO277" s="3"/>
      <c r="OP277" s="3"/>
      <c r="OQ277" s="3"/>
      <c r="OR277" s="3"/>
      <c r="OS277" s="3"/>
      <c r="OT277" s="3"/>
      <c r="OU277" s="3"/>
      <c r="OV277" s="3"/>
      <c r="OW277" s="3"/>
      <c r="OX277" s="3"/>
      <c r="OY277" s="3"/>
      <c r="OZ277" s="3"/>
      <c r="PA277" s="3"/>
      <c r="PB277" s="3"/>
      <c r="PC277" s="3"/>
      <c r="PD277" s="3"/>
      <c r="PE277" s="3"/>
      <c r="PF277" s="3"/>
      <c r="PG277" s="3"/>
      <c r="PH277" s="3"/>
      <c r="PI277" s="3"/>
      <c r="PJ277" s="3"/>
      <c r="PK277" s="3"/>
      <c r="PL277" s="3"/>
      <c r="PM277" s="3"/>
      <c r="PN277" s="3"/>
      <c r="PO277" s="3"/>
      <c r="PP277" s="3"/>
      <c r="PQ277" s="3"/>
      <c r="PR277" s="3"/>
      <c r="PS277" s="3"/>
      <c r="PT277" s="3"/>
      <c r="PU277" s="3"/>
      <c r="PV277" s="3"/>
      <c r="PW277" s="3"/>
      <c r="PX277" s="3"/>
      <c r="PY277" s="3"/>
      <c r="PZ277" s="3"/>
      <c r="QA277" s="3"/>
      <c r="QB277" s="3"/>
      <c r="QC277" s="3"/>
      <c r="QD277" s="3"/>
      <c r="QE277" s="3"/>
      <c r="QF277" s="3"/>
      <c r="QG277" s="3"/>
      <c r="QH277" s="3"/>
      <c r="QI277" s="3"/>
      <c r="QJ277" s="3"/>
      <c r="QK277" s="3"/>
      <c r="QL277" s="3"/>
      <c r="QM277" s="3"/>
      <c r="QN277" s="3"/>
      <c r="QO277" s="3"/>
      <c r="QP277" s="3"/>
      <c r="QQ277" s="3"/>
      <c r="QR277" s="3"/>
      <c r="QS277" s="3"/>
      <c r="QT277" s="3"/>
      <c r="QU277" s="3"/>
      <c r="QV277" s="3"/>
      <c r="QW277" s="3"/>
      <c r="QX277" s="3"/>
      <c r="QY277" s="3"/>
      <c r="QZ277" s="3"/>
      <c r="RA277" s="3"/>
      <c r="RB277" s="3"/>
      <c r="RC277" s="3"/>
      <c r="RD277" s="3"/>
      <c r="RE277" s="3"/>
      <c r="RF277" s="3"/>
      <c r="RG277" s="3"/>
      <c r="RH277" s="3"/>
      <c r="RI277" s="3"/>
      <c r="RJ277" s="3"/>
      <c r="RK277" s="3"/>
      <c r="RL277" s="3"/>
      <c r="RM277" s="3"/>
      <c r="RN277" s="3"/>
      <c r="RO277" s="3"/>
      <c r="RP277" s="3"/>
      <c r="RQ277" s="3"/>
      <c r="RR277" s="3"/>
      <c r="RS277" s="3"/>
      <c r="RT277" s="3"/>
      <c r="RU277" s="3"/>
      <c r="RV277" s="3"/>
      <c r="RW277" s="3"/>
      <c r="RX277" s="3"/>
      <c r="RY277" s="3"/>
      <c r="RZ277" s="3"/>
      <c r="SA277" s="3"/>
      <c r="SB277" s="3"/>
      <c r="SC277" s="3"/>
      <c r="SD277" s="3"/>
      <c r="SE277" s="3"/>
      <c r="SF277" s="3"/>
      <c r="SG277" s="3"/>
      <c r="SH277" s="3"/>
      <c r="SI277" s="3"/>
      <c r="SJ277" s="3"/>
      <c r="SK277" s="3"/>
      <c r="SL277" s="3"/>
      <c r="SM277" s="3"/>
      <c r="SN277" s="3"/>
      <c r="SO277" s="3"/>
      <c r="SP277" s="3"/>
      <c r="SQ277" s="3"/>
      <c r="SR277" s="3"/>
      <c r="SS277" s="3"/>
      <c r="ST277" s="3"/>
      <c r="SU277" s="3"/>
      <c r="SV277" s="3"/>
      <c r="SW277" s="3"/>
      <c r="SX277" s="3"/>
      <c r="SY277" s="3"/>
      <c r="SZ277" s="3"/>
      <c r="TA277" s="3"/>
      <c r="TB277" s="3"/>
      <c r="TC277" s="3"/>
      <c r="TD277" s="3"/>
      <c r="TE277" s="3"/>
      <c r="TF277" s="3"/>
      <c r="TG277" s="3"/>
      <c r="TH277" s="3"/>
      <c r="TI277" s="3"/>
      <c r="TJ277" s="3"/>
      <c r="TK277" s="3"/>
      <c r="TL277" s="3"/>
      <c r="TM277" s="3"/>
      <c r="TN277" s="3"/>
      <c r="TO277" s="3"/>
      <c r="TP277" s="3"/>
      <c r="TQ277" s="3"/>
      <c r="TR277" s="3"/>
      <c r="TS277" s="3"/>
      <c r="TT277" s="3"/>
      <c r="TU277" s="3"/>
      <c r="TV277" s="3"/>
      <c r="TW277" s="3"/>
      <c r="TX277" s="3"/>
      <c r="TY277" s="3"/>
      <c r="TZ277" s="3"/>
      <c r="UA277" s="3"/>
      <c r="UB277" s="3"/>
      <c r="UC277" s="3"/>
      <c r="UD277" s="3"/>
      <c r="UE277" s="3"/>
      <c r="UF277" s="3"/>
      <c r="UG277" s="3"/>
      <c r="UH277" s="3"/>
      <c r="UI277" s="3"/>
      <c r="UJ277" s="3"/>
      <c r="UK277" s="3"/>
      <c r="UL277" s="3"/>
      <c r="UM277" s="3"/>
      <c r="UN277" s="3"/>
      <c r="UO277" s="3"/>
      <c r="UP277" s="3"/>
      <c r="UQ277" s="3"/>
      <c r="UR277" s="3"/>
      <c r="US277" s="3"/>
      <c r="UT277" s="3"/>
      <c r="UU277" s="3"/>
      <c r="UV277" s="3"/>
      <c r="UW277" s="3"/>
      <c r="UX277" s="3"/>
      <c r="UY277" s="3"/>
      <c r="UZ277" s="3"/>
      <c r="VA277" s="3"/>
      <c r="VB277" s="3"/>
      <c r="VC277" s="3"/>
      <c r="VD277" s="3"/>
      <c r="VE277" s="3"/>
      <c r="VF277" s="3"/>
      <c r="VG277" s="3"/>
      <c r="VH277" s="3"/>
      <c r="VI277" s="3"/>
      <c r="VJ277" s="3"/>
      <c r="VK277" s="3"/>
      <c r="VL277" s="3"/>
      <c r="VM277" s="3"/>
      <c r="VN277" s="3"/>
      <c r="VO277" s="3"/>
      <c r="VP277" s="3"/>
      <c r="VQ277" s="3"/>
      <c r="VR277" s="3"/>
      <c r="VS277" s="3"/>
      <c r="VT277" s="3"/>
      <c r="VU277" s="3"/>
      <c r="VV277" s="3"/>
      <c r="VW277" s="3"/>
      <c r="VX277" s="3"/>
      <c r="VY277" s="3"/>
      <c r="VZ277" s="3"/>
      <c r="WA277" s="3"/>
      <c r="WB277" s="3"/>
      <c r="WC277" s="3"/>
      <c r="WD277" s="3"/>
      <c r="WE277" s="3"/>
      <c r="WF277" s="3"/>
      <c r="WG277" s="3"/>
      <c r="WH277" s="3"/>
      <c r="WI277" s="3"/>
      <c r="WJ277" s="3"/>
      <c r="WK277" s="3"/>
      <c r="WL277" s="3"/>
      <c r="WM277" s="3"/>
      <c r="WN277" s="3"/>
      <c r="WO277" s="3"/>
      <c r="WP277" s="3"/>
      <c r="WQ277" s="3"/>
      <c r="WR277" s="3"/>
      <c r="WS277" s="3"/>
      <c r="WT277" s="3"/>
      <c r="WU277" s="3"/>
      <c r="WV277" s="3"/>
      <c r="WW277" s="3"/>
      <c r="WX277" s="3"/>
      <c r="WY277" s="3"/>
      <c r="WZ277" s="3"/>
      <c r="XA277" s="3"/>
      <c r="XB277" s="3"/>
      <c r="XC277" s="3"/>
      <c r="XD277" s="3"/>
      <c r="XE277" s="3"/>
      <c r="XF277" s="3"/>
      <c r="XG277" s="3"/>
      <c r="XH277" s="3"/>
      <c r="XI277" s="3"/>
      <c r="XJ277" s="3"/>
      <c r="XK277" s="3"/>
      <c r="XL277" s="3"/>
      <c r="XM277" s="3"/>
      <c r="XN277" s="3"/>
      <c r="XO277" s="3"/>
      <c r="XP277" s="3"/>
      <c r="XQ277" s="3"/>
      <c r="XR277" s="3"/>
      <c r="XS277" s="3"/>
      <c r="XT277" s="3"/>
      <c r="XU277" s="3"/>
      <c r="XV277" s="3"/>
      <c r="XW277" s="3"/>
      <c r="XX277" s="3"/>
      <c r="XY277" s="3"/>
      <c r="XZ277" s="3"/>
      <c r="YA277" s="3"/>
      <c r="YB277" s="3"/>
      <c r="YC277" s="3"/>
      <c r="YD277" s="3"/>
      <c r="YE277" s="3"/>
      <c r="YF277" s="3"/>
      <c r="YG277" s="3"/>
      <c r="YH277" s="3"/>
      <c r="YI277" s="3"/>
      <c r="YJ277" s="3"/>
      <c r="YK277" s="3"/>
      <c r="YL277" s="3"/>
      <c r="YM277" s="3"/>
      <c r="YN277" s="3"/>
      <c r="YO277" s="3"/>
      <c r="YP277" s="3"/>
      <c r="YQ277" s="3"/>
      <c r="YR277" s="3"/>
      <c r="YS277" s="3"/>
      <c r="YT277" s="3"/>
      <c r="YU277" s="3"/>
      <c r="YV277" s="3"/>
      <c r="YW277" s="3"/>
      <c r="YX277" s="3"/>
      <c r="YY277" s="3"/>
      <c r="YZ277" s="3"/>
      <c r="ZA277" s="3"/>
      <c r="ZB277" s="3"/>
      <c r="ZC277" s="3"/>
      <c r="ZD277" s="3"/>
      <c r="ZE277" s="3"/>
      <c r="ZF277" s="3"/>
      <c r="ZG277" s="3"/>
      <c r="ZH277" s="3"/>
      <c r="ZI277" s="3"/>
      <c r="ZJ277" s="3"/>
      <c r="ZK277" s="3"/>
      <c r="ZL277" s="3"/>
      <c r="ZM277" s="3"/>
      <c r="ZN277" s="3"/>
      <c r="ZO277" s="3"/>
      <c r="ZP277" s="3"/>
      <c r="ZQ277" s="3"/>
      <c r="ZR277" s="3"/>
      <c r="ZS277" s="3"/>
      <c r="ZT277" s="3"/>
      <c r="ZU277" s="3"/>
      <c r="ZV277" s="3"/>
      <c r="ZW277" s="3"/>
      <c r="ZX277" s="3"/>
      <c r="ZY277" s="3"/>
      <c r="ZZ277" s="3"/>
      <c r="AAA277" s="3"/>
      <c r="AAB277" s="3"/>
      <c r="AAC277" s="3"/>
      <c r="AAD277" s="3"/>
      <c r="AAE277" s="3"/>
      <c r="AAF277" s="3"/>
      <c r="AAG277" s="3"/>
      <c r="AAH277" s="3"/>
      <c r="AAI277" s="3"/>
      <c r="AAJ277" s="3"/>
      <c r="AAK277" s="3"/>
      <c r="AAL277" s="3"/>
      <c r="AAM277" s="3"/>
      <c r="AAN277" s="3"/>
      <c r="AAO277" s="3"/>
      <c r="AAP277" s="3"/>
      <c r="AAQ277" s="3"/>
      <c r="AAR277" s="3"/>
      <c r="AAS277" s="3"/>
      <c r="AAT277" s="3"/>
      <c r="AAU277" s="3"/>
      <c r="AAV277" s="3"/>
      <c r="AAW277" s="3"/>
      <c r="AAX277" s="3"/>
      <c r="AAY277" s="3"/>
      <c r="AAZ277" s="3"/>
      <c r="ABA277" s="3"/>
      <c r="ABB277" s="3"/>
      <c r="ABC277" s="3"/>
      <c r="ABD277" s="3"/>
      <c r="ABE277" s="3"/>
      <c r="ABF277" s="3"/>
      <c r="ABG277" s="3"/>
      <c r="ABH277" s="3"/>
      <c r="ABI277" s="3"/>
      <c r="ABJ277" s="3"/>
      <c r="ABK277" s="3"/>
      <c r="ABL277" s="3"/>
      <c r="ABM277" s="3"/>
      <c r="ABN277" s="3"/>
      <c r="ABO277" s="3"/>
      <c r="ABP277" s="3"/>
      <c r="ABQ277" s="3"/>
      <c r="ABR277" s="3"/>
      <c r="ABS277" s="3"/>
      <c r="ABT277" s="3"/>
      <c r="ABU277" s="3"/>
      <c r="ABV277" s="3"/>
      <c r="ABW277" s="3"/>
      <c r="ABX277" s="3"/>
      <c r="ABY277" s="3"/>
      <c r="ABZ277" s="3"/>
      <c r="ACA277" s="3"/>
      <c r="ACB277" s="3"/>
      <c r="ACC277" s="3"/>
      <c r="ACD277" s="3"/>
      <c r="ACE277" s="3"/>
      <c r="ACF277" s="3"/>
      <c r="ACG277" s="3"/>
      <c r="ACH277" s="3"/>
      <c r="ACI277" s="3"/>
      <c r="ACJ277" s="3"/>
      <c r="ACK277" s="3"/>
      <c r="ACL277" s="3"/>
      <c r="ACM277" s="3"/>
      <c r="ACN277" s="3"/>
      <c r="ACO277" s="3"/>
      <c r="ACP277" s="3"/>
      <c r="ACQ277" s="3"/>
      <c r="ACR277" s="3"/>
      <c r="ACS277" s="3"/>
      <c r="ACT277" s="3"/>
      <c r="ACU277" s="3"/>
      <c r="ACV277" s="3"/>
      <c r="ACW277" s="3"/>
      <c r="ACX277" s="3"/>
      <c r="ACY277" s="3"/>
      <c r="ACZ277" s="3"/>
      <c r="ADA277" s="3"/>
      <c r="ADB277" s="3"/>
      <c r="ADC277" s="3"/>
      <c r="ADD277" s="3"/>
      <c r="ADE277" s="3"/>
      <c r="ADF277" s="3"/>
      <c r="ADG277" s="3"/>
      <c r="ADH277" s="3"/>
      <c r="ADI277" s="3"/>
      <c r="ADJ277" s="3"/>
      <c r="ADK277" s="3"/>
      <c r="ADL277" s="3"/>
      <c r="ADM277" s="3"/>
      <c r="ADN277" s="3"/>
      <c r="ADO277" s="3"/>
      <c r="ADP277" s="3"/>
      <c r="ADQ277" s="3"/>
      <c r="ADR277" s="3"/>
      <c r="ADS277" s="3"/>
      <c r="ADT277" s="3"/>
      <c r="ADU277" s="3"/>
      <c r="ADV277" s="3"/>
      <c r="ADW277" s="3"/>
      <c r="ADX277" s="3"/>
      <c r="ADY277" s="3"/>
      <c r="ADZ277" s="3"/>
      <c r="AEA277" s="3"/>
      <c r="AEB277" s="3"/>
      <c r="AEC277" s="3"/>
      <c r="AED277" s="3"/>
      <c r="AEE277" s="3"/>
      <c r="AEF277" s="3"/>
      <c r="AEG277" s="3"/>
      <c r="AEH277" s="3"/>
      <c r="AEI277" s="3"/>
      <c r="AEJ277" s="3"/>
      <c r="AEK277" s="3"/>
      <c r="AEL277" s="3"/>
      <c r="AEM277" s="3"/>
      <c r="AEN277" s="3"/>
      <c r="AEO277" s="3"/>
      <c r="AEP277" s="3"/>
      <c r="AEQ277" s="3"/>
      <c r="AER277" s="3"/>
      <c r="AES277" s="3"/>
      <c r="AET277" s="3"/>
      <c r="AEU277" s="3"/>
      <c r="AEV277" s="3"/>
      <c r="AEW277" s="3"/>
      <c r="AEX277" s="3"/>
      <c r="AEY277" s="3"/>
      <c r="AEZ277" s="3"/>
      <c r="AFA277" s="3"/>
      <c r="AFB277" s="3"/>
      <c r="AFC277" s="3"/>
      <c r="AFD277" s="3"/>
      <c r="AFE277" s="3"/>
      <c r="AFF277" s="3"/>
      <c r="AFG277" s="3"/>
      <c r="AFH277" s="3"/>
      <c r="AFI277" s="3"/>
      <c r="AFJ277" s="3"/>
      <c r="AFK277" s="3"/>
      <c r="AFL277" s="3"/>
      <c r="AFM277" s="3"/>
      <c r="AFN277" s="3"/>
      <c r="AFO277" s="3"/>
      <c r="AFP277" s="3"/>
      <c r="AFQ277" s="3"/>
      <c r="AFR277" s="3"/>
      <c r="AFS277" s="3"/>
      <c r="AFT277" s="3"/>
      <c r="AFU277" s="3"/>
      <c r="AFV277" s="3"/>
      <c r="AFW277" s="3"/>
      <c r="AFX277" s="3"/>
      <c r="AFY277" s="3"/>
      <c r="AFZ277" s="3"/>
      <c r="AGA277" s="3"/>
      <c r="AGB277" s="3"/>
      <c r="AGC277" s="3"/>
      <c r="AGD277" s="3"/>
      <c r="AGE277" s="3"/>
      <c r="AGF277" s="3"/>
      <c r="AGG277" s="3"/>
      <c r="AGH277" s="3"/>
      <c r="AGI277" s="3"/>
      <c r="AGJ277" s="3"/>
      <c r="AGK277" s="3"/>
      <c r="AGL277" s="3"/>
      <c r="AGM277" s="3"/>
      <c r="AGN277" s="3"/>
      <c r="AGO277" s="3"/>
      <c r="AGP277" s="3"/>
      <c r="AGQ277" s="3"/>
      <c r="AGR277" s="3"/>
      <c r="AGS277" s="3"/>
      <c r="AGT277" s="3"/>
      <c r="AGU277" s="3"/>
      <c r="AGV277" s="3"/>
      <c r="AGW277" s="3"/>
      <c r="AGX277" s="3"/>
      <c r="AGY277" s="3"/>
      <c r="AGZ277" s="3"/>
      <c r="AHA277" s="3"/>
      <c r="AHB277" s="3"/>
      <c r="AHC277" s="3"/>
      <c r="AHD277" s="3"/>
      <c r="AHE277" s="3"/>
      <c r="AHF277" s="3"/>
      <c r="AHG277" s="3"/>
      <c r="AHH277" s="3"/>
      <c r="AHI277" s="3"/>
      <c r="AHJ277" s="3"/>
      <c r="AHK277" s="3"/>
      <c r="AHL277" s="3"/>
      <c r="AHM277" s="3"/>
      <c r="AHN277" s="3"/>
      <c r="AHO277" s="3"/>
      <c r="AHP277" s="3"/>
      <c r="AHQ277" s="3"/>
      <c r="AHR277" s="3"/>
      <c r="AHS277" s="3"/>
      <c r="AHT277" s="3"/>
      <c r="AHU277" s="3"/>
      <c r="AHV277" s="3"/>
      <c r="AHW277" s="3"/>
      <c r="AHX277" s="3"/>
      <c r="AHY277" s="3"/>
      <c r="AHZ277" s="3"/>
      <c r="AIA277" s="3"/>
      <c r="AIB277" s="3"/>
      <c r="AIC277" s="3"/>
      <c r="AID277" s="3"/>
      <c r="AIE277" s="3"/>
      <c r="AIF277" s="3"/>
      <c r="AIG277" s="3"/>
      <c r="AIH277" s="3"/>
      <c r="AII277" s="3"/>
      <c r="AIJ277" s="3"/>
      <c r="AIK277" s="3"/>
      <c r="AIL277" s="3"/>
      <c r="AIM277" s="3"/>
      <c r="AIN277" s="3"/>
      <c r="AIO277" s="3"/>
      <c r="AIP277" s="3"/>
      <c r="AIQ277" s="3"/>
      <c r="AIR277" s="3"/>
      <c r="AIS277" s="3"/>
      <c r="AIT277" s="3"/>
      <c r="AIU277" s="3"/>
      <c r="AIV277" s="3"/>
      <c r="AIW277" s="3"/>
      <c r="AIX277" s="3"/>
      <c r="AIY277" s="3"/>
      <c r="AIZ277" s="3"/>
      <c r="AJA277" s="3"/>
      <c r="AJB277" s="3"/>
      <c r="AJC277" s="3"/>
      <c r="AJD277" s="3"/>
      <c r="AJE277" s="3"/>
      <c r="AJF277" s="3"/>
      <c r="AJG277" s="3"/>
      <c r="AJH277" s="3"/>
      <c r="AJI277" s="3"/>
      <c r="AJJ277" s="3"/>
      <c r="AJK277" s="3"/>
      <c r="AJL277" s="3"/>
      <c r="AJM277" s="3"/>
      <c r="AJN277" s="3"/>
      <c r="AJO277" s="3"/>
      <c r="AJP277" s="3"/>
      <c r="AJQ277" s="3"/>
      <c r="AJR277" s="3"/>
      <c r="AJS277" s="3"/>
      <c r="AJT277" s="3"/>
      <c r="AJU277" s="3"/>
      <c r="AJV277" s="3"/>
      <c r="AJW277" s="3"/>
      <c r="AJX277" s="3"/>
      <c r="AJY277" s="3"/>
      <c r="AJZ277" s="3"/>
      <c r="AKA277" s="3"/>
      <c r="AKB277" s="3"/>
      <c r="AKC277" s="3"/>
      <c r="AKD277" s="3"/>
      <c r="AKE277" s="3"/>
      <c r="AKF277" s="3"/>
      <c r="AKG277" s="3"/>
      <c r="AKH277" s="3"/>
      <c r="AKI277" s="3"/>
      <c r="AKJ277" s="3"/>
      <c r="AKK277" s="3"/>
      <c r="AKL277" s="3"/>
      <c r="AKM277" s="3"/>
      <c r="AKN277" s="3"/>
      <c r="AKO277" s="3"/>
      <c r="AKP277" s="3"/>
      <c r="AKQ277" s="3"/>
      <c r="AKR277" s="3"/>
      <c r="AKS277" s="3"/>
      <c r="AKT277" s="3"/>
      <c r="AKU277" s="3"/>
      <c r="AKV277" s="3"/>
      <c r="AKW277" s="3"/>
      <c r="AKX277" s="3"/>
      <c r="AKY277" s="3"/>
      <c r="AKZ277" s="3"/>
      <c r="ALA277" s="3"/>
      <c r="ALB277" s="3"/>
      <c r="ALC277" s="3"/>
      <c r="ALD277" s="3"/>
      <c r="ALE277" s="3"/>
      <c r="ALF277" s="3"/>
      <c r="ALG277" s="3"/>
      <c r="ALH277" s="3"/>
      <c r="ALI277" s="3"/>
      <c r="ALJ277" s="3"/>
      <c r="ALK277" s="3"/>
      <c r="ALL277" s="3"/>
      <c r="ALM277" s="3"/>
      <c r="ALN277" s="3"/>
      <c r="ALO277" s="3"/>
      <c r="ALP277" s="3"/>
      <c r="ALQ277" s="3"/>
      <c r="ALR277" s="3"/>
      <c r="ALS277" s="3"/>
      <c r="ALT277" s="3"/>
      <c r="ALU277" s="3"/>
      <c r="ALV277" s="3"/>
      <c r="ALW277" s="3"/>
      <c r="ALX277" s="3"/>
      <c r="ALY277" s="3"/>
      <c r="ALZ277" s="3"/>
      <c r="AMA277" s="3"/>
      <c r="AMB277" s="3"/>
      <c r="AMC277" s="3"/>
      <c r="AMD277" s="3"/>
      <c r="AME277" s="3"/>
      <c r="AMF277" s="3"/>
      <c r="AMG277" s="3"/>
      <c r="AMH277" s="3"/>
      <c r="AMI277" s="3"/>
      <c r="AMJ277" s="3"/>
      <c r="AMK277" s="3"/>
      <c r="AML277" s="3"/>
      <c r="AMM277" s="3"/>
      <c r="AMN277" s="3"/>
      <c r="AMO277" s="3"/>
      <c r="AMP277" s="3"/>
      <c r="AMQ277" s="3"/>
      <c r="AMR277" s="3"/>
      <c r="AMS277" s="3"/>
      <c r="AMT277" s="3"/>
      <c r="AMU277" s="3"/>
    </row>
    <row r="278" spans="1:1035" ht="14.25">
      <c r="A278" s="3"/>
      <c r="B278" s="3"/>
      <c r="C278" s="3"/>
      <c r="D278" s="3"/>
      <c r="E278" s="3"/>
      <c r="F278" s="3"/>
      <c r="G278" s="3"/>
      <c r="H278" s="3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  <c r="IW278" s="3"/>
      <c r="IX278" s="3"/>
      <c r="IY278" s="3"/>
      <c r="IZ278" s="3"/>
      <c r="JA278" s="3"/>
      <c r="JB278" s="3"/>
      <c r="JC278" s="3"/>
      <c r="JD278" s="3"/>
      <c r="JE278" s="3"/>
      <c r="JF278" s="3"/>
      <c r="JG278" s="3"/>
      <c r="JH278" s="3"/>
      <c r="JI278" s="3"/>
      <c r="JJ278" s="3"/>
      <c r="JK278" s="3"/>
      <c r="JL278" s="3"/>
      <c r="JM278" s="3"/>
      <c r="JN278" s="3"/>
      <c r="JO278" s="3"/>
      <c r="JP278" s="3"/>
      <c r="JQ278" s="3"/>
      <c r="JR278" s="3"/>
      <c r="JS278" s="3"/>
      <c r="JT278" s="3"/>
      <c r="JU278" s="3"/>
      <c r="JV278" s="3"/>
      <c r="JW278" s="3"/>
      <c r="JX278" s="3"/>
      <c r="JY278" s="3"/>
      <c r="JZ278" s="3"/>
      <c r="KA278" s="3"/>
      <c r="KB278" s="3"/>
      <c r="KC278" s="3"/>
      <c r="KD278" s="3"/>
      <c r="KE278" s="3"/>
      <c r="KF278" s="3"/>
      <c r="KG278" s="3"/>
      <c r="KH278" s="3"/>
      <c r="KI278" s="3"/>
      <c r="KJ278" s="3"/>
      <c r="KK278" s="3"/>
      <c r="KL278" s="3"/>
      <c r="KM278" s="3"/>
      <c r="KN278" s="3"/>
      <c r="KO278" s="3"/>
      <c r="KP278" s="3"/>
      <c r="KQ278" s="3"/>
      <c r="KR278" s="3"/>
      <c r="KS278" s="3"/>
      <c r="KT278" s="3"/>
      <c r="KU278" s="3"/>
      <c r="KV278" s="3"/>
      <c r="KW278" s="3"/>
      <c r="KX278" s="3"/>
      <c r="KY278" s="3"/>
      <c r="KZ278" s="3"/>
      <c r="LA278" s="3"/>
      <c r="LB278" s="3"/>
      <c r="LC278" s="3"/>
      <c r="LD278" s="3"/>
      <c r="LE278" s="3"/>
      <c r="LF278" s="3"/>
      <c r="LG278" s="3"/>
      <c r="LH278" s="3"/>
      <c r="LI278" s="3"/>
      <c r="LJ278" s="3"/>
      <c r="LK278" s="3"/>
      <c r="LL278" s="3"/>
      <c r="LM278" s="3"/>
      <c r="LN278" s="3"/>
      <c r="LO278" s="3"/>
      <c r="LP278" s="3"/>
      <c r="LQ278" s="3"/>
      <c r="LR278" s="3"/>
      <c r="LS278" s="3"/>
      <c r="LT278" s="3"/>
      <c r="LU278" s="3"/>
      <c r="LV278" s="3"/>
      <c r="LW278" s="3"/>
      <c r="LX278" s="3"/>
      <c r="LY278" s="3"/>
      <c r="LZ278" s="3"/>
      <c r="MA278" s="3"/>
      <c r="MB278" s="3"/>
      <c r="MC278" s="3"/>
      <c r="MD278" s="3"/>
      <c r="ME278" s="3"/>
      <c r="MF278" s="3"/>
      <c r="MG278" s="3"/>
      <c r="MH278" s="3"/>
      <c r="MI278" s="3"/>
      <c r="MJ278" s="3"/>
      <c r="MK278" s="3"/>
      <c r="ML278" s="3"/>
      <c r="MM278" s="3"/>
      <c r="MN278" s="3"/>
      <c r="MO278" s="3"/>
      <c r="MP278" s="3"/>
      <c r="MQ278" s="3"/>
      <c r="MR278" s="3"/>
      <c r="MS278" s="3"/>
      <c r="MT278" s="3"/>
      <c r="MU278" s="3"/>
      <c r="MV278" s="3"/>
      <c r="MW278" s="3"/>
      <c r="MX278" s="3"/>
      <c r="MY278" s="3"/>
      <c r="MZ278" s="3"/>
      <c r="NA278" s="3"/>
      <c r="NB278" s="3"/>
      <c r="NC278" s="3"/>
      <c r="ND278" s="3"/>
      <c r="NE278" s="3"/>
      <c r="NF278" s="3"/>
      <c r="NG278" s="3"/>
      <c r="NH278" s="3"/>
      <c r="NI278" s="3"/>
      <c r="NJ278" s="3"/>
      <c r="NK278" s="3"/>
      <c r="NL278" s="3"/>
      <c r="NM278" s="3"/>
      <c r="NN278" s="3"/>
      <c r="NO278" s="3"/>
      <c r="NP278" s="3"/>
      <c r="NQ278" s="3"/>
      <c r="NR278" s="3"/>
      <c r="NS278" s="3"/>
      <c r="NT278" s="3"/>
      <c r="NU278" s="3"/>
      <c r="NV278" s="3"/>
      <c r="NW278" s="3"/>
      <c r="NX278" s="3"/>
      <c r="NY278" s="3"/>
      <c r="NZ278" s="3"/>
      <c r="OA278" s="3"/>
      <c r="OB278" s="3"/>
      <c r="OC278" s="3"/>
      <c r="OD278" s="3"/>
      <c r="OE278" s="3"/>
      <c r="OF278" s="3"/>
      <c r="OG278" s="3"/>
      <c r="OH278" s="3"/>
      <c r="OI278" s="3"/>
      <c r="OJ278" s="3"/>
      <c r="OK278" s="3"/>
      <c r="OL278" s="3"/>
      <c r="OM278" s="3"/>
      <c r="ON278" s="3"/>
      <c r="OO278" s="3"/>
      <c r="OP278" s="3"/>
      <c r="OQ278" s="3"/>
      <c r="OR278" s="3"/>
      <c r="OS278" s="3"/>
      <c r="OT278" s="3"/>
      <c r="OU278" s="3"/>
      <c r="OV278" s="3"/>
      <c r="OW278" s="3"/>
      <c r="OX278" s="3"/>
      <c r="OY278" s="3"/>
      <c r="OZ278" s="3"/>
      <c r="PA278" s="3"/>
      <c r="PB278" s="3"/>
      <c r="PC278" s="3"/>
      <c r="PD278" s="3"/>
      <c r="PE278" s="3"/>
      <c r="PF278" s="3"/>
      <c r="PG278" s="3"/>
      <c r="PH278" s="3"/>
      <c r="PI278" s="3"/>
      <c r="PJ278" s="3"/>
      <c r="PK278" s="3"/>
      <c r="PL278" s="3"/>
      <c r="PM278" s="3"/>
      <c r="PN278" s="3"/>
      <c r="PO278" s="3"/>
      <c r="PP278" s="3"/>
      <c r="PQ278" s="3"/>
      <c r="PR278" s="3"/>
      <c r="PS278" s="3"/>
      <c r="PT278" s="3"/>
      <c r="PU278" s="3"/>
      <c r="PV278" s="3"/>
      <c r="PW278" s="3"/>
      <c r="PX278" s="3"/>
      <c r="PY278" s="3"/>
      <c r="PZ278" s="3"/>
      <c r="QA278" s="3"/>
      <c r="QB278" s="3"/>
      <c r="QC278" s="3"/>
      <c r="QD278" s="3"/>
      <c r="QE278" s="3"/>
      <c r="QF278" s="3"/>
      <c r="QG278" s="3"/>
      <c r="QH278" s="3"/>
      <c r="QI278" s="3"/>
      <c r="QJ278" s="3"/>
      <c r="QK278" s="3"/>
      <c r="QL278" s="3"/>
      <c r="QM278" s="3"/>
      <c r="QN278" s="3"/>
      <c r="QO278" s="3"/>
      <c r="QP278" s="3"/>
      <c r="QQ278" s="3"/>
      <c r="QR278" s="3"/>
      <c r="QS278" s="3"/>
      <c r="QT278" s="3"/>
      <c r="QU278" s="3"/>
      <c r="QV278" s="3"/>
      <c r="QW278" s="3"/>
      <c r="QX278" s="3"/>
      <c r="QY278" s="3"/>
      <c r="QZ278" s="3"/>
      <c r="RA278" s="3"/>
      <c r="RB278" s="3"/>
      <c r="RC278" s="3"/>
      <c r="RD278" s="3"/>
      <c r="RE278" s="3"/>
      <c r="RF278" s="3"/>
      <c r="RG278" s="3"/>
      <c r="RH278" s="3"/>
      <c r="RI278" s="3"/>
      <c r="RJ278" s="3"/>
      <c r="RK278" s="3"/>
      <c r="RL278" s="3"/>
      <c r="RM278" s="3"/>
      <c r="RN278" s="3"/>
      <c r="RO278" s="3"/>
      <c r="RP278" s="3"/>
      <c r="RQ278" s="3"/>
      <c r="RR278" s="3"/>
      <c r="RS278" s="3"/>
      <c r="RT278" s="3"/>
      <c r="RU278" s="3"/>
      <c r="RV278" s="3"/>
      <c r="RW278" s="3"/>
      <c r="RX278" s="3"/>
      <c r="RY278" s="3"/>
      <c r="RZ278" s="3"/>
      <c r="SA278" s="3"/>
      <c r="SB278" s="3"/>
      <c r="SC278" s="3"/>
      <c r="SD278" s="3"/>
      <c r="SE278" s="3"/>
      <c r="SF278" s="3"/>
      <c r="SG278" s="3"/>
      <c r="SH278" s="3"/>
      <c r="SI278" s="3"/>
      <c r="SJ278" s="3"/>
      <c r="SK278" s="3"/>
      <c r="SL278" s="3"/>
      <c r="SM278" s="3"/>
      <c r="SN278" s="3"/>
      <c r="SO278" s="3"/>
      <c r="SP278" s="3"/>
      <c r="SQ278" s="3"/>
      <c r="SR278" s="3"/>
      <c r="SS278" s="3"/>
      <c r="ST278" s="3"/>
      <c r="SU278" s="3"/>
      <c r="SV278" s="3"/>
      <c r="SW278" s="3"/>
      <c r="SX278" s="3"/>
      <c r="SY278" s="3"/>
      <c r="SZ278" s="3"/>
      <c r="TA278" s="3"/>
      <c r="TB278" s="3"/>
      <c r="TC278" s="3"/>
      <c r="TD278" s="3"/>
      <c r="TE278" s="3"/>
      <c r="TF278" s="3"/>
      <c r="TG278" s="3"/>
      <c r="TH278" s="3"/>
      <c r="TI278" s="3"/>
      <c r="TJ278" s="3"/>
      <c r="TK278" s="3"/>
      <c r="TL278" s="3"/>
      <c r="TM278" s="3"/>
      <c r="TN278" s="3"/>
      <c r="TO278" s="3"/>
      <c r="TP278" s="3"/>
      <c r="TQ278" s="3"/>
      <c r="TR278" s="3"/>
      <c r="TS278" s="3"/>
      <c r="TT278" s="3"/>
      <c r="TU278" s="3"/>
      <c r="TV278" s="3"/>
      <c r="TW278" s="3"/>
      <c r="TX278" s="3"/>
      <c r="TY278" s="3"/>
      <c r="TZ278" s="3"/>
      <c r="UA278" s="3"/>
      <c r="UB278" s="3"/>
      <c r="UC278" s="3"/>
      <c r="UD278" s="3"/>
      <c r="UE278" s="3"/>
      <c r="UF278" s="3"/>
      <c r="UG278" s="3"/>
      <c r="UH278" s="3"/>
      <c r="UI278" s="3"/>
      <c r="UJ278" s="3"/>
      <c r="UK278" s="3"/>
      <c r="UL278" s="3"/>
      <c r="UM278" s="3"/>
      <c r="UN278" s="3"/>
      <c r="UO278" s="3"/>
      <c r="UP278" s="3"/>
      <c r="UQ278" s="3"/>
      <c r="UR278" s="3"/>
      <c r="US278" s="3"/>
      <c r="UT278" s="3"/>
      <c r="UU278" s="3"/>
      <c r="UV278" s="3"/>
      <c r="UW278" s="3"/>
      <c r="UX278" s="3"/>
      <c r="UY278" s="3"/>
      <c r="UZ278" s="3"/>
      <c r="VA278" s="3"/>
      <c r="VB278" s="3"/>
      <c r="VC278" s="3"/>
      <c r="VD278" s="3"/>
      <c r="VE278" s="3"/>
      <c r="VF278" s="3"/>
      <c r="VG278" s="3"/>
      <c r="VH278" s="3"/>
      <c r="VI278" s="3"/>
      <c r="VJ278" s="3"/>
      <c r="VK278" s="3"/>
      <c r="VL278" s="3"/>
      <c r="VM278" s="3"/>
      <c r="VN278" s="3"/>
      <c r="VO278" s="3"/>
      <c r="VP278" s="3"/>
      <c r="VQ278" s="3"/>
      <c r="VR278" s="3"/>
      <c r="VS278" s="3"/>
      <c r="VT278" s="3"/>
      <c r="VU278" s="3"/>
      <c r="VV278" s="3"/>
      <c r="VW278" s="3"/>
      <c r="VX278" s="3"/>
      <c r="VY278" s="3"/>
      <c r="VZ278" s="3"/>
      <c r="WA278" s="3"/>
      <c r="WB278" s="3"/>
      <c r="WC278" s="3"/>
      <c r="WD278" s="3"/>
      <c r="WE278" s="3"/>
      <c r="WF278" s="3"/>
      <c r="WG278" s="3"/>
      <c r="WH278" s="3"/>
      <c r="WI278" s="3"/>
      <c r="WJ278" s="3"/>
      <c r="WK278" s="3"/>
      <c r="WL278" s="3"/>
      <c r="WM278" s="3"/>
      <c r="WN278" s="3"/>
      <c r="WO278" s="3"/>
      <c r="WP278" s="3"/>
      <c r="WQ278" s="3"/>
      <c r="WR278" s="3"/>
      <c r="WS278" s="3"/>
      <c r="WT278" s="3"/>
      <c r="WU278" s="3"/>
      <c r="WV278" s="3"/>
      <c r="WW278" s="3"/>
      <c r="WX278" s="3"/>
      <c r="WY278" s="3"/>
      <c r="WZ278" s="3"/>
      <c r="XA278" s="3"/>
      <c r="XB278" s="3"/>
      <c r="XC278" s="3"/>
      <c r="XD278" s="3"/>
      <c r="XE278" s="3"/>
      <c r="XF278" s="3"/>
      <c r="XG278" s="3"/>
      <c r="XH278" s="3"/>
      <c r="XI278" s="3"/>
      <c r="XJ278" s="3"/>
      <c r="XK278" s="3"/>
      <c r="XL278" s="3"/>
      <c r="XM278" s="3"/>
      <c r="XN278" s="3"/>
      <c r="XO278" s="3"/>
      <c r="XP278" s="3"/>
      <c r="XQ278" s="3"/>
      <c r="XR278" s="3"/>
      <c r="XS278" s="3"/>
      <c r="XT278" s="3"/>
      <c r="XU278" s="3"/>
      <c r="XV278" s="3"/>
      <c r="XW278" s="3"/>
      <c r="XX278" s="3"/>
      <c r="XY278" s="3"/>
      <c r="XZ278" s="3"/>
      <c r="YA278" s="3"/>
      <c r="YB278" s="3"/>
      <c r="YC278" s="3"/>
      <c r="YD278" s="3"/>
      <c r="YE278" s="3"/>
      <c r="YF278" s="3"/>
      <c r="YG278" s="3"/>
      <c r="YH278" s="3"/>
      <c r="YI278" s="3"/>
      <c r="YJ278" s="3"/>
      <c r="YK278" s="3"/>
      <c r="YL278" s="3"/>
      <c r="YM278" s="3"/>
      <c r="YN278" s="3"/>
      <c r="YO278" s="3"/>
      <c r="YP278" s="3"/>
      <c r="YQ278" s="3"/>
      <c r="YR278" s="3"/>
      <c r="YS278" s="3"/>
      <c r="YT278" s="3"/>
      <c r="YU278" s="3"/>
      <c r="YV278" s="3"/>
      <c r="YW278" s="3"/>
      <c r="YX278" s="3"/>
      <c r="YY278" s="3"/>
      <c r="YZ278" s="3"/>
      <c r="ZA278" s="3"/>
      <c r="ZB278" s="3"/>
      <c r="ZC278" s="3"/>
      <c r="ZD278" s="3"/>
      <c r="ZE278" s="3"/>
      <c r="ZF278" s="3"/>
      <c r="ZG278" s="3"/>
      <c r="ZH278" s="3"/>
      <c r="ZI278" s="3"/>
      <c r="ZJ278" s="3"/>
      <c r="ZK278" s="3"/>
      <c r="ZL278" s="3"/>
      <c r="ZM278" s="3"/>
      <c r="ZN278" s="3"/>
      <c r="ZO278" s="3"/>
      <c r="ZP278" s="3"/>
      <c r="ZQ278" s="3"/>
      <c r="ZR278" s="3"/>
      <c r="ZS278" s="3"/>
      <c r="ZT278" s="3"/>
      <c r="ZU278" s="3"/>
      <c r="ZV278" s="3"/>
      <c r="ZW278" s="3"/>
      <c r="ZX278" s="3"/>
      <c r="ZY278" s="3"/>
      <c r="ZZ278" s="3"/>
      <c r="AAA278" s="3"/>
      <c r="AAB278" s="3"/>
      <c r="AAC278" s="3"/>
      <c r="AAD278" s="3"/>
      <c r="AAE278" s="3"/>
      <c r="AAF278" s="3"/>
      <c r="AAG278" s="3"/>
      <c r="AAH278" s="3"/>
      <c r="AAI278" s="3"/>
      <c r="AAJ278" s="3"/>
      <c r="AAK278" s="3"/>
      <c r="AAL278" s="3"/>
      <c r="AAM278" s="3"/>
      <c r="AAN278" s="3"/>
      <c r="AAO278" s="3"/>
      <c r="AAP278" s="3"/>
      <c r="AAQ278" s="3"/>
      <c r="AAR278" s="3"/>
      <c r="AAS278" s="3"/>
      <c r="AAT278" s="3"/>
      <c r="AAU278" s="3"/>
      <c r="AAV278" s="3"/>
      <c r="AAW278" s="3"/>
      <c r="AAX278" s="3"/>
      <c r="AAY278" s="3"/>
      <c r="AAZ278" s="3"/>
      <c r="ABA278" s="3"/>
      <c r="ABB278" s="3"/>
      <c r="ABC278" s="3"/>
      <c r="ABD278" s="3"/>
      <c r="ABE278" s="3"/>
      <c r="ABF278" s="3"/>
      <c r="ABG278" s="3"/>
      <c r="ABH278" s="3"/>
      <c r="ABI278" s="3"/>
      <c r="ABJ278" s="3"/>
      <c r="ABK278" s="3"/>
      <c r="ABL278" s="3"/>
      <c r="ABM278" s="3"/>
      <c r="ABN278" s="3"/>
      <c r="ABO278" s="3"/>
      <c r="ABP278" s="3"/>
      <c r="ABQ278" s="3"/>
      <c r="ABR278" s="3"/>
      <c r="ABS278" s="3"/>
      <c r="ABT278" s="3"/>
      <c r="ABU278" s="3"/>
      <c r="ABV278" s="3"/>
      <c r="ABW278" s="3"/>
      <c r="ABX278" s="3"/>
      <c r="ABY278" s="3"/>
      <c r="ABZ278" s="3"/>
      <c r="ACA278" s="3"/>
      <c r="ACB278" s="3"/>
      <c r="ACC278" s="3"/>
      <c r="ACD278" s="3"/>
      <c r="ACE278" s="3"/>
      <c r="ACF278" s="3"/>
      <c r="ACG278" s="3"/>
      <c r="ACH278" s="3"/>
      <c r="ACI278" s="3"/>
      <c r="ACJ278" s="3"/>
      <c r="ACK278" s="3"/>
      <c r="ACL278" s="3"/>
      <c r="ACM278" s="3"/>
      <c r="ACN278" s="3"/>
      <c r="ACO278" s="3"/>
      <c r="ACP278" s="3"/>
      <c r="ACQ278" s="3"/>
      <c r="ACR278" s="3"/>
      <c r="ACS278" s="3"/>
      <c r="ACT278" s="3"/>
      <c r="ACU278" s="3"/>
      <c r="ACV278" s="3"/>
      <c r="ACW278" s="3"/>
      <c r="ACX278" s="3"/>
      <c r="ACY278" s="3"/>
      <c r="ACZ278" s="3"/>
      <c r="ADA278" s="3"/>
      <c r="ADB278" s="3"/>
      <c r="ADC278" s="3"/>
      <c r="ADD278" s="3"/>
      <c r="ADE278" s="3"/>
      <c r="ADF278" s="3"/>
      <c r="ADG278" s="3"/>
      <c r="ADH278" s="3"/>
      <c r="ADI278" s="3"/>
      <c r="ADJ278" s="3"/>
      <c r="ADK278" s="3"/>
      <c r="ADL278" s="3"/>
      <c r="ADM278" s="3"/>
      <c r="ADN278" s="3"/>
      <c r="ADO278" s="3"/>
      <c r="ADP278" s="3"/>
      <c r="ADQ278" s="3"/>
      <c r="ADR278" s="3"/>
      <c r="ADS278" s="3"/>
      <c r="ADT278" s="3"/>
      <c r="ADU278" s="3"/>
      <c r="ADV278" s="3"/>
      <c r="ADW278" s="3"/>
      <c r="ADX278" s="3"/>
      <c r="ADY278" s="3"/>
      <c r="ADZ278" s="3"/>
      <c r="AEA278" s="3"/>
      <c r="AEB278" s="3"/>
      <c r="AEC278" s="3"/>
      <c r="AED278" s="3"/>
      <c r="AEE278" s="3"/>
      <c r="AEF278" s="3"/>
      <c r="AEG278" s="3"/>
      <c r="AEH278" s="3"/>
      <c r="AEI278" s="3"/>
      <c r="AEJ278" s="3"/>
      <c r="AEK278" s="3"/>
      <c r="AEL278" s="3"/>
      <c r="AEM278" s="3"/>
      <c r="AEN278" s="3"/>
      <c r="AEO278" s="3"/>
      <c r="AEP278" s="3"/>
      <c r="AEQ278" s="3"/>
      <c r="AER278" s="3"/>
      <c r="AES278" s="3"/>
      <c r="AET278" s="3"/>
      <c r="AEU278" s="3"/>
      <c r="AEV278" s="3"/>
      <c r="AEW278" s="3"/>
      <c r="AEX278" s="3"/>
      <c r="AEY278" s="3"/>
      <c r="AEZ278" s="3"/>
      <c r="AFA278" s="3"/>
      <c r="AFB278" s="3"/>
      <c r="AFC278" s="3"/>
      <c r="AFD278" s="3"/>
      <c r="AFE278" s="3"/>
      <c r="AFF278" s="3"/>
      <c r="AFG278" s="3"/>
      <c r="AFH278" s="3"/>
      <c r="AFI278" s="3"/>
      <c r="AFJ278" s="3"/>
      <c r="AFK278" s="3"/>
      <c r="AFL278" s="3"/>
      <c r="AFM278" s="3"/>
      <c r="AFN278" s="3"/>
      <c r="AFO278" s="3"/>
      <c r="AFP278" s="3"/>
      <c r="AFQ278" s="3"/>
      <c r="AFR278" s="3"/>
      <c r="AFS278" s="3"/>
      <c r="AFT278" s="3"/>
      <c r="AFU278" s="3"/>
      <c r="AFV278" s="3"/>
      <c r="AFW278" s="3"/>
      <c r="AFX278" s="3"/>
      <c r="AFY278" s="3"/>
      <c r="AFZ278" s="3"/>
      <c r="AGA278" s="3"/>
      <c r="AGB278" s="3"/>
      <c r="AGC278" s="3"/>
      <c r="AGD278" s="3"/>
      <c r="AGE278" s="3"/>
      <c r="AGF278" s="3"/>
      <c r="AGG278" s="3"/>
      <c r="AGH278" s="3"/>
      <c r="AGI278" s="3"/>
      <c r="AGJ278" s="3"/>
      <c r="AGK278" s="3"/>
      <c r="AGL278" s="3"/>
      <c r="AGM278" s="3"/>
      <c r="AGN278" s="3"/>
      <c r="AGO278" s="3"/>
      <c r="AGP278" s="3"/>
      <c r="AGQ278" s="3"/>
      <c r="AGR278" s="3"/>
      <c r="AGS278" s="3"/>
      <c r="AGT278" s="3"/>
      <c r="AGU278" s="3"/>
      <c r="AGV278" s="3"/>
      <c r="AGW278" s="3"/>
      <c r="AGX278" s="3"/>
      <c r="AGY278" s="3"/>
      <c r="AGZ278" s="3"/>
      <c r="AHA278" s="3"/>
      <c r="AHB278" s="3"/>
      <c r="AHC278" s="3"/>
      <c r="AHD278" s="3"/>
      <c r="AHE278" s="3"/>
      <c r="AHF278" s="3"/>
      <c r="AHG278" s="3"/>
      <c r="AHH278" s="3"/>
      <c r="AHI278" s="3"/>
      <c r="AHJ278" s="3"/>
      <c r="AHK278" s="3"/>
      <c r="AHL278" s="3"/>
      <c r="AHM278" s="3"/>
      <c r="AHN278" s="3"/>
      <c r="AHO278" s="3"/>
      <c r="AHP278" s="3"/>
      <c r="AHQ278" s="3"/>
      <c r="AHR278" s="3"/>
      <c r="AHS278" s="3"/>
      <c r="AHT278" s="3"/>
      <c r="AHU278" s="3"/>
      <c r="AHV278" s="3"/>
      <c r="AHW278" s="3"/>
      <c r="AHX278" s="3"/>
      <c r="AHY278" s="3"/>
      <c r="AHZ278" s="3"/>
      <c r="AIA278" s="3"/>
      <c r="AIB278" s="3"/>
      <c r="AIC278" s="3"/>
      <c r="AID278" s="3"/>
      <c r="AIE278" s="3"/>
      <c r="AIF278" s="3"/>
      <c r="AIG278" s="3"/>
      <c r="AIH278" s="3"/>
      <c r="AII278" s="3"/>
      <c r="AIJ278" s="3"/>
      <c r="AIK278" s="3"/>
      <c r="AIL278" s="3"/>
      <c r="AIM278" s="3"/>
      <c r="AIN278" s="3"/>
      <c r="AIO278" s="3"/>
      <c r="AIP278" s="3"/>
      <c r="AIQ278" s="3"/>
      <c r="AIR278" s="3"/>
      <c r="AIS278" s="3"/>
      <c r="AIT278" s="3"/>
      <c r="AIU278" s="3"/>
      <c r="AIV278" s="3"/>
      <c r="AIW278" s="3"/>
      <c r="AIX278" s="3"/>
      <c r="AIY278" s="3"/>
      <c r="AIZ278" s="3"/>
      <c r="AJA278" s="3"/>
      <c r="AJB278" s="3"/>
      <c r="AJC278" s="3"/>
      <c r="AJD278" s="3"/>
      <c r="AJE278" s="3"/>
      <c r="AJF278" s="3"/>
      <c r="AJG278" s="3"/>
      <c r="AJH278" s="3"/>
      <c r="AJI278" s="3"/>
      <c r="AJJ278" s="3"/>
      <c r="AJK278" s="3"/>
      <c r="AJL278" s="3"/>
      <c r="AJM278" s="3"/>
      <c r="AJN278" s="3"/>
      <c r="AJO278" s="3"/>
      <c r="AJP278" s="3"/>
      <c r="AJQ278" s="3"/>
      <c r="AJR278" s="3"/>
      <c r="AJS278" s="3"/>
      <c r="AJT278" s="3"/>
      <c r="AJU278" s="3"/>
      <c r="AJV278" s="3"/>
      <c r="AJW278" s="3"/>
      <c r="AJX278" s="3"/>
      <c r="AJY278" s="3"/>
      <c r="AJZ278" s="3"/>
      <c r="AKA278" s="3"/>
      <c r="AKB278" s="3"/>
      <c r="AKC278" s="3"/>
      <c r="AKD278" s="3"/>
      <c r="AKE278" s="3"/>
      <c r="AKF278" s="3"/>
      <c r="AKG278" s="3"/>
      <c r="AKH278" s="3"/>
      <c r="AKI278" s="3"/>
      <c r="AKJ278" s="3"/>
      <c r="AKK278" s="3"/>
      <c r="AKL278" s="3"/>
      <c r="AKM278" s="3"/>
      <c r="AKN278" s="3"/>
      <c r="AKO278" s="3"/>
      <c r="AKP278" s="3"/>
      <c r="AKQ278" s="3"/>
      <c r="AKR278" s="3"/>
      <c r="AKS278" s="3"/>
      <c r="AKT278" s="3"/>
      <c r="AKU278" s="3"/>
      <c r="AKV278" s="3"/>
      <c r="AKW278" s="3"/>
      <c r="AKX278" s="3"/>
      <c r="AKY278" s="3"/>
      <c r="AKZ278" s="3"/>
      <c r="ALA278" s="3"/>
      <c r="ALB278" s="3"/>
      <c r="ALC278" s="3"/>
      <c r="ALD278" s="3"/>
      <c r="ALE278" s="3"/>
      <c r="ALF278" s="3"/>
      <c r="ALG278" s="3"/>
      <c r="ALH278" s="3"/>
      <c r="ALI278" s="3"/>
      <c r="ALJ278" s="3"/>
      <c r="ALK278" s="3"/>
      <c r="ALL278" s="3"/>
      <c r="ALM278" s="3"/>
      <c r="ALN278" s="3"/>
      <c r="ALO278" s="3"/>
      <c r="ALP278" s="3"/>
      <c r="ALQ278" s="3"/>
      <c r="ALR278" s="3"/>
      <c r="ALS278" s="3"/>
      <c r="ALT278" s="3"/>
      <c r="ALU278" s="3"/>
      <c r="ALV278" s="3"/>
      <c r="ALW278" s="3"/>
      <c r="ALX278" s="3"/>
      <c r="ALY278" s="3"/>
      <c r="ALZ278" s="3"/>
      <c r="AMA278" s="3"/>
      <c r="AMB278" s="3"/>
      <c r="AMC278" s="3"/>
      <c r="AMD278" s="3"/>
      <c r="AME278" s="3"/>
      <c r="AMF278" s="3"/>
      <c r="AMG278" s="3"/>
      <c r="AMH278" s="3"/>
      <c r="AMI278" s="3"/>
      <c r="AMJ278" s="3"/>
      <c r="AMK278" s="3"/>
      <c r="AML278" s="3"/>
      <c r="AMM278" s="3"/>
      <c r="AMN278" s="3"/>
      <c r="AMO278" s="3"/>
      <c r="AMP278" s="3"/>
      <c r="AMQ278" s="3"/>
      <c r="AMR278" s="3"/>
      <c r="AMS278" s="3"/>
      <c r="AMT278" s="3"/>
      <c r="AMU278" s="3"/>
    </row>
    <row r="279" spans="1:1035" ht="14.25">
      <c r="A279" s="3"/>
      <c r="B279" s="3"/>
      <c r="C279" s="3"/>
      <c r="D279" s="3"/>
      <c r="E279" s="3"/>
      <c r="F279" s="3"/>
      <c r="G279" s="3"/>
      <c r="H279" s="3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  <c r="IW279" s="3"/>
      <c r="IX279" s="3"/>
      <c r="IY279" s="3"/>
      <c r="IZ279" s="3"/>
      <c r="JA279" s="3"/>
      <c r="JB279" s="3"/>
      <c r="JC279" s="3"/>
      <c r="JD279" s="3"/>
      <c r="JE279" s="3"/>
      <c r="JF279" s="3"/>
      <c r="JG279" s="3"/>
      <c r="JH279" s="3"/>
      <c r="JI279" s="3"/>
      <c r="JJ279" s="3"/>
      <c r="JK279" s="3"/>
      <c r="JL279" s="3"/>
      <c r="JM279" s="3"/>
      <c r="JN279" s="3"/>
      <c r="JO279" s="3"/>
      <c r="JP279" s="3"/>
      <c r="JQ279" s="3"/>
      <c r="JR279" s="3"/>
      <c r="JS279" s="3"/>
      <c r="JT279" s="3"/>
      <c r="JU279" s="3"/>
      <c r="JV279" s="3"/>
      <c r="JW279" s="3"/>
      <c r="JX279" s="3"/>
      <c r="JY279" s="3"/>
      <c r="JZ279" s="3"/>
      <c r="KA279" s="3"/>
      <c r="KB279" s="3"/>
      <c r="KC279" s="3"/>
      <c r="KD279" s="3"/>
      <c r="KE279" s="3"/>
      <c r="KF279" s="3"/>
      <c r="KG279" s="3"/>
      <c r="KH279" s="3"/>
      <c r="KI279" s="3"/>
      <c r="KJ279" s="3"/>
      <c r="KK279" s="3"/>
      <c r="KL279" s="3"/>
      <c r="KM279" s="3"/>
      <c r="KN279" s="3"/>
      <c r="KO279" s="3"/>
      <c r="KP279" s="3"/>
      <c r="KQ279" s="3"/>
      <c r="KR279" s="3"/>
      <c r="KS279" s="3"/>
      <c r="KT279" s="3"/>
      <c r="KU279" s="3"/>
      <c r="KV279" s="3"/>
      <c r="KW279" s="3"/>
      <c r="KX279" s="3"/>
      <c r="KY279" s="3"/>
      <c r="KZ279" s="3"/>
      <c r="LA279" s="3"/>
      <c r="LB279" s="3"/>
      <c r="LC279" s="3"/>
      <c r="LD279" s="3"/>
      <c r="LE279" s="3"/>
      <c r="LF279" s="3"/>
      <c r="LG279" s="3"/>
      <c r="LH279" s="3"/>
      <c r="LI279" s="3"/>
      <c r="LJ279" s="3"/>
      <c r="LK279" s="3"/>
      <c r="LL279" s="3"/>
      <c r="LM279" s="3"/>
      <c r="LN279" s="3"/>
      <c r="LO279" s="3"/>
      <c r="LP279" s="3"/>
      <c r="LQ279" s="3"/>
      <c r="LR279" s="3"/>
      <c r="LS279" s="3"/>
      <c r="LT279" s="3"/>
      <c r="LU279" s="3"/>
      <c r="LV279" s="3"/>
      <c r="LW279" s="3"/>
      <c r="LX279" s="3"/>
      <c r="LY279" s="3"/>
      <c r="LZ279" s="3"/>
      <c r="MA279" s="3"/>
      <c r="MB279" s="3"/>
      <c r="MC279" s="3"/>
      <c r="MD279" s="3"/>
      <c r="ME279" s="3"/>
      <c r="MF279" s="3"/>
      <c r="MG279" s="3"/>
      <c r="MH279" s="3"/>
      <c r="MI279" s="3"/>
      <c r="MJ279" s="3"/>
      <c r="MK279" s="3"/>
      <c r="ML279" s="3"/>
      <c r="MM279" s="3"/>
      <c r="MN279" s="3"/>
      <c r="MO279" s="3"/>
      <c r="MP279" s="3"/>
      <c r="MQ279" s="3"/>
      <c r="MR279" s="3"/>
      <c r="MS279" s="3"/>
      <c r="MT279" s="3"/>
      <c r="MU279" s="3"/>
      <c r="MV279" s="3"/>
      <c r="MW279" s="3"/>
      <c r="MX279" s="3"/>
      <c r="MY279" s="3"/>
      <c r="MZ279" s="3"/>
      <c r="NA279" s="3"/>
      <c r="NB279" s="3"/>
      <c r="NC279" s="3"/>
      <c r="ND279" s="3"/>
      <c r="NE279" s="3"/>
      <c r="NF279" s="3"/>
      <c r="NG279" s="3"/>
      <c r="NH279" s="3"/>
      <c r="NI279" s="3"/>
      <c r="NJ279" s="3"/>
      <c r="NK279" s="3"/>
      <c r="NL279" s="3"/>
      <c r="NM279" s="3"/>
      <c r="NN279" s="3"/>
      <c r="NO279" s="3"/>
      <c r="NP279" s="3"/>
      <c r="NQ279" s="3"/>
      <c r="NR279" s="3"/>
      <c r="NS279" s="3"/>
      <c r="NT279" s="3"/>
      <c r="NU279" s="3"/>
      <c r="NV279" s="3"/>
      <c r="NW279" s="3"/>
      <c r="NX279" s="3"/>
      <c r="NY279" s="3"/>
      <c r="NZ279" s="3"/>
      <c r="OA279" s="3"/>
      <c r="OB279" s="3"/>
      <c r="OC279" s="3"/>
      <c r="OD279" s="3"/>
      <c r="OE279" s="3"/>
      <c r="OF279" s="3"/>
      <c r="OG279" s="3"/>
      <c r="OH279" s="3"/>
      <c r="OI279" s="3"/>
      <c r="OJ279" s="3"/>
      <c r="OK279" s="3"/>
      <c r="OL279" s="3"/>
      <c r="OM279" s="3"/>
      <c r="ON279" s="3"/>
      <c r="OO279" s="3"/>
      <c r="OP279" s="3"/>
      <c r="OQ279" s="3"/>
      <c r="OR279" s="3"/>
      <c r="OS279" s="3"/>
      <c r="OT279" s="3"/>
      <c r="OU279" s="3"/>
      <c r="OV279" s="3"/>
      <c r="OW279" s="3"/>
      <c r="OX279" s="3"/>
      <c r="OY279" s="3"/>
      <c r="OZ279" s="3"/>
      <c r="PA279" s="3"/>
      <c r="PB279" s="3"/>
      <c r="PC279" s="3"/>
      <c r="PD279" s="3"/>
      <c r="PE279" s="3"/>
      <c r="PF279" s="3"/>
      <c r="PG279" s="3"/>
      <c r="PH279" s="3"/>
      <c r="PI279" s="3"/>
      <c r="PJ279" s="3"/>
      <c r="PK279" s="3"/>
      <c r="PL279" s="3"/>
      <c r="PM279" s="3"/>
      <c r="PN279" s="3"/>
      <c r="PO279" s="3"/>
      <c r="PP279" s="3"/>
      <c r="PQ279" s="3"/>
      <c r="PR279" s="3"/>
      <c r="PS279" s="3"/>
      <c r="PT279" s="3"/>
      <c r="PU279" s="3"/>
      <c r="PV279" s="3"/>
      <c r="PW279" s="3"/>
      <c r="PX279" s="3"/>
      <c r="PY279" s="3"/>
      <c r="PZ279" s="3"/>
      <c r="QA279" s="3"/>
      <c r="QB279" s="3"/>
      <c r="QC279" s="3"/>
      <c r="QD279" s="3"/>
      <c r="QE279" s="3"/>
      <c r="QF279" s="3"/>
      <c r="QG279" s="3"/>
      <c r="QH279" s="3"/>
      <c r="QI279" s="3"/>
      <c r="QJ279" s="3"/>
      <c r="QK279" s="3"/>
      <c r="QL279" s="3"/>
      <c r="QM279" s="3"/>
      <c r="QN279" s="3"/>
      <c r="QO279" s="3"/>
      <c r="QP279" s="3"/>
      <c r="QQ279" s="3"/>
      <c r="QR279" s="3"/>
      <c r="QS279" s="3"/>
      <c r="QT279" s="3"/>
      <c r="QU279" s="3"/>
      <c r="QV279" s="3"/>
      <c r="QW279" s="3"/>
      <c r="QX279" s="3"/>
      <c r="QY279" s="3"/>
      <c r="QZ279" s="3"/>
      <c r="RA279" s="3"/>
      <c r="RB279" s="3"/>
      <c r="RC279" s="3"/>
      <c r="RD279" s="3"/>
      <c r="RE279" s="3"/>
      <c r="RF279" s="3"/>
      <c r="RG279" s="3"/>
      <c r="RH279" s="3"/>
      <c r="RI279" s="3"/>
      <c r="RJ279" s="3"/>
      <c r="RK279" s="3"/>
      <c r="RL279" s="3"/>
      <c r="RM279" s="3"/>
      <c r="RN279" s="3"/>
      <c r="RO279" s="3"/>
      <c r="RP279" s="3"/>
      <c r="RQ279" s="3"/>
      <c r="RR279" s="3"/>
      <c r="RS279" s="3"/>
      <c r="RT279" s="3"/>
      <c r="RU279" s="3"/>
      <c r="RV279" s="3"/>
      <c r="RW279" s="3"/>
      <c r="RX279" s="3"/>
      <c r="RY279" s="3"/>
      <c r="RZ279" s="3"/>
      <c r="SA279" s="3"/>
      <c r="SB279" s="3"/>
      <c r="SC279" s="3"/>
      <c r="SD279" s="3"/>
      <c r="SE279" s="3"/>
      <c r="SF279" s="3"/>
      <c r="SG279" s="3"/>
      <c r="SH279" s="3"/>
      <c r="SI279" s="3"/>
      <c r="SJ279" s="3"/>
      <c r="SK279" s="3"/>
      <c r="SL279" s="3"/>
      <c r="SM279" s="3"/>
      <c r="SN279" s="3"/>
      <c r="SO279" s="3"/>
      <c r="SP279" s="3"/>
      <c r="SQ279" s="3"/>
      <c r="SR279" s="3"/>
      <c r="SS279" s="3"/>
      <c r="ST279" s="3"/>
      <c r="SU279" s="3"/>
      <c r="SV279" s="3"/>
      <c r="SW279" s="3"/>
      <c r="SX279" s="3"/>
      <c r="SY279" s="3"/>
      <c r="SZ279" s="3"/>
      <c r="TA279" s="3"/>
      <c r="TB279" s="3"/>
      <c r="TC279" s="3"/>
      <c r="TD279" s="3"/>
      <c r="TE279" s="3"/>
      <c r="TF279" s="3"/>
      <c r="TG279" s="3"/>
      <c r="TH279" s="3"/>
      <c r="TI279" s="3"/>
      <c r="TJ279" s="3"/>
      <c r="TK279" s="3"/>
      <c r="TL279" s="3"/>
      <c r="TM279" s="3"/>
      <c r="TN279" s="3"/>
      <c r="TO279" s="3"/>
      <c r="TP279" s="3"/>
      <c r="TQ279" s="3"/>
      <c r="TR279" s="3"/>
      <c r="TS279" s="3"/>
      <c r="TT279" s="3"/>
      <c r="TU279" s="3"/>
      <c r="TV279" s="3"/>
      <c r="TW279" s="3"/>
      <c r="TX279" s="3"/>
      <c r="TY279" s="3"/>
      <c r="TZ279" s="3"/>
      <c r="UA279" s="3"/>
      <c r="UB279" s="3"/>
      <c r="UC279" s="3"/>
      <c r="UD279" s="3"/>
      <c r="UE279" s="3"/>
      <c r="UF279" s="3"/>
      <c r="UG279" s="3"/>
      <c r="UH279" s="3"/>
      <c r="UI279" s="3"/>
      <c r="UJ279" s="3"/>
      <c r="UK279" s="3"/>
      <c r="UL279" s="3"/>
      <c r="UM279" s="3"/>
      <c r="UN279" s="3"/>
      <c r="UO279" s="3"/>
      <c r="UP279" s="3"/>
      <c r="UQ279" s="3"/>
      <c r="UR279" s="3"/>
      <c r="US279" s="3"/>
      <c r="UT279" s="3"/>
      <c r="UU279" s="3"/>
      <c r="UV279" s="3"/>
      <c r="UW279" s="3"/>
      <c r="UX279" s="3"/>
      <c r="UY279" s="3"/>
      <c r="UZ279" s="3"/>
      <c r="VA279" s="3"/>
      <c r="VB279" s="3"/>
      <c r="VC279" s="3"/>
      <c r="VD279" s="3"/>
      <c r="VE279" s="3"/>
      <c r="VF279" s="3"/>
      <c r="VG279" s="3"/>
      <c r="VH279" s="3"/>
      <c r="VI279" s="3"/>
      <c r="VJ279" s="3"/>
      <c r="VK279" s="3"/>
      <c r="VL279" s="3"/>
      <c r="VM279" s="3"/>
      <c r="VN279" s="3"/>
      <c r="VO279" s="3"/>
      <c r="VP279" s="3"/>
      <c r="VQ279" s="3"/>
      <c r="VR279" s="3"/>
      <c r="VS279" s="3"/>
      <c r="VT279" s="3"/>
      <c r="VU279" s="3"/>
      <c r="VV279" s="3"/>
      <c r="VW279" s="3"/>
      <c r="VX279" s="3"/>
      <c r="VY279" s="3"/>
      <c r="VZ279" s="3"/>
      <c r="WA279" s="3"/>
      <c r="WB279" s="3"/>
      <c r="WC279" s="3"/>
      <c r="WD279" s="3"/>
      <c r="WE279" s="3"/>
      <c r="WF279" s="3"/>
      <c r="WG279" s="3"/>
      <c r="WH279" s="3"/>
      <c r="WI279" s="3"/>
      <c r="WJ279" s="3"/>
      <c r="WK279" s="3"/>
      <c r="WL279" s="3"/>
      <c r="WM279" s="3"/>
      <c r="WN279" s="3"/>
      <c r="WO279" s="3"/>
      <c r="WP279" s="3"/>
      <c r="WQ279" s="3"/>
      <c r="WR279" s="3"/>
      <c r="WS279" s="3"/>
      <c r="WT279" s="3"/>
      <c r="WU279" s="3"/>
      <c r="WV279" s="3"/>
      <c r="WW279" s="3"/>
      <c r="WX279" s="3"/>
      <c r="WY279" s="3"/>
      <c r="WZ279" s="3"/>
      <c r="XA279" s="3"/>
      <c r="XB279" s="3"/>
      <c r="XC279" s="3"/>
      <c r="XD279" s="3"/>
      <c r="XE279" s="3"/>
      <c r="XF279" s="3"/>
      <c r="XG279" s="3"/>
      <c r="XH279" s="3"/>
      <c r="XI279" s="3"/>
      <c r="XJ279" s="3"/>
      <c r="XK279" s="3"/>
      <c r="XL279" s="3"/>
      <c r="XM279" s="3"/>
      <c r="XN279" s="3"/>
      <c r="XO279" s="3"/>
      <c r="XP279" s="3"/>
      <c r="XQ279" s="3"/>
      <c r="XR279" s="3"/>
      <c r="XS279" s="3"/>
      <c r="XT279" s="3"/>
      <c r="XU279" s="3"/>
      <c r="XV279" s="3"/>
      <c r="XW279" s="3"/>
      <c r="XX279" s="3"/>
      <c r="XY279" s="3"/>
      <c r="XZ279" s="3"/>
      <c r="YA279" s="3"/>
      <c r="YB279" s="3"/>
      <c r="YC279" s="3"/>
      <c r="YD279" s="3"/>
      <c r="YE279" s="3"/>
      <c r="YF279" s="3"/>
      <c r="YG279" s="3"/>
      <c r="YH279" s="3"/>
      <c r="YI279" s="3"/>
      <c r="YJ279" s="3"/>
      <c r="YK279" s="3"/>
      <c r="YL279" s="3"/>
      <c r="YM279" s="3"/>
      <c r="YN279" s="3"/>
      <c r="YO279" s="3"/>
      <c r="YP279" s="3"/>
      <c r="YQ279" s="3"/>
      <c r="YR279" s="3"/>
      <c r="YS279" s="3"/>
      <c r="YT279" s="3"/>
      <c r="YU279" s="3"/>
      <c r="YV279" s="3"/>
      <c r="YW279" s="3"/>
      <c r="YX279" s="3"/>
      <c r="YY279" s="3"/>
      <c r="YZ279" s="3"/>
      <c r="ZA279" s="3"/>
      <c r="ZB279" s="3"/>
      <c r="ZC279" s="3"/>
      <c r="ZD279" s="3"/>
      <c r="ZE279" s="3"/>
      <c r="ZF279" s="3"/>
      <c r="ZG279" s="3"/>
      <c r="ZH279" s="3"/>
      <c r="ZI279" s="3"/>
      <c r="ZJ279" s="3"/>
      <c r="ZK279" s="3"/>
      <c r="ZL279" s="3"/>
      <c r="ZM279" s="3"/>
      <c r="ZN279" s="3"/>
      <c r="ZO279" s="3"/>
      <c r="ZP279" s="3"/>
      <c r="ZQ279" s="3"/>
      <c r="ZR279" s="3"/>
      <c r="ZS279" s="3"/>
      <c r="ZT279" s="3"/>
      <c r="ZU279" s="3"/>
      <c r="ZV279" s="3"/>
      <c r="ZW279" s="3"/>
      <c r="ZX279" s="3"/>
      <c r="ZY279" s="3"/>
      <c r="ZZ279" s="3"/>
      <c r="AAA279" s="3"/>
      <c r="AAB279" s="3"/>
      <c r="AAC279" s="3"/>
      <c r="AAD279" s="3"/>
      <c r="AAE279" s="3"/>
      <c r="AAF279" s="3"/>
      <c r="AAG279" s="3"/>
      <c r="AAH279" s="3"/>
      <c r="AAI279" s="3"/>
      <c r="AAJ279" s="3"/>
      <c r="AAK279" s="3"/>
      <c r="AAL279" s="3"/>
      <c r="AAM279" s="3"/>
      <c r="AAN279" s="3"/>
      <c r="AAO279" s="3"/>
      <c r="AAP279" s="3"/>
      <c r="AAQ279" s="3"/>
      <c r="AAR279" s="3"/>
      <c r="AAS279" s="3"/>
      <c r="AAT279" s="3"/>
      <c r="AAU279" s="3"/>
      <c r="AAV279" s="3"/>
      <c r="AAW279" s="3"/>
      <c r="AAX279" s="3"/>
      <c r="AAY279" s="3"/>
      <c r="AAZ279" s="3"/>
      <c r="ABA279" s="3"/>
      <c r="ABB279" s="3"/>
      <c r="ABC279" s="3"/>
      <c r="ABD279" s="3"/>
      <c r="ABE279" s="3"/>
      <c r="ABF279" s="3"/>
      <c r="ABG279" s="3"/>
      <c r="ABH279" s="3"/>
      <c r="ABI279" s="3"/>
      <c r="ABJ279" s="3"/>
      <c r="ABK279" s="3"/>
      <c r="ABL279" s="3"/>
      <c r="ABM279" s="3"/>
      <c r="ABN279" s="3"/>
      <c r="ABO279" s="3"/>
      <c r="ABP279" s="3"/>
      <c r="ABQ279" s="3"/>
      <c r="ABR279" s="3"/>
      <c r="ABS279" s="3"/>
      <c r="ABT279" s="3"/>
      <c r="ABU279" s="3"/>
      <c r="ABV279" s="3"/>
      <c r="ABW279" s="3"/>
      <c r="ABX279" s="3"/>
      <c r="ABY279" s="3"/>
      <c r="ABZ279" s="3"/>
      <c r="ACA279" s="3"/>
      <c r="ACB279" s="3"/>
      <c r="ACC279" s="3"/>
      <c r="ACD279" s="3"/>
      <c r="ACE279" s="3"/>
      <c r="ACF279" s="3"/>
      <c r="ACG279" s="3"/>
      <c r="ACH279" s="3"/>
      <c r="ACI279" s="3"/>
      <c r="ACJ279" s="3"/>
      <c r="ACK279" s="3"/>
      <c r="ACL279" s="3"/>
      <c r="ACM279" s="3"/>
      <c r="ACN279" s="3"/>
      <c r="ACO279" s="3"/>
      <c r="ACP279" s="3"/>
      <c r="ACQ279" s="3"/>
      <c r="ACR279" s="3"/>
      <c r="ACS279" s="3"/>
      <c r="ACT279" s="3"/>
      <c r="ACU279" s="3"/>
      <c r="ACV279" s="3"/>
      <c r="ACW279" s="3"/>
      <c r="ACX279" s="3"/>
      <c r="ACY279" s="3"/>
      <c r="ACZ279" s="3"/>
      <c r="ADA279" s="3"/>
      <c r="ADB279" s="3"/>
      <c r="ADC279" s="3"/>
      <c r="ADD279" s="3"/>
      <c r="ADE279" s="3"/>
      <c r="ADF279" s="3"/>
      <c r="ADG279" s="3"/>
      <c r="ADH279" s="3"/>
      <c r="ADI279" s="3"/>
      <c r="ADJ279" s="3"/>
      <c r="ADK279" s="3"/>
      <c r="ADL279" s="3"/>
      <c r="ADM279" s="3"/>
      <c r="ADN279" s="3"/>
      <c r="ADO279" s="3"/>
      <c r="ADP279" s="3"/>
      <c r="ADQ279" s="3"/>
      <c r="ADR279" s="3"/>
      <c r="ADS279" s="3"/>
      <c r="ADT279" s="3"/>
      <c r="ADU279" s="3"/>
      <c r="ADV279" s="3"/>
      <c r="ADW279" s="3"/>
      <c r="ADX279" s="3"/>
      <c r="ADY279" s="3"/>
      <c r="ADZ279" s="3"/>
      <c r="AEA279" s="3"/>
      <c r="AEB279" s="3"/>
      <c r="AEC279" s="3"/>
      <c r="AED279" s="3"/>
      <c r="AEE279" s="3"/>
      <c r="AEF279" s="3"/>
      <c r="AEG279" s="3"/>
      <c r="AEH279" s="3"/>
      <c r="AEI279" s="3"/>
      <c r="AEJ279" s="3"/>
      <c r="AEK279" s="3"/>
      <c r="AEL279" s="3"/>
      <c r="AEM279" s="3"/>
      <c r="AEN279" s="3"/>
      <c r="AEO279" s="3"/>
      <c r="AEP279" s="3"/>
      <c r="AEQ279" s="3"/>
      <c r="AER279" s="3"/>
      <c r="AES279" s="3"/>
      <c r="AET279" s="3"/>
      <c r="AEU279" s="3"/>
      <c r="AEV279" s="3"/>
      <c r="AEW279" s="3"/>
      <c r="AEX279" s="3"/>
      <c r="AEY279" s="3"/>
      <c r="AEZ279" s="3"/>
      <c r="AFA279" s="3"/>
      <c r="AFB279" s="3"/>
      <c r="AFC279" s="3"/>
      <c r="AFD279" s="3"/>
      <c r="AFE279" s="3"/>
      <c r="AFF279" s="3"/>
      <c r="AFG279" s="3"/>
      <c r="AFH279" s="3"/>
      <c r="AFI279" s="3"/>
      <c r="AFJ279" s="3"/>
      <c r="AFK279" s="3"/>
      <c r="AFL279" s="3"/>
      <c r="AFM279" s="3"/>
      <c r="AFN279" s="3"/>
      <c r="AFO279" s="3"/>
      <c r="AFP279" s="3"/>
      <c r="AFQ279" s="3"/>
      <c r="AFR279" s="3"/>
      <c r="AFS279" s="3"/>
      <c r="AFT279" s="3"/>
      <c r="AFU279" s="3"/>
      <c r="AFV279" s="3"/>
      <c r="AFW279" s="3"/>
      <c r="AFX279" s="3"/>
      <c r="AFY279" s="3"/>
      <c r="AFZ279" s="3"/>
      <c r="AGA279" s="3"/>
      <c r="AGB279" s="3"/>
      <c r="AGC279" s="3"/>
      <c r="AGD279" s="3"/>
      <c r="AGE279" s="3"/>
      <c r="AGF279" s="3"/>
      <c r="AGG279" s="3"/>
      <c r="AGH279" s="3"/>
      <c r="AGI279" s="3"/>
      <c r="AGJ279" s="3"/>
      <c r="AGK279" s="3"/>
      <c r="AGL279" s="3"/>
      <c r="AGM279" s="3"/>
      <c r="AGN279" s="3"/>
      <c r="AGO279" s="3"/>
      <c r="AGP279" s="3"/>
      <c r="AGQ279" s="3"/>
      <c r="AGR279" s="3"/>
      <c r="AGS279" s="3"/>
      <c r="AGT279" s="3"/>
      <c r="AGU279" s="3"/>
      <c r="AGV279" s="3"/>
      <c r="AGW279" s="3"/>
      <c r="AGX279" s="3"/>
      <c r="AGY279" s="3"/>
      <c r="AGZ279" s="3"/>
      <c r="AHA279" s="3"/>
      <c r="AHB279" s="3"/>
      <c r="AHC279" s="3"/>
      <c r="AHD279" s="3"/>
      <c r="AHE279" s="3"/>
      <c r="AHF279" s="3"/>
      <c r="AHG279" s="3"/>
      <c r="AHH279" s="3"/>
      <c r="AHI279" s="3"/>
      <c r="AHJ279" s="3"/>
      <c r="AHK279" s="3"/>
      <c r="AHL279" s="3"/>
      <c r="AHM279" s="3"/>
      <c r="AHN279" s="3"/>
      <c r="AHO279" s="3"/>
      <c r="AHP279" s="3"/>
      <c r="AHQ279" s="3"/>
      <c r="AHR279" s="3"/>
      <c r="AHS279" s="3"/>
      <c r="AHT279" s="3"/>
      <c r="AHU279" s="3"/>
      <c r="AHV279" s="3"/>
      <c r="AHW279" s="3"/>
      <c r="AHX279" s="3"/>
      <c r="AHY279" s="3"/>
      <c r="AHZ279" s="3"/>
      <c r="AIA279" s="3"/>
      <c r="AIB279" s="3"/>
      <c r="AIC279" s="3"/>
      <c r="AID279" s="3"/>
      <c r="AIE279" s="3"/>
      <c r="AIF279" s="3"/>
      <c r="AIG279" s="3"/>
      <c r="AIH279" s="3"/>
      <c r="AII279" s="3"/>
      <c r="AIJ279" s="3"/>
      <c r="AIK279" s="3"/>
      <c r="AIL279" s="3"/>
      <c r="AIM279" s="3"/>
      <c r="AIN279" s="3"/>
      <c r="AIO279" s="3"/>
      <c r="AIP279" s="3"/>
      <c r="AIQ279" s="3"/>
      <c r="AIR279" s="3"/>
      <c r="AIS279" s="3"/>
      <c r="AIT279" s="3"/>
      <c r="AIU279" s="3"/>
      <c r="AIV279" s="3"/>
      <c r="AIW279" s="3"/>
      <c r="AIX279" s="3"/>
      <c r="AIY279" s="3"/>
      <c r="AIZ279" s="3"/>
      <c r="AJA279" s="3"/>
      <c r="AJB279" s="3"/>
      <c r="AJC279" s="3"/>
      <c r="AJD279" s="3"/>
      <c r="AJE279" s="3"/>
      <c r="AJF279" s="3"/>
      <c r="AJG279" s="3"/>
      <c r="AJH279" s="3"/>
      <c r="AJI279" s="3"/>
      <c r="AJJ279" s="3"/>
      <c r="AJK279" s="3"/>
      <c r="AJL279" s="3"/>
      <c r="AJM279" s="3"/>
      <c r="AJN279" s="3"/>
      <c r="AJO279" s="3"/>
      <c r="AJP279" s="3"/>
      <c r="AJQ279" s="3"/>
      <c r="AJR279" s="3"/>
      <c r="AJS279" s="3"/>
      <c r="AJT279" s="3"/>
      <c r="AJU279" s="3"/>
      <c r="AJV279" s="3"/>
      <c r="AJW279" s="3"/>
      <c r="AJX279" s="3"/>
      <c r="AJY279" s="3"/>
      <c r="AJZ279" s="3"/>
      <c r="AKA279" s="3"/>
      <c r="AKB279" s="3"/>
      <c r="AKC279" s="3"/>
      <c r="AKD279" s="3"/>
      <c r="AKE279" s="3"/>
      <c r="AKF279" s="3"/>
      <c r="AKG279" s="3"/>
      <c r="AKH279" s="3"/>
      <c r="AKI279" s="3"/>
      <c r="AKJ279" s="3"/>
      <c r="AKK279" s="3"/>
      <c r="AKL279" s="3"/>
      <c r="AKM279" s="3"/>
      <c r="AKN279" s="3"/>
      <c r="AKO279" s="3"/>
      <c r="AKP279" s="3"/>
      <c r="AKQ279" s="3"/>
      <c r="AKR279" s="3"/>
      <c r="AKS279" s="3"/>
      <c r="AKT279" s="3"/>
      <c r="AKU279" s="3"/>
      <c r="AKV279" s="3"/>
      <c r="AKW279" s="3"/>
      <c r="AKX279" s="3"/>
      <c r="AKY279" s="3"/>
      <c r="AKZ279" s="3"/>
      <c r="ALA279" s="3"/>
      <c r="ALB279" s="3"/>
      <c r="ALC279" s="3"/>
      <c r="ALD279" s="3"/>
      <c r="ALE279" s="3"/>
      <c r="ALF279" s="3"/>
      <c r="ALG279" s="3"/>
      <c r="ALH279" s="3"/>
      <c r="ALI279" s="3"/>
      <c r="ALJ279" s="3"/>
      <c r="ALK279" s="3"/>
      <c r="ALL279" s="3"/>
      <c r="ALM279" s="3"/>
      <c r="ALN279" s="3"/>
      <c r="ALO279" s="3"/>
      <c r="ALP279" s="3"/>
      <c r="ALQ279" s="3"/>
      <c r="ALR279" s="3"/>
      <c r="ALS279" s="3"/>
      <c r="ALT279" s="3"/>
      <c r="ALU279" s="3"/>
      <c r="ALV279" s="3"/>
      <c r="ALW279" s="3"/>
      <c r="ALX279" s="3"/>
      <c r="ALY279" s="3"/>
      <c r="ALZ279" s="3"/>
      <c r="AMA279" s="3"/>
      <c r="AMB279" s="3"/>
      <c r="AMC279" s="3"/>
      <c r="AMD279" s="3"/>
      <c r="AME279" s="3"/>
      <c r="AMF279" s="3"/>
      <c r="AMG279" s="3"/>
      <c r="AMH279" s="3"/>
      <c r="AMI279" s="3"/>
      <c r="AMJ279" s="3"/>
      <c r="AMK279" s="3"/>
      <c r="AML279" s="3"/>
      <c r="AMM279" s="3"/>
      <c r="AMN279" s="3"/>
      <c r="AMO279" s="3"/>
      <c r="AMP279" s="3"/>
      <c r="AMQ279" s="3"/>
      <c r="AMR279" s="3"/>
      <c r="AMS279" s="3"/>
      <c r="AMT279" s="3"/>
      <c r="AMU279" s="3"/>
    </row>
    <row r="280" spans="1:1035" ht="14.25">
      <c r="A280" s="3"/>
      <c r="B280" s="3"/>
      <c r="C280" s="3"/>
      <c r="D280" s="3"/>
      <c r="E280" s="3"/>
      <c r="F280" s="3"/>
      <c r="G280" s="3"/>
      <c r="H280" s="3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  <c r="IW280" s="3"/>
      <c r="IX280" s="3"/>
      <c r="IY280" s="3"/>
      <c r="IZ280" s="3"/>
      <c r="JA280" s="3"/>
      <c r="JB280" s="3"/>
      <c r="JC280" s="3"/>
      <c r="JD280" s="3"/>
      <c r="JE280" s="3"/>
      <c r="JF280" s="3"/>
      <c r="JG280" s="3"/>
      <c r="JH280" s="3"/>
      <c r="JI280" s="3"/>
      <c r="JJ280" s="3"/>
      <c r="JK280" s="3"/>
      <c r="JL280" s="3"/>
      <c r="JM280" s="3"/>
      <c r="JN280" s="3"/>
      <c r="JO280" s="3"/>
      <c r="JP280" s="3"/>
      <c r="JQ280" s="3"/>
      <c r="JR280" s="3"/>
      <c r="JS280" s="3"/>
      <c r="JT280" s="3"/>
      <c r="JU280" s="3"/>
      <c r="JV280" s="3"/>
      <c r="JW280" s="3"/>
      <c r="JX280" s="3"/>
      <c r="JY280" s="3"/>
      <c r="JZ280" s="3"/>
      <c r="KA280" s="3"/>
      <c r="KB280" s="3"/>
      <c r="KC280" s="3"/>
      <c r="KD280" s="3"/>
      <c r="KE280" s="3"/>
      <c r="KF280" s="3"/>
      <c r="KG280" s="3"/>
      <c r="KH280" s="3"/>
      <c r="KI280" s="3"/>
      <c r="KJ280" s="3"/>
      <c r="KK280" s="3"/>
      <c r="KL280" s="3"/>
      <c r="KM280" s="3"/>
      <c r="KN280" s="3"/>
      <c r="KO280" s="3"/>
      <c r="KP280" s="3"/>
      <c r="KQ280" s="3"/>
      <c r="KR280" s="3"/>
      <c r="KS280" s="3"/>
      <c r="KT280" s="3"/>
      <c r="KU280" s="3"/>
      <c r="KV280" s="3"/>
      <c r="KW280" s="3"/>
      <c r="KX280" s="3"/>
      <c r="KY280" s="3"/>
      <c r="KZ280" s="3"/>
      <c r="LA280" s="3"/>
      <c r="LB280" s="3"/>
      <c r="LC280" s="3"/>
      <c r="LD280" s="3"/>
      <c r="LE280" s="3"/>
      <c r="LF280" s="3"/>
      <c r="LG280" s="3"/>
      <c r="LH280" s="3"/>
      <c r="LI280" s="3"/>
      <c r="LJ280" s="3"/>
      <c r="LK280" s="3"/>
      <c r="LL280" s="3"/>
      <c r="LM280" s="3"/>
      <c r="LN280" s="3"/>
      <c r="LO280" s="3"/>
      <c r="LP280" s="3"/>
      <c r="LQ280" s="3"/>
      <c r="LR280" s="3"/>
      <c r="LS280" s="3"/>
      <c r="LT280" s="3"/>
      <c r="LU280" s="3"/>
      <c r="LV280" s="3"/>
      <c r="LW280" s="3"/>
      <c r="LX280" s="3"/>
      <c r="LY280" s="3"/>
      <c r="LZ280" s="3"/>
      <c r="MA280" s="3"/>
      <c r="MB280" s="3"/>
      <c r="MC280" s="3"/>
      <c r="MD280" s="3"/>
      <c r="ME280" s="3"/>
      <c r="MF280" s="3"/>
      <c r="MG280" s="3"/>
      <c r="MH280" s="3"/>
      <c r="MI280" s="3"/>
      <c r="MJ280" s="3"/>
      <c r="MK280" s="3"/>
      <c r="ML280" s="3"/>
      <c r="MM280" s="3"/>
      <c r="MN280" s="3"/>
      <c r="MO280" s="3"/>
      <c r="MP280" s="3"/>
      <c r="MQ280" s="3"/>
      <c r="MR280" s="3"/>
      <c r="MS280" s="3"/>
      <c r="MT280" s="3"/>
      <c r="MU280" s="3"/>
      <c r="MV280" s="3"/>
      <c r="MW280" s="3"/>
      <c r="MX280" s="3"/>
      <c r="MY280" s="3"/>
      <c r="MZ280" s="3"/>
      <c r="NA280" s="3"/>
      <c r="NB280" s="3"/>
      <c r="NC280" s="3"/>
      <c r="ND280" s="3"/>
      <c r="NE280" s="3"/>
      <c r="NF280" s="3"/>
      <c r="NG280" s="3"/>
      <c r="NH280" s="3"/>
      <c r="NI280" s="3"/>
      <c r="NJ280" s="3"/>
      <c r="NK280" s="3"/>
      <c r="NL280" s="3"/>
      <c r="NM280" s="3"/>
      <c r="NN280" s="3"/>
      <c r="NO280" s="3"/>
      <c r="NP280" s="3"/>
      <c r="NQ280" s="3"/>
      <c r="NR280" s="3"/>
      <c r="NS280" s="3"/>
      <c r="NT280" s="3"/>
      <c r="NU280" s="3"/>
      <c r="NV280" s="3"/>
      <c r="NW280" s="3"/>
      <c r="NX280" s="3"/>
      <c r="NY280" s="3"/>
      <c r="NZ280" s="3"/>
      <c r="OA280" s="3"/>
      <c r="OB280" s="3"/>
      <c r="OC280" s="3"/>
      <c r="OD280" s="3"/>
      <c r="OE280" s="3"/>
      <c r="OF280" s="3"/>
      <c r="OG280" s="3"/>
      <c r="OH280" s="3"/>
      <c r="OI280" s="3"/>
      <c r="OJ280" s="3"/>
      <c r="OK280" s="3"/>
      <c r="OL280" s="3"/>
      <c r="OM280" s="3"/>
      <c r="ON280" s="3"/>
      <c r="OO280" s="3"/>
      <c r="OP280" s="3"/>
      <c r="OQ280" s="3"/>
      <c r="OR280" s="3"/>
      <c r="OS280" s="3"/>
      <c r="OT280" s="3"/>
      <c r="OU280" s="3"/>
      <c r="OV280" s="3"/>
      <c r="OW280" s="3"/>
      <c r="OX280" s="3"/>
      <c r="OY280" s="3"/>
      <c r="OZ280" s="3"/>
      <c r="PA280" s="3"/>
      <c r="PB280" s="3"/>
      <c r="PC280" s="3"/>
      <c r="PD280" s="3"/>
      <c r="PE280" s="3"/>
      <c r="PF280" s="3"/>
      <c r="PG280" s="3"/>
      <c r="PH280" s="3"/>
      <c r="PI280" s="3"/>
      <c r="PJ280" s="3"/>
      <c r="PK280" s="3"/>
      <c r="PL280" s="3"/>
      <c r="PM280" s="3"/>
      <c r="PN280" s="3"/>
      <c r="PO280" s="3"/>
      <c r="PP280" s="3"/>
      <c r="PQ280" s="3"/>
      <c r="PR280" s="3"/>
      <c r="PS280" s="3"/>
      <c r="PT280" s="3"/>
      <c r="PU280" s="3"/>
      <c r="PV280" s="3"/>
      <c r="PW280" s="3"/>
      <c r="PX280" s="3"/>
      <c r="PY280" s="3"/>
      <c r="PZ280" s="3"/>
      <c r="QA280" s="3"/>
      <c r="QB280" s="3"/>
      <c r="QC280" s="3"/>
      <c r="QD280" s="3"/>
      <c r="QE280" s="3"/>
      <c r="QF280" s="3"/>
      <c r="QG280" s="3"/>
      <c r="QH280" s="3"/>
      <c r="QI280" s="3"/>
      <c r="QJ280" s="3"/>
      <c r="QK280" s="3"/>
      <c r="QL280" s="3"/>
      <c r="QM280" s="3"/>
      <c r="QN280" s="3"/>
      <c r="QO280" s="3"/>
      <c r="QP280" s="3"/>
      <c r="QQ280" s="3"/>
      <c r="QR280" s="3"/>
      <c r="QS280" s="3"/>
      <c r="QT280" s="3"/>
      <c r="QU280" s="3"/>
      <c r="QV280" s="3"/>
      <c r="QW280" s="3"/>
      <c r="QX280" s="3"/>
      <c r="QY280" s="3"/>
      <c r="QZ280" s="3"/>
      <c r="RA280" s="3"/>
      <c r="RB280" s="3"/>
      <c r="RC280" s="3"/>
      <c r="RD280" s="3"/>
      <c r="RE280" s="3"/>
      <c r="RF280" s="3"/>
      <c r="RG280" s="3"/>
      <c r="RH280" s="3"/>
      <c r="RI280" s="3"/>
      <c r="RJ280" s="3"/>
      <c r="RK280" s="3"/>
      <c r="RL280" s="3"/>
      <c r="RM280" s="3"/>
      <c r="RN280" s="3"/>
      <c r="RO280" s="3"/>
      <c r="RP280" s="3"/>
      <c r="RQ280" s="3"/>
      <c r="RR280" s="3"/>
      <c r="RS280" s="3"/>
      <c r="RT280" s="3"/>
      <c r="RU280" s="3"/>
      <c r="RV280" s="3"/>
      <c r="RW280" s="3"/>
      <c r="RX280" s="3"/>
      <c r="RY280" s="3"/>
      <c r="RZ280" s="3"/>
      <c r="SA280" s="3"/>
      <c r="SB280" s="3"/>
      <c r="SC280" s="3"/>
      <c r="SD280" s="3"/>
      <c r="SE280" s="3"/>
      <c r="SF280" s="3"/>
      <c r="SG280" s="3"/>
      <c r="SH280" s="3"/>
      <c r="SI280" s="3"/>
      <c r="SJ280" s="3"/>
      <c r="SK280" s="3"/>
      <c r="SL280" s="3"/>
      <c r="SM280" s="3"/>
      <c r="SN280" s="3"/>
      <c r="SO280" s="3"/>
      <c r="SP280" s="3"/>
      <c r="SQ280" s="3"/>
      <c r="SR280" s="3"/>
      <c r="SS280" s="3"/>
      <c r="ST280" s="3"/>
      <c r="SU280" s="3"/>
      <c r="SV280" s="3"/>
      <c r="SW280" s="3"/>
      <c r="SX280" s="3"/>
      <c r="SY280" s="3"/>
      <c r="SZ280" s="3"/>
      <c r="TA280" s="3"/>
      <c r="TB280" s="3"/>
      <c r="TC280" s="3"/>
      <c r="TD280" s="3"/>
      <c r="TE280" s="3"/>
      <c r="TF280" s="3"/>
      <c r="TG280" s="3"/>
      <c r="TH280" s="3"/>
      <c r="TI280" s="3"/>
      <c r="TJ280" s="3"/>
      <c r="TK280" s="3"/>
      <c r="TL280" s="3"/>
      <c r="TM280" s="3"/>
      <c r="TN280" s="3"/>
      <c r="TO280" s="3"/>
      <c r="TP280" s="3"/>
      <c r="TQ280" s="3"/>
      <c r="TR280" s="3"/>
      <c r="TS280" s="3"/>
      <c r="TT280" s="3"/>
      <c r="TU280" s="3"/>
      <c r="TV280" s="3"/>
      <c r="TW280" s="3"/>
      <c r="TX280" s="3"/>
      <c r="TY280" s="3"/>
      <c r="TZ280" s="3"/>
      <c r="UA280" s="3"/>
      <c r="UB280" s="3"/>
      <c r="UC280" s="3"/>
      <c r="UD280" s="3"/>
      <c r="UE280" s="3"/>
      <c r="UF280" s="3"/>
      <c r="UG280" s="3"/>
      <c r="UH280" s="3"/>
      <c r="UI280" s="3"/>
      <c r="UJ280" s="3"/>
      <c r="UK280" s="3"/>
      <c r="UL280" s="3"/>
      <c r="UM280" s="3"/>
      <c r="UN280" s="3"/>
      <c r="UO280" s="3"/>
      <c r="UP280" s="3"/>
      <c r="UQ280" s="3"/>
      <c r="UR280" s="3"/>
      <c r="US280" s="3"/>
      <c r="UT280" s="3"/>
      <c r="UU280" s="3"/>
      <c r="UV280" s="3"/>
      <c r="UW280" s="3"/>
      <c r="UX280" s="3"/>
      <c r="UY280" s="3"/>
      <c r="UZ280" s="3"/>
      <c r="VA280" s="3"/>
      <c r="VB280" s="3"/>
      <c r="VC280" s="3"/>
      <c r="VD280" s="3"/>
      <c r="VE280" s="3"/>
      <c r="VF280" s="3"/>
      <c r="VG280" s="3"/>
      <c r="VH280" s="3"/>
      <c r="VI280" s="3"/>
      <c r="VJ280" s="3"/>
      <c r="VK280" s="3"/>
      <c r="VL280" s="3"/>
      <c r="VM280" s="3"/>
      <c r="VN280" s="3"/>
      <c r="VO280" s="3"/>
      <c r="VP280" s="3"/>
      <c r="VQ280" s="3"/>
      <c r="VR280" s="3"/>
      <c r="VS280" s="3"/>
      <c r="VT280" s="3"/>
      <c r="VU280" s="3"/>
      <c r="VV280" s="3"/>
      <c r="VW280" s="3"/>
      <c r="VX280" s="3"/>
      <c r="VY280" s="3"/>
      <c r="VZ280" s="3"/>
      <c r="WA280" s="3"/>
      <c r="WB280" s="3"/>
      <c r="WC280" s="3"/>
      <c r="WD280" s="3"/>
      <c r="WE280" s="3"/>
      <c r="WF280" s="3"/>
      <c r="WG280" s="3"/>
      <c r="WH280" s="3"/>
      <c r="WI280" s="3"/>
      <c r="WJ280" s="3"/>
      <c r="WK280" s="3"/>
      <c r="WL280" s="3"/>
      <c r="WM280" s="3"/>
      <c r="WN280" s="3"/>
      <c r="WO280" s="3"/>
      <c r="WP280" s="3"/>
      <c r="WQ280" s="3"/>
      <c r="WR280" s="3"/>
      <c r="WS280" s="3"/>
      <c r="WT280" s="3"/>
      <c r="WU280" s="3"/>
      <c r="WV280" s="3"/>
      <c r="WW280" s="3"/>
      <c r="WX280" s="3"/>
      <c r="WY280" s="3"/>
      <c r="WZ280" s="3"/>
      <c r="XA280" s="3"/>
      <c r="XB280" s="3"/>
      <c r="XC280" s="3"/>
      <c r="XD280" s="3"/>
      <c r="XE280" s="3"/>
      <c r="XF280" s="3"/>
      <c r="XG280" s="3"/>
      <c r="XH280" s="3"/>
      <c r="XI280" s="3"/>
      <c r="XJ280" s="3"/>
      <c r="XK280" s="3"/>
      <c r="XL280" s="3"/>
      <c r="XM280" s="3"/>
      <c r="XN280" s="3"/>
      <c r="XO280" s="3"/>
      <c r="XP280" s="3"/>
      <c r="XQ280" s="3"/>
      <c r="XR280" s="3"/>
      <c r="XS280" s="3"/>
      <c r="XT280" s="3"/>
      <c r="XU280" s="3"/>
      <c r="XV280" s="3"/>
      <c r="XW280" s="3"/>
      <c r="XX280" s="3"/>
      <c r="XY280" s="3"/>
      <c r="XZ280" s="3"/>
      <c r="YA280" s="3"/>
      <c r="YB280" s="3"/>
      <c r="YC280" s="3"/>
      <c r="YD280" s="3"/>
      <c r="YE280" s="3"/>
      <c r="YF280" s="3"/>
      <c r="YG280" s="3"/>
      <c r="YH280" s="3"/>
      <c r="YI280" s="3"/>
      <c r="YJ280" s="3"/>
      <c r="YK280" s="3"/>
      <c r="YL280" s="3"/>
      <c r="YM280" s="3"/>
      <c r="YN280" s="3"/>
      <c r="YO280" s="3"/>
      <c r="YP280" s="3"/>
      <c r="YQ280" s="3"/>
      <c r="YR280" s="3"/>
      <c r="YS280" s="3"/>
      <c r="YT280" s="3"/>
      <c r="YU280" s="3"/>
      <c r="YV280" s="3"/>
      <c r="YW280" s="3"/>
      <c r="YX280" s="3"/>
      <c r="YY280" s="3"/>
      <c r="YZ280" s="3"/>
      <c r="ZA280" s="3"/>
      <c r="ZB280" s="3"/>
      <c r="ZC280" s="3"/>
      <c r="ZD280" s="3"/>
      <c r="ZE280" s="3"/>
      <c r="ZF280" s="3"/>
      <c r="ZG280" s="3"/>
      <c r="ZH280" s="3"/>
      <c r="ZI280" s="3"/>
      <c r="ZJ280" s="3"/>
      <c r="ZK280" s="3"/>
      <c r="ZL280" s="3"/>
      <c r="ZM280" s="3"/>
      <c r="ZN280" s="3"/>
      <c r="ZO280" s="3"/>
      <c r="ZP280" s="3"/>
      <c r="ZQ280" s="3"/>
      <c r="ZR280" s="3"/>
      <c r="ZS280" s="3"/>
      <c r="ZT280" s="3"/>
      <c r="ZU280" s="3"/>
      <c r="ZV280" s="3"/>
      <c r="ZW280" s="3"/>
      <c r="ZX280" s="3"/>
      <c r="ZY280" s="3"/>
      <c r="ZZ280" s="3"/>
      <c r="AAA280" s="3"/>
      <c r="AAB280" s="3"/>
      <c r="AAC280" s="3"/>
      <c r="AAD280" s="3"/>
      <c r="AAE280" s="3"/>
      <c r="AAF280" s="3"/>
      <c r="AAG280" s="3"/>
      <c r="AAH280" s="3"/>
      <c r="AAI280" s="3"/>
      <c r="AAJ280" s="3"/>
      <c r="AAK280" s="3"/>
      <c r="AAL280" s="3"/>
      <c r="AAM280" s="3"/>
      <c r="AAN280" s="3"/>
      <c r="AAO280" s="3"/>
      <c r="AAP280" s="3"/>
      <c r="AAQ280" s="3"/>
      <c r="AAR280" s="3"/>
      <c r="AAS280" s="3"/>
      <c r="AAT280" s="3"/>
      <c r="AAU280" s="3"/>
      <c r="AAV280" s="3"/>
      <c r="AAW280" s="3"/>
      <c r="AAX280" s="3"/>
      <c r="AAY280" s="3"/>
      <c r="AAZ280" s="3"/>
      <c r="ABA280" s="3"/>
      <c r="ABB280" s="3"/>
      <c r="ABC280" s="3"/>
      <c r="ABD280" s="3"/>
      <c r="ABE280" s="3"/>
      <c r="ABF280" s="3"/>
      <c r="ABG280" s="3"/>
      <c r="ABH280" s="3"/>
      <c r="ABI280" s="3"/>
      <c r="ABJ280" s="3"/>
      <c r="ABK280" s="3"/>
      <c r="ABL280" s="3"/>
      <c r="ABM280" s="3"/>
      <c r="ABN280" s="3"/>
      <c r="ABO280" s="3"/>
      <c r="ABP280" s="3"/>
      <c r="ABQ280" s="3"/>
      <c r="ABR280" s="3"/>
      <c r="ABS280" s="3"/>
      <c r="ABT280" s="3"/>
      <c r="ABU280" s="3"/>
      <c r="ABV280" s="3"/>
      <c r="ABW280" s="3"/>
      <c r="ABX280" s="3"/>
      <c r="ABY280" s="3"/>
      <c r="ABZ280" s="3"/>
      <c r="ACA280" s="3"/>
      <c r="ACB280" s="3"/>
      <c r="ACC280" s="3"/>
      <c r="ACD280" s="3"/>
      <c r="ACE280" s="3"/>
      <c r="ACF280" s="3"/>
      <c r="ACG280" s="3"/>
      <c r="ACH280" s="3"/>
      <c r="ACI280" s="3"/>
      <c r="ACJ280" s="3"/>
      <c r="ACK280" s="3"/>
      <c r="ACL280" s="3"/>
      <c r="ACM280" s="3"/>
      <c r="ACN280" s="3"/>
      <c r="ACO280" s="3"/>
      <c r="ACP280" s="3"/>
      <c r="ACQ280" s="3"/>
      <c r="ACR280" s="3"/>
      <c r="ACS280" s="3"/>
      <c r="ACT280" s="3"/>
      <c r="ACU280" s="3"/>
      <c r="ACV280" s="3"/>
      <c r="ACW280" s="3"/>
      <c r="ACX280" s="3"/>
      <c r="ACY280" s="3"/>
      <c r="ACZ280" s="3"/>
      <c r="ADA280" s="3"/>
      <c r="ADB280" s="3"/>
      <c r="ADC280" s="3"/>
      <c r="ADD280" s="3"/>
      <c r="ADE280" s="3"/>
      <c r="ADF280" s="3"/>
      <c r="ADG280" s="3"/>
      <c r="ADH280" s="3"/>
      <c r="ADI280" s="3"/>
      <c r="ADJ280" s="3"/>
      <c r="ADK280" s="3"/>
      <c r="ADL280" s="3"/>
      <c r="ADM280" s="3"/>
      <c r="ADN280" s="3"/>
      <c r="ADO280" s="3"/>
      <c r="ADP280" s="3"/>
      <c r="ADQ280" s="3"/>
      <c r="ADR280" s="3"/>
      <c r="ADS280" s="3"/>
      <c r="ADT280" s="3"/>
      <c r="ADU280" s="3"/>
      <c r="ADV280" s="3"/>
      <c r="ADW280" s="3"/>
      <c r="ADX280" s="3"/>
      <c r="ADY280" s="3"/>
      <c r="ADZ280" s="3"/>
      <c r="AEA280" s="3"/>
      <c r="AEB280" s="3"/>
      <c r="AEC280" s="3"/>
      <c r="AED280" s="3"/>
      <c r="AEE280" s="3"/>
      <c r="AEF280" s="3"/>
      <c r="AEG280" s="3"/>
      <c r="AEH280" s="3"/>
      <c r="AEI280" s="3"/>
      <c r="AEJ280" s="3"/>
      <c r="AEK280" s="3"/>
      <c r="AEL280" s="3"/>
      <c r="AEM280" s="3"/>
      <c r="AEN280" s="3"/>
      <c r="AEO280" s="3"/>
      <c r="AEP280" s="3"/>
      <c r="AEQ280" s="3"/>
      <c r="AER280" s="3"/>
      <c r="AES280" s="3"/>
      <c r="AET280" s="3"/>
      <c r="AEU280" s="3"/>
      <c r="AEV280" s="3"/>
      <c r="AEW280" s="3"/>
      <c r="AEX280" s="3"/>
      <c r="AEY280" s="3"/>
      <c r="AEZ280" s="3"/>
      <c r="AFA280" s="3"/>
      <c r="AFB280" s="3"/>
      <c r="AFC280" s="3"/>
      <c r="AFD280" s="3"/>
      <c r="AFE280" s="3"/>
      <c r="AFF280" s="3"/>
      <c r="AFG280" s="3"/>
      <c r="AFH280" s="3"/>
      <c r="AFI280" s="3"/>
      <c r="AFJ280" s="3"/>
      <c r="AFK280" s="3"/>
      <c r="AFL280" s="3"/>
      <c r="AFM280" s="3"/>
      <c r="AFN280" s="3"/>
      <c r="AFO280" s="3"/>
      <c r="AFP280" s="3"/>
      <c r="AFQ280" s="3"/>
      <c r="AFR280" s="3"/>
      <c r="AFS280" s="3"/>
      <c r="AFT280" s="3"/>
      <c r="AFU280" s="3"/>
      <c r="AFV280" s="3"/>
      <c r="AFW280" s="3"/>
      <c r="AFX280" s="3"/>
      <c r="AFY280" s="3"/>
      <c r="AFZ280" s="3"/>
      <c r="AGA280" s="3"/>
      <c r="AGB280" s="3"/>
      <c r="AGC280" s="3"/>
      <c r="AGD280" s="3"/>
      <c r="AGE280" s="3"/>
      <c r="AGF280" s="3"/>
      <c r="AGG280" s="3"/>
      <c r="AGH280" s="3"/>
      <c r="AGI280" s="3"/>
      <c r="AGJ280" s="3"/>
      <c r="AGK280" s="3"/>
      <c r="AGL280" s="3"/>
      <c r="AGM280" s="3"/>
      <c r="AGN280" s="3"/>
      <c r="AGO280" s="3"/>
      <c r="AGP280" s="3"/>
      <c r="AGQ280" s="3"/>
      <c r="AGR280" s="3"/>
      <c r="AGS280" s="3"/>
      <c r="AGT280" s="3"/>
      <c r="AGU280" s="3"/>
      <c r="AGV280" s="3"/>
      <c r="AGW280" s="3"/>
      <c r="AGX280" s="3"/>
      <c r="AGY280" s="3"/>
      <c r="AGZ280" s="3"/>
      <c r="AHA280" s="3"/>
      <c r="AHB280" s="3"/>
      <c r="AHC280" s="3"/>
      <c r="AHD280" s="3"/>
      <c r="AHE280" s="3"/>
      <c r="AHF280" s="3"/>
      <c r="AHG280" s="3"/>
      <c r="AHH280" s="3"/>
      <c r="AHI280" s="3"/>
      <c r="AHJ280" s="3"/>
      <c r="AHK280" s="3"/>
      <c r="AHL280" s="3"/>
      <c r="AHM280" s="3"/>
      <c r="AHN280" s="3"/>
      <c r="AHO280" s="3"/>
      <c r="AHP280" s="3"/>
      <c r="AHQ280" s="3"/>
      <c r="AHR280" s="3"/>
      <c r="AHS280" s="3"/>
      <c r="AHT280" s="3"/>
      <c r="AHU280" s="3"/>
      <c r="AHV280" s="3"/>
      <c r="AHW280" s="3"/>
      <c r="AHX280" s="3"/>
      <c r="AHY280" s="3"/>
      <c r="AHZ280" s="3"/>
      <c r="AIA280" s="3"/>
      <c r="AIB280" s="3"/>
      <c r="AIC280" s="3"/>
      <c r="AID280" s="3"/>
      <c r="AIE280" s="3"/>
      <c r="AIF280" s="3"/>
      <c r="AIG280" s="3"/>
      <c r="AIH280" s="3"/>
      <c r="AII280" s="3"/>
      <c r="AIJ280" s="3"/>
      <c r="AIK280" s="3"/>
      <c r="AIL280" s="3"/>
      <c r="AIM280" s="3"/>
      <c r="AIN280" s="3"/>
      <c r="AIO280" s="3"/>
      <c r="AIP280" s="3"/>
      <c r="AIQ280" s="3"/>
      <c r="AIR280" s="3"/>
      <c r="AIS280" s="3"/>
      <c r="AIT280" s="3"/>
      <c r="AIU280" s="3"/>
      <c r="AIV280" s="3"/>
      <c r="AIW280" s="3"/>
      <c r="AIX280" s="3"/>
      <c r="AIY280" s="3"/>
      <c r="AIZ280" s="3"/>
      <c r="AJA280" s="3"/>
      <c r="AJB280" s="3"/>
      <c r="AJC280" s="3"/>
      <c r="AJD280" s="3"/>
      <c r="AJE280" s="3"/>
      <c r="AJF280" s="3"/>
      <c r="AJG280" s="3"/>
      <c r="AJH280" s="3"/>
      <c r="AJI280" s="3"/>
      <c r="AJJ280" s="3"/>
      <c r="AJK280" s="3"/>
      <c r="AJL280" s="3"/>
      <c r="AJM280" s="3"/>
      <c r="AJN280" s="3"/>
      <c r="AJO280" s="3"/>
      <c r="AJP280" s="3"/>
      <c r="AJQ280" s="3"/>
      <c r="AJR280" s="3"/>
      <c r="AJS280" s="3"/>
      <c r="AJT280" s="3"/>
      <c r="AJU280" s="3"/>
      <c r="AJV280" s="3"/>
      <c r="AJW280" s="3"/>
      <c r="AJX280" s="3"/>
      <c r="AJY280" s="3"/>
      <c r="AJZ280" s="3"/>
      <c r="AKA280" s="3"/>
      <c r="AKB280" s="3"/>
      <c r="AKC280" s="3"/>
      <c r="AKD280" s="3"/>
      <c r="AKE280" s="3"/>
      <c r="AKF280" s="3"/>
      <c r="AKG280" s="3"/>
      <c r="AKH280" s="3"/>
      <c r="AKI280" s="3"/>
      <c r="AKJ280" s="3"/>
      <c r="AKK280" s="3"/>
      <c r="AKL280" s="3"/>
      <c r="AKM280" s="3"/>
      <c r="AKN280" s="3"/>
      <c r="AKO280" s="3"/>
      <c r="AKP280" s="3"/>
      <c r="AKQ280" s="3"/>
      <c r="AKR280" s="3"/>
      <c r="AKS280" s="3"/>
      <c r="AKT280" s="3"/>
      <c r="AKU280" s="3"/>
      <c r="AKV280" s="3"/>
      <c r="AKW280" s="3"/>
      <c r="AKX280" s="3"/>
      <c r="AKY280" s="3"/>
      <c r="AKZ280" s="3"/>
      <c r="ALA280" s="3"/>
      <c r="ALB280" s="3"/>
      <c r="ALC280" s="3"/>
      <c r="ALD280" s="3"/>
      <c r="ALE280" s="3"/>
      <c r="ALF280" s="3"/>
      <c r="ALG280" s="3"/>
      <c r="ALH280" s="3"/>
      <c r="ALI280" s="3"/>
      <c r="ALJ280" s="3"/>
      <c r="ALK280" s="3"/>
      <c r="ALL280" s="3"/>
      <c r="ALM280" s="3"/>
      <c r="ALN280" s="3"/>
      <c r="ALO280" s="3"/>
      <c r="ALP280" s="3"/>
      <c r="ALQ280" s="3"/>
      <c r="ALR280" s="3"/>
      <c r="ALS280" s="3"/>
      <c r="ALT280" s="3"/>
      <c r="ALU280" s="3"/>
      <c r="ALV280" s="3"/>
      <c r="ALW280" s="3"/>
      <c r="ALX280" s="3"/>
      <c r="ALY280" s="3"/>
      <c r="ALZ280" s="3"/>
      <c r="AMA280" s="3"/>
      <c r="AMB280" s="3"/>
      <c r="AMC280" s="3"/>
      <c r="AMD280" s="3"/>
      <c r="AME280" s="3"/>
      <c r="AMF280" s="3"/>
      <c r="AMG280" s="3"/>
      <c r="AMH280" s="3"/>
      <c r="AMI280" s="3"/>
      <c r="AMJ280" s="3"/>
      <c r="AMK280" s="3"/>
      <c r="AML280" s="3"/>
      <c r="AMM280" s="3"/>
      <c r="AMN280" s="3"/>
      <c r="AMO280" s="3"/>
      <c r="AMP280" s="3"/>
      <c r="AMQ280" s="3"/>
      <c r="AMR280" s="3"/>
      <c r="AMS280" s="3"/>
      <c r="AMT280" s="3"/>
      <c r="AMU280" s="3"/>
    </row>
    <row r="281" spans="1:1035" ht="14.25">
      <c r="A281" s="3"/>
      <c r="B281" s="3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  <c r="IW281" s="3"/>
      <c r="IX281" s="3"/>
      <c r="IY281" s="3"/>
      <c r="IZ281" s="3"/>
      <c r="JA281" s="3"/>
      <c r="JB281" s="3"/>
      <c r="JC281" s="3"/>
      <c r="JD281" s="3"/>
      <c r="JE281" s="3"/>
      <c r="JF281" s="3"/>
      <c r="JG281" s="3"/>
      <c r="JH281" s="3"/>
      <c r="JI281" s="3"/>
      <c r="JJ281" s="3"/>
      <c r="JK281" s="3"/>
      <c r="JL281" s="3"/>
      <c r="JM281" s="3"/>
      <c r="JN281" s="3"/>
      <c r="JO281" s="3"/>
      <c r="JP281" s="3"/>
      <c r="JQ281" s="3"/>
      <c r="JR281" s="3"/>
      <c r="JS281" s="3"/>
      <c r="JT281" s="3"/>
      <c r="JU281" s="3"/>
      <c r="JV281" s="3"/>
      <c r="JW281" s="3"/>
      <c r="JX281" s="3"/>
      <c r="JY281" s="3"/>
      <c r="JZ281" s="3"/>
      <c r="KA281" s="3"/>
      <c r="KB281" s="3"/>
      <c r="KC281" s="3"/>
      <c r="KD281" s="3"/>
      <c r="KE281" s="3"/>
      <c r="KF281" s="3"/>
      <c r="KG281" s="3"/>
      <c r="KH281" s="3"/>
      <c r="KI281" s="3"/>
      <c r="KJ281" s="3"/>
      <c r="KK281" s="3"/>
      <c r="KL281" s="3"/>
      <c r="KM281" s="3"/>
      <c r="KN281" s="3"/>
      <c r="KO281" s="3"/>
      <c r="KP281" s="3"/>
      <c r="KQ281" s="3"/>
      <c r="KR281" s="3"/>
      <c r="KS281" s="3"/>
      <c r="KT281" s="3"/>
      <c r="KU281" s="3"/>
      <c r="KV281" s="3"/>
      <c r="KW281" s="3"/>
      <c r="KX281" s="3"/>
      <c r="KY281" s="3"/>
      <c r="KZ281" s="3"/>
      <c r="LA281" s="3"/>
      <c r="LB281" s="3"/>
      <c r="LC281" s="3"/>
      <c r="LD281" s="3"/>
      <c r="LE281" s="3"/>
      <c r="LF281" s="3"/>
      <c r="LG281" s="3"/>
      <c r="LH281" s="3"/>
      <c r="LI281" s="3"/>
      <c r="LJ281" s="3"/>
      <c r="LK281" s="3"/>
      <c r="LL281" s="3"/>
      <c r="LM281" s="3"/>
      <c r="LN281" s="3"/>
      <c r="LO281" s="3"/>
      <c r="LP281" s="3"/>
      <c r="LQ281" s="3"/>
      <c r="LR281" s="3"/>
      <c r="LS281" s="3"/>
      <c r="LT281" s="3"/>
      <c r="LU281" s="3"/>
      <c r="LV281" s="3"/>
      <c r="LW281" s="3"/>
      <c r="LX281" s="3"/>
      <c r="LY281" s="3"/>
      <c r="LZ281" s="3"/>
      <c r="MA281" s="3"/>
      <c r="MB281" s="3"/>
      <c r="MC281" s="3"/>
      <c r="MD281" s="3"/>
      <c r="ME281" s="3"/>
      <c r="MF281" s="3"/>
      <c r="MG281" s="3"/>
      <c r="MH281" s="3"/>
      <c r="MI281" s="3"/>
      <c r="MJ281" s="3"/>
      <c r="MK281" s="3"/>
      <c r="ML281" s="3"/>
      <c r="MM281" s="3"/>
      <c r="MN281" s="3"/>
      <c r="MO281" s="3"/>
      <c r="MP281" s="3"/>
      <c r="MQ281" s="3"/>
      <c r="MR281" s="3"/>
      <c r="MS281" s="3"/>
      <c r="MT281" s="3"/>
      <c r="MU281" s="3"/>
      <c r="MV281" s="3"/>
      <c r="MW281" s="3"/>
      <c r="MX281" s="3"/>
      <c r="MY281" s="3"/>
      <c r="MZ281" s="3"/>
      <c r="NA281" s="3"/>
      <c r="NB281" s="3"/>
      <c r="NC281" s="3"/>
      <c r="ND281" s="3"/>
      <c r="NE281" s="3"/>
      <c r="NF281" s="3"/>
      <c r="NG281" s="3"/>
      <c r="NH281" s="3"/>
      <c r="NI281" s="3"/>
      <c r="NJ281" s="3"/>
      <c r="NK281" s="3"/>
      <c r="NL281" s="3"/>
      <c r="NM281" s="3"/>
      <c r="NN281" s="3"/>
      <c r="NO281" s="3"/>
      <c r="NP281" s="3"/>
      <c r="NQ281" s="3"/>
      <c r="NR281" s="3"/>
      <c r="NS281" s="3"/>
      <c r="NT281" s="3"/>
      <c r="NU281" s="3"/>
      <c r="NV281" s="3"/>
      <c r="NW281" s="3"/>
      <c r="NX281" s="3"/>
      <c r="NY281" s="3"/>
      <c r="NZ281" s="3"/>
      <c r="OA281" s="3"/>
      <c r="OB281" s="3"/>
      <c r="OC281" s="3"/>
      <c r="OD281" s="3"/>
      <c r="OE281" s="3"/>
      <c r="OF281" s="3"/>
      <c r="OG281" s="3"/>
      <c r="OH281" s="3"/>
      <c r="OI281" s="3"/>
      <c r="OJ281" s="3"/>
      <c r="OK281" s="3"/>
      <c r="OL281" s="3"/>
      <c r="OM281" s="3"/>
      <c r="ON281" s="3"/>
      <c r="OO281" s="3"/>
      <c r="OP281" s="3"/>
      <c r="OQ281" s="3"/>
      <c r="OR281" s="3"/>
      <c r="OS281" s="3"/>
      <c r="OT281" s="3"/>
      <c r="OU281" s="3"/>
      <c r="OV281" s="3"/>
      <c r="OW281" s="3"/>
      <c r="OX281" s="3"/>
      <c r="OY281" s="3"/>
      <c r="OZ281" s="3"/>
      <c r="PA281" s="3"/>
      <c r="PB281" s="3"/>
      <c r="PC281" s="3"/>
      <c r="PD281" s="3"/>
      <c r="PE281" s="3"/>
      <c r="PF281" s="3"/>
      <c r="PG281" s="3"/>
      <c r="PH281" s="3"/>
      <c r="PI281" s="3"/>
      <c r="PJ281" s="3"/>
      <c r="PK281" s="3"/>
      <c r="PL281" s="3"/>
      <c r="PM281" s="3"/>
      <c r="PN281" s="3"/>
      <c r="PO281" s="3"/>
      <c r="PP281" s="3"/>
      <c r="PQ281" s="3"/>
      <c r="PR281" s="3"/>
      <c r="PS281" s="3"/>
      <c r="PT281" s="3"/>
      <c r="PU281" s="3"/>
      <c r="PV281" s="3"/>
      <c r="PW281" s="3"/>
      <c r="PX281" s="3"/>
      <c r="PY281" s="3"/>
      <c r="PZ281" s="3"/>
      <c r="QA281" s="3"/>
      <c r="QB281" s="3"/>
      <c r="QC281" s="3"/>
      <c r="QD281" s="3"/>
      <c r="QE281" s="3"/>
      <c r="QF281" s="3"/>
      <c r="QG281" s="3"/>
      <c r="QH281" s="3"/>
      <c r="QI281" s="3"/>
      <c r="QJ281" s="3"/>
      <c r="QK281" s="3"/>
      <c r="QL281" s="3"/>
      <c r="QM281" s="3"/>
      <c r="QN281" s="3"/>
      <c r="QO281" s="3"/>
      <c r="QP281" s="3"/>
      <c r="QQ281" s="3"/>
      <c r="QR281" s="3"/>
      <c r="QS281" s="3"/>
      <c r="QT281" s="3"/>
      <c r="QU281" s="3"/>
      <c r="QV281" s="3"/>
      <c r="QW281" s="3"/>
      <c r="QX281" s="3"/>
      <c r="QY281" s="3"/>
      <c r="QZ281" s="3"/>
      <c r="RA281" s="3"/>
      <c r="RB281" s="3"/>
      <c r="RC281" s="3"/>
      <c r="RD281" s="3"/>
      <c r="RE281" s="3"/>
      <c r="RF281" s="3"/>
      <c r="RG281" s="3"/>
      <c r="RH281" s="3"/>
      <c r="RI281" s="3"/>
      <c r="RJ281" s="3"/>
      <c r="RK281" s="3"/>
      <c r="RL281" s="3"/>
      <c r="RM281" s="3"/>
      <c r="RN281" s="3"/>
      <c r="RO281" s="3"/>
      <c r="RP281" s="3"/>
      <c r="RQ281" s="3"/>
      <c r="RR281" s="3"/>
      <c r="RS281" s="3"/>
      <c r="RT281" s="3"/>
      <c r="RU281" s="3"/>
      <c r="RV281" s="3"/>
      <c r="RW281" s="3"/>
      <c r="RX281" s="3"/>
      <c r="RY281" s="3"/>
      <c r="RZ281" s="3"/>
      <c r="SA281" s="3"/>
      <c r="SB281" s="3"/>
      <c r="SC281" s="3"/>
      <c r="SD281" s="3"/>
      <c r="SE281" s="3"/>
      <c r="SF281" s="3"/>
      <c r="SG281" s="3"/>
      <c r="SH281" s="3"/>
      <c r="SI281" s="3"/>
      <c r="SJ281" s="3"/>
      <c r="SK281" s="3"/>
      <c r="SL281" s="3"/>
      <c r="SM281" s="3"/>
      <c r="SN281" s="3"/>
      <c r="SO281" s="3"/>
      <c r="SP281" s="3"/>
      <c r="SQ281" s="3"/>
      <c r="SR281" s="3"/>
      <c r="SS281" s="3"/>
      <c r="ST281" s="3"/>
      <c r="SU281" s="3"/>
      <c r="SV281" s="3"/>
      <c r="SW281" s="3"/>
      <c r="SX281" s="3"/>
      <c r="SY281" s="3"/>
      <c r="SZ281" s="3"/>
      <c r="TA281" s="3"/>
      <c r="TB281" s="3"/>
      <c r="TC281" s="3"/>
      <c r="TD281" s="3"/>
      <c r="TE281" s="3"/>
      <c r="TF281" s="3"/>
      <c r="TG281" s="3"/>
      <c r="TH281" s="3"/>
      <c r="TI281" s="3"/>
      <c r="TJ281" s="3"/>
      <c r="TK281" s="3"/>
      <c r="TL281" s="3"/>
      <c r="TM281" s="3"/>
      <c r="TN281" s="3"/>
      <c r="TO281" s="3"/>
      <c r="TP281" s="3"/>
      <c r="TQ281" s="3"/>
      <c r="TR281" s="3"/>
      <c r="TS281" s="3"/>
      <c r="TT281" s="3"/>
      <c r="TU281" s="3"/>
      <c r="TV281" s="3"/>
      <c r="TW281" s="3"/>
      <c r="TX281" s="3"/>
      <c r="TY281" s="3"/>
      <c r="TZ281" s="3"/>
      <c r="UA281" s="3"/>
      <c r="UB281" s="3"/>
      <c r="UC281" s="3"/>
      <c r="UD281" s="3"/>
      <c r="UE281" s="3"/>
      <c r="UF281" s="3"/>
      <c r="UG281" s="3"/>
      <c r="UH281" s="3"/>
      <c r="UI281" s="3"/>
      <c r="UJ281" s="3"/>
      <c r="UK281" s="3"/>
      <c r="UL281" s="3"/>
      <c r="UM281" s="3"/>
      <c r="UN281" s="3"/>
      <c r="UO281" s="3"/>
      <c r="UP281" s="3"/>
      <c r="UQ281" s="3"/>
      <c r="UR281" s="3"/>
      <c r="US281" s="3"/>
      <c r="UT281" s="3"/>
      <c r="UU281" s="3"/>
      <c r="UV281" s="3"/>
      <c r="UW281" s="3"/>
      <c r="UX281" s="3"/>
      <c r="UY281" s="3"/>
      <c r="UZ281" s="3"/>
      <c r="VA281" s="3"/>
      <c r="VB281" s="3"/>
      <c r="VC281" s="3"/>
      <c r="VD281" s="3"/>
      <c r="VE281" s="3"/>
      <c r="VF281" s="3"/>
      <c r="VG281" s="3"/>
      <c r="VH281" s="3"/>
      <c r="VI281" s="3"/>
      <c r="VJ281" s="3"/>
      <c r="VK281" s="3"/>
      <c r="VL281" s="3"/>
      <c r="VM281" s="3"/>
      <c r="VN281" s="3"/>
      <c r="VO281" s="3"/>
      <c r="VP281" s="3"/>
      <c r="VQ281" s="3"/>
      <c r="VR281" s="3"/>
      <c r="VS281" s="3"/>
      <c r="VT281" s="3"/>
      <c r="VU281" s="3"/>
      <c r="VV281" s="3"/>
      <c r="VW281" s="3"/>
      <c r="VX281" s="3"/>
      <c r="VY281" s="3"/>
      <c r="VZ281" s="3"/>
      <c r="WA281" s="3"/>
      <c r="WB281" s="3"/>
      <c r="WC281" s="3"/>
      <c r="WD281" s="3"/>
      <c r="WE281" s="3"/>
      <c r="WF281" s="3"/>
      <c r="WG281" s="3"/>
      <c r="WH281" s="3"/>
      <c r="WI281" s="3"/>
      <c r="WJ281" s="3"/>
      <c r="WK281" s="3"/>
      <c r="WL281" s="3"/>
      <c r="WM281" s="3"/>
      <c r="WN281" s="3"/>
      <c r="WO281" s="3"/>
      <c r="WP281" s="3"/>
      <c r="WQ281" s="3"/>
      <c r="WR281" s="3"/>
      <c r="WS281" s="3"/>
      <c r="WT281" s="3"/>
      <c r="WU281" s="3"/>
      <c r="WV281" s="3"/>
      <c r="WW281" s="3"/>
      <c r="WX281" s="3"/>
      <c r="WY281" s="3"/>
      <c r="WZ281" s="3"/>
      <c r="XA281" s="3"/>
      <c r="XB281" s="3"/>
      <c r="XC281" s="3"/>
      <c r="XD281" s="3"/>
      <c r="XE281" s="3"/>
      <c r="XF281" s="3"/>
      <c r="XG281" s="3"/>
      <c r="XH281" s="3"/>
      <c r="XI281" s="3"/>
      <c r="XJ281" s="3"/>
      <c r="XK281" s="3"/>
      <c r="XL281" s="3"/>
      <c r="XM281" s="3"/>
      <c r="XN281" s="3"/>
      <c r="XO281" s="3"/>
      <c r="XP281" s="3"/>
      <c r="XQ281" s="3"/>
      <c r="XR281" s="3"/>
      <c r="XS281" s="3"/>
      <c r="XT281" s="3"/>
      <c r="XU281" s="3"/>
      <c r="XV281" s="3"/>
      <c r="XW281" s="3"/>
      <c r="XX281" s="3"/>
      <c r="XY281" s="3"/>
      <c r="XZ281" s="3"/>
      <c r="YA281" s="3"/>
      <c r="YB281" s="3"/>
      <c r="YC281" s="3"/>
      <c r="YD281" s="3"/>
      <c r="YE281" s="3"/>
      <c r="YF281" s="3"/>
      <c r="YG281" s="3"/>
      <c r="YH281" s="3"/>
      <c r="YI281" s="3"/>
      <c r="YJ281" s="3"/>
      <c r="YK281" s="3"/>
      <c r="YL281" s="3"/>
      <c r="YM281" s="3"/>
      <c r="YN281" s="3"/>
      <c r="YO281" s="3"/>
      <c r="YP281" s="3"/>
      <c r="YQ281" s="3"/>
      <c r="YR281" s="3"/>
      <c r="YS281" s="3"/>
      <c r="YT281" s="3"/>
      <c r="YU281" s="3"/>
      <c r="YV281" s="3"/>
      <c r="YW281" s="3"/>
      <c r="YX281" s="3"/>
      <c r="YY281" s="3"/>
      <c r="YZ281" s="3"/>
      <c r="ZA281" s="3"/>
      <c r="ZB281" s="3"/>
      <c r="ZC281" s="3"/>
      <c r="ZD281" s="3"/>
      <c r="ZE281" s="3"/>
      <c r="ZF281" s="3"/>
      <c r="ZG281" s="3"/>
      <c r="ZH281" s="3"/>
      <c r="ZI281" s="3"/>
      <c r="ZJ281" s="3"/>
      <c r="ZK281" s="3"/>
      <c r="ZL281" s="3"/>
      <c r="ZM281" s="3"/>
      <c r="ZN281" s="3"/>
      <c r="ZO281" s="3"/>
      <c r="ZP281" s="3"/>
      <c r="ZQ281" s="3"/>
      <c r="ZR281" s="3"/>
      <c r="ZS281" s="3"/>
      <c r="ZT281" s="3"/>
      <c r="ZU281" s="3"/>
      <c r="ZV281" s="3"/>
      <c r="ZW281" s="3"/>
      <c r="ZX281" s="3"/>
      <c r="ZY281" s="3"/>
      <c r="ZZ281" s="3"/>
      <c r="AAA281" s="3"/>
      <c r="AAB281" s="3"/>
      <c r="AAC281" s="3"/>
      <c r="AAD281" s="3"/>
      <c r="AAE281" s="3"/>
      <c r="AAF281" s="3"/>
      <c r="AAG281" s="3"/>
      <c r="AAH281" s="3"/>
      <c r="AAI281" s="3"/>
      <c r="AAJ281" s="3"/>
      <c r="AAK281" s="3"/>
      <c r="AAL281" s="3"/>
      <c r="AAM281" s="3"/>
      <c r="AAN281" s="3"/>
      <c r="AAO281" s="3"/>
      <c r="AAP281" s="3"/>
      <c r="AAQ281" s="3"/>
      <c r="AAR281" s="3"/>
      <c r="AAS281" s="3"/>
      <c r="AAT281" s="3"/>
      <c r="AAU281" s="3"/>
      <c r="AAV281" s="3"/>
      <c r="AAW281" s="3"/>
      <c r="AAX281" s="3"/>
      <c r="AAY281" s="3"/>
      <c r="AAZ281" s="3"/>
      <c r="ABA281" s="3"/>
      <c r="ABB281" s="3"/>
      <c r="ABC281" s="3"/>
      <c r="ABD281" s="3"/>
      <c r="ABE281" s="3"/>
      <c r="ABF281" s="3"/>
      <c r="ABG281" s="3"/>
      <c r="ABH281" s="3"/>
      <c r="ABI281" s="3"/>
      <c r="ABJ281" s="3"/>
      <c r="ABK281" s="3"/>
      <c r="ABL281" s="3"/>
      <c r="ABM281" s="3"/>
      <c r="ABN281" s="3"/>
      <c r="ABO281" s="3"/>
      <c r="ABP281" s="3"/>
      <c r="ABQ281" s="3"/>
      <c r="ABR281" s="3"/>
      <c r="ABS281" s="3"/>
      <c r="ABT281" s="3"/>
      <c r="ABU281" s="3"/>
      <c r="ABV281" s="3"/>
      <c r="ABW281" s="3"/>
      <c r="ABX281" s="3"/>
      <c r="ABY281" s="3"/>
      <c r="ABZ281" s="3"/>
      <c r="ACA281" s="3"/>
      <c r="ACB281" s="3"/>
      <c r="ACC281" s="3"/>
      <c r="ACD281" s="3"/>
      <c r="ACE281" s="3"/>
      <c r="ACF281" s="3"/>
      <c r="ACG281" s="3"/>
      <c r="ACH281" s="3"/>
      <c r="ACI281" s="3"/>
      <c r="ACJ281" s="3"/>
      <c r="ACK281" s="3"/>
      <c r="ACL281" s="3"/>
      <c r="ACM281" s="3"/>
      <c r="ACN281" s="3"/>
      <c r="ACO281" s="3"/>
      <c r="ACP281" s="3"/>
      <c r="ACQ281" s="3"/>
      <c r="ACR281" s="3"/>
      <c r="ACS281" s="3"/>
      <c r="ACT281" s="3"/>
      <c r="ACU281" s="3"/>
      <c r="ACV281" s="3"/>
      <c r="ACW281" s="3"/>
      <c r="ACX281" s="3"/>
      <c r="ACY281" s="3"/>
      <c r="ACZ281" s="3"/>
      <c r="ADA281" s="3"/>
      <c r="ADB281" s="3"/>
      <c r="ADC281" s="3"/>
      <c r="ADD281" s="3"/>
      <c r="ADE281" s="3"/>
      <c r="ADF281" s="3"/>
      <c r="ADG281" s="3"/>
      <c r="ADH281" s="3"/>
      <c r="ADI281" s="3"/>
      <c r="ADJ281" s="3"/>
      <c r="ADK281" s="3"/>
      <c r="ADL281" s="3"/>
      <c r="ADM281" s="3"/>
      <c r="ADN281" s="3"/>
      <c r="ADO281" s="3"/>
      <c r="ADP281" s="3"/>
      <c r="ADQ281" s="3"/>
      <c r="ADR281" s="3"/>
      <c r="ADS281" s="3"/>
      <c r="ADT281" s="3"/>
      <c r="ADU281" s="3"/>
      <c r="ADV281" s="3"/>
      <c r="ADW281" s="3"/>
      <c r="ADX281" s="3"/>
      <c r="ADY281" s="3"/>
      <c r="ADZ281" s="3"/>
      <c r="AEA281" s="3"/>
      <c r="AEB281" s="3"/>
      <c r="AEC281" s="3"/>
      <c r="AED281" s="3"/>
      <c r="AEE281" s="3"/>
      <c r="AEF281" s="3"/>
      <c r="AEG281" s="3"/>
      <c r="AEH281" s="3"/>
      <c r="AEI281" s="3"/>
      <c r="AEJ281" s="3"/>
      <c r="AEK281" s="3"/>
      <c r="AEL281" s="3"/>
      <c r="AEM281" s="3"/>
      <c r="AEN281" s="3"/>
      <c r="AEO281" s="3"/>
      <c r="AEP281" s="3"/>
      <c r="AEQ281" s="3"/>
      <c r="AER281" s="3"/>
      <c r="AES281" s="3"/>
      <c r="AET281" s="3"/>
      <c r="AEU281" s="3"/>
      <c r="AEV281" s="3"/>
      <c r="AEW281" s="3"/>
      <c r="AEX281" s="3"/>
      <c r="AEY281" s="3"/>
      <c r="AEZ281" s="3"/>
      <c r="AFA281" s="3"/>
      <c r="AFB281" s="3"/>
      <c r="AFC281" s="3"/>
      <c r="AFD281" s="3"/>
      <c r="AFE281" s="3"/>
      <c r="AFF281" s="3"/>
      <c r="AFG281" s="3"/>
      <c r="AFH281" s="3"/>
      <c r="AFI281" s="3"/>
      <c r="AFJ281" s="3"/>
      <c r="AFK281" s="3"/>
      <c r="AFL281" s="3"/>
      <c r="AFM281" s="3"/>
      <c r="AFN281" s="3"/>
      <c r="AFO281" s="3"/>
      <c r="AFP281" s="3"/>
      <c r="AFQ281" s="3"/>
      <c r="AFR281" s="3"/>
      <c r="AFS281" s="3"/>
      <c r="AFT281" s="3"/>
      <c r="AFU281" s="3"/>
      <c r="AFV281" s="3"/>
      <c r="AFW281" s="3"/>
      <c r="AFX281" s="3"/>
      <c r="AFY281" s="3"/>
      <c r="AFZ281" s="3"/>
      <c r="AGA281" s="3"/>
      <c r="AGB281" s="3"/>
      <c r="AGC281" s="3"/>
      <c r="AGD281" s="3"/>
      <c r="AGE281" s="3"/>
      <c r="AGF281" s="3"/>
      <c r="AGG281" s="3"/>
      <c r="AGH281" s="3"/>
      <c r="AGI281" s="3"/>
      <c r="AGJ281" s="3"/>
      <c r="AGK281" s="3"/>
      <c r="AGL281" s="3"/>
      <c r="AGM281" s="3"/>
      <c r="AGN281" s="3"/>
      <c r="AGO281" s="3"/>
      <c r="AGP281" s="3"/>
      <c r="AGQ281" s="3"/>
      <c r="AGR281" s="3"/>
      <c r="AGS281" s="3"/>
      <c r="AGT281" s="3"/>
      <c r="AGU281" s="3"/>
      <c r="AGV281" s="3"/>
      <c r="AGW281" s="3"/>
      <c r="AGX281" s="3"/>
      <c r="AGY281" s="3"/>
      <c r="AGZ281" s="3"/>
      <c r="AHA281" s="3"/>
      <c r="AHB281" s="3"/>
      <c r="AHC281" s="3"/>
      <c r="AHD281" s="3"/>
      <c r="AHE281" s="3"/>
      <c r="AHF281" s="3"/>
      <c r="AHG281" s="3"/>
      <c r="AHH281" s="3"/>
      <c r="AHI281" s="3"/>
      <c r="AHJ281" s="3"/>
      <c r="AHK281" s="3"/>
      <c r="AHL281" s="3"/>
      <c r="AHM281" s="3"/>
      <c r="AHN281" s="3"/>
      <c r="AHO281" s="3"/>
      <c r="AHP281" s="3"/>
      <c r="AHQ281" s="3"/>
      <c r="AHR281" s="3"/>
      <c r="AHS281" s="3"/>
      <c r="AHT281" s="3"/>
      <c r="AHU281" s="3"/>
      <c r="AHV281" s="3"/>
      <c r="AHW281" s="3"/>
      <c r="AHX281" s="3"/>
      <c r="AHY281" s="3"/>
      <c r="AHZ281" s="3"/>
      <c r="AIA281" s="3"/>
      <c r="AIB281" s="3"/>
      <c r="AIC281" s="3"/>
      <c r="AID281" s="3"/>
      <c r="AIE281" s="3"/>
      <c r="AIF281" s="3"/>
      <c r="AIG281" s="3"/>
      <c r="AIH281" s="3"/>
      <c r="AII281" s="3"/>
      <c r="AIJ281" s="3"/>
      <c r="AIK281" s="3"/>
      <c r="AIL281" s="3"/>
      <c r="AIM281" s="3"/>
      <c r="AIN281" s="3"/>
      <c r="AIO281" s="3"/>
      <c r="AIP281" s="3"/>
      <c r="AIQ281" s="3"/>
      <c r="AIR281" s="3"/>
      <c r="AIS281" s="3"/>
      <c r="AIT281" s="3"/>
      <c r="AIU281" s="3"/>
      <c r="AIV281" s="3"/>
      <c r="AIW281" s="3"/>
      <c r="AIX281" s="3"/>
      <c r="AIY281" s="3"/>
      <c r="AIZ281" s="3"/>
      <c r="AJA281" s="3"/>
      <c r="AJB281" s="3"/>
      <c r="AJC281" s="3"/>
      <c r="AJD281" s="3"/>
      <c r="AJE281" s="3"/>
      <c r="AJF281" s="3"/>
      <c r="AJG281" s="3"/>
      <c r="AJH281" s="3"/>
      <c r="AJI281" s="3"/>
      <c r="AJJ281" s="3"/>
      <c r="AJK281" s="3"/>
      <c r="AJL281" s="3"/>
      <c r="AJM281" s="3"/>
      <c r="AJN281" s="3"/>
      <c r="AJO281" s="3"/>
      <c r="AJP281" s="3"/>
      <c r="AJQ281" s="3"/>
      <c r="AJR281" s="3"/>
      <c r="AJS281" s="3"/>
      <c r="AJT281" s="3"/>
      <c r="AJU281" s="3"/>
      <c r="AJV281" s="3"/>
      <c r="AJW281" s="3"/>
      <c r="AJX281" s="3"/>
      <c r="AJY281" s="3"/>
      <c r="AJZ281" s="3"/>
      <c r="AKA281" s="3"/>
      <c r="AKB281" s="3"/>
      <c r="AKC281" s="3"/>
      <c r="AKD281" s="3"/>
      <c r="AKE281" s="3"/>
      <c r="AKF281" s="3"/>
      <c r="AKG281" s="3"/>
      <c r="AKH281" s="3"/>
      <c r="AKI281" s="3"/>
      <c r="AKJ281" s="3"/>
      <c r="AKK281" s="3"/>
      <c r="AKL281" s="3"/>
      <c r="AKM281" s="3"/>
      <c r="AKN281" s="3"/>
      <c r="AKO281" s="3"/>
      <c r="AKP281" s="3"/>
      <c r="AKQ281" s="3"/>
      <c r="AKR281" s="3"/>
      <c r="AKS281" s="3"/>
      <c r="AKT281" s="3"/>
      <c r="AKU281" s="3"/>
      <c r="AKV281" s="3"/>
      <c r="AKW281" s="3"/>
      <c r="AKX281" s="3"/>
      <c r="AKY281" s="3"/>
      <c r="AKZ281" s="3"/>
      <c r="ALA281" s="3"/>
      <c r="ALB281" s="3"/>
      <c r="ALC281" s="3"/>
      <c r="ALD281" s="3"/>
      <c r="ALE281" s="3"/>
      <c r="ALF281" s="3"/>
      <c r="ALG281" s="3"/>
      <c r="ALH281" s="3"/>
      <c r="ALI281" s="3"/>
      <c r="ALJ281" s="3"/>
      <c r="ALK281" s="3"/>
      <c r="ALL281" s="3"/>
      <c r="ALM281" s="3"/>
      <c r="ALN281" s="3"/>
      <c r="ALO281" s="3"/>
      <c r="ALP281" s="3"/>
      <c r="ALQ281" s="3"/>
      <c r="ALR281" s="3"/>
      <c r="ALS281" s="3"/>
      <c r="ALT281" s="3"/>
      <c r="ALU281" s="3"/>
      <c r="ALV281" s="3"/>
      <c r="ALW281" s="3"/>
      <c r="ALX281" s="3"/>
      <c r="ALY281" s="3"/>
      <c r="ALZ281" s="3"/>
      <c r="AMA281" s="3"/>
      <c r="AMB281" s="3"/>
      <c r="AMC281" s="3"/>
      <c r="AMD281" s="3"/>
      <c r="AME281" s="3"/>
      <c r="AMF281" s="3"/>
      <c r="AMG281" s="3"/>
      <c r="AMH281" s="3"/>
      <c r="AMI281" s="3"/>
      <c r="AMJ281" s="3"/>
      <c r="AMK281" s="3"/>
      <c r="AML281" s="3"/>
      <c r="AMM281" s="3"/>
      <c r="AMN281" s="3"/>
      <c r="AMO281" s="3"/>
      <c r="AMP281" s="3"/>
      <c r="AMQ281" s="3"/>
      <c r="AMR281" s="3"/>
      <c r="AMS281" s="3"/>
      <c r="AMT281" s="3"/>
      <c r="AMU281" s="3"/>
    </row>
    <row r="282" spans="1:1035" ht="14.25">
      <c r="A282" s="3"/>
      <c r="B282" s="3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  <c r="IW282" s="3"/>
      <c r="IX282" s="3"/>
      <c r="IY282" s="3"/>
      <c r="IZ282" s="3"/>
      <c r="JA282" s="3"/>
      <c r="JB282" s="3"/>
      <c r="JC282" s="3"/>
      <c r="JD282" s="3"/>
      <c r="JE282" s="3"/>
      <c r="JF282" s="3"/>
      <c r="JG282" s="3"/>
      <c r="JH282" s="3"/>
      <c r="JI282" s="3"/>
      <c r="JJ282" s="3"/>
      <c r="JK282" s="3"/>
      <c r="JL282" s="3"/>
      <c r="JM282" s="3"/>
      <c r="JN282" s="3"/>
      <c r="JO282" s="3"/>
      <c r="JP282" s="3"/>
      <c r="JQ282" s="3"/>
      <c r="JR282" s="3"/>
      <c r="JS282" s="3"/>
      <c r="JT282" s="3"/>
      <c r="JU282" s="3"/>
      <c r="JV282" s="3"/>
      <c r="JW282" s="3"/>
      <c r="JX282" s="3"/>
      <c r="JY282" s="3"/>
      <c r="JZ282" s="3"/>
      <c r="KA282" s="3"/>
      <c r="KB282" s="3"/>
      <c r="KC282" s="3"/>
      <c r="KD282" s="3"/>
      <c r="KE282" s="3"/>
      <c r="KF282" s="3"/>
      <c r="KG282" s="3"/>
      <c r="KH282" s="3"/>
      <c r="KI282" s="3"/>
      <c r="KJ282" s="3"/>
      <c r="KK282" s="3"/>
      <c r="KL282" s="3"/>
      <c r="KM282" s="3"/>
      <c r="KN282" s="3"/>
      <c r="KO282" s="3"/>
      <c r="KP282" s="3"/>
      <c r="KQ282" s="3"/>
      <c r="KR282" s="3"/>
      <c r="KS282" s="3"/>
      <c r="KT282" s="3"/>
      <c r="KU282" s="3"/>
      <c r="KV282" s="3"/>
      <c r="KW282" s="3"/>
      <c r="KX282" s="3"/>
      <c r="KY282" s="3"/>
      <c r="KZ282" s="3"/>
      <c r="LA282" s="3"/>
      <c r="LB282" s="3"/>
      <c r="LC282" s="3"/>
      <c r="LD282" s="3"/>
      <c r="LE282" s="3"/>
      <c r="LF282" s="3"/>
      <c r="LG282" s="3"/>
      <c r="LH282" s="3"/>
      <c r="LI282" s="3"/>
      <c r="LJ282" s="3"/>
      <c r="LK282" s="3"/>
      <c r="LL282" s="3"/>
      <c r="LM282" s="3"/>
      <c r="LN282" s="3"/>
      <c r="LO282" s="3"/>
      <c r="LP282" s="3"/>
      <c r="LQ282" s="3"/>
      <c r="LR282" s="3"/>
      <c r="LS282" s="3"/>
      <c r="LT282" s="3"/>
      <c r="LU282" s="3"/>
      <c r="LV282" s="3"/>
      <c r="LW282" s="3"/>
      <c r="LX282" s="3"/>
      <c r="LY282" s="3"/>
      <c r="LZ282" s="3"/>
      <c r="MA282" s="3"/>
      <c r="MB282" s="3"/>
      <c r="MC282" s="3"/>
      <c r="MD282" s="3"/>
      <c r="ME282" s="3"/>
      <c r="MF282" s="3"/>
      <c r="MG282" s="3"/>
      <c r="MH282" s="3"/>
      <c r="MI282" s="3"/>
      <c r="MJ282" s="3"/>
      <c r="MK282" s="3"/>
      <c r="ML282" s="3"/>
      <c r="MM282" s="3"/>
      <c r="MN282" s="3"/>
      <c r="MO282" s="3"/>
      <c r="MP282" s="3"/>
      <c r="MQ282" s="3"/>
      <c r="MR282" s="3"/>
      <c r="MS282" s="3"/>
      <c r="MT282" s="3"/>
      <c r="MU282" s="3"/>
      <c r="MV282" s="3"/>
      <c r="MW282" s="3"/>
      <c r="MX282" s="3"/>
      <c r="MY282" s="3"/>
      <c r="MZ282" s="3"/>
      <c r="NA282" s="3"/>
      <c r="NB282" s="3"/>
      <c r="NC282" s="3"/>
      <c r="ND282" s="3"/>
      <c r="NE282" s="3"/>
      <c r="NF282" s="3"/>
      <c r="NG282" s="3"/>
      <c r="NH282" s="3"/>
      <c r="NI282" s="3"/>
      <c r="NJ282" s="3"/>
      <c r="NK282" s="3"/>
      <c r="NL282" s="3"/>
      <c r="NM282" s="3"/>
      <c r="NN282" s="3"/>
      <c r="NO282" s="3"/>
      <c r="NP282" s="3"/>
      <c r="NQ282" s="3"/>
      <c r="NR282" s="3"/>
      <c r="NS282" s="3"/>
      <c r="NT282" s="3"/>
      <c r="NU282" s="3"/>
      <c r="NV282" s="3"/>
      <c r="NW282" s="3"/>
      <c r="NX282" s="3"/>
      <c r="NY282" s="3"/>
      <c r="NZ282" s="3"/>
      <c r="OA282" s="3"/>
      <c r="OB282" s="3"/>
      <c r="OC282" s="3"/>
      <c r="OD282" s="3"/>
      <c r="OE282" s="3"/>
      <c r="OF282" s="3"/>
      <c r="OG282" s="3"/>
      <c r="OH282" s="3"/>
      <c r="OI282" s="3"/>
      <c r="OJ282" s="3"/>
      <c r="OK282" s="3"/>
      <c r="OL282" s="3"/>
      <c r="OM282" s="3"/>
      <c r="ON282" s="3"/>
      <c r="OO282" s="3"/>
      <c r="OP282" s="3"/>
      <c r="OQ282" s="3"/>
      <c r="OR282" s="3"/>
      <c r="OS282" s="3"/>
      <c r="OT282" s="3"/>
      <c r="OU282" s="3"/>
      <c r="OV282" s="3"/>
      <c r="OW282" s="3"/>
      <c r="OX282" s="3"/>
      <c r="OY282" s="3"/>
      <c r="OZ282" s="3"/>
      <c r="PA282" s="3"/>
      <c r="PB282" s="3"/>
      <c r="PC282" s="3"/>
      <c r="PD282" s="3"/>
      <c r="PE282" s="3"/>
      <c r="PF282" s="3"/>
      <c r="PG282" s="3"/>
      <c r="PH282" s="3"/>
      <c r="PI282" s="3"/>
      <c r="PJ282" s="3"/>
      <c r="PK282" s="3"/>
      <c r="PL282" s="3"/>
      <c r="PM282" s="3"/>
      <c r="PN282" s="3"/>
      <c r="PO282" s="3"/>
      <c r="PP282" s="3"/>
      <c r="PQ282" s="3"/>
      <c r="PR282" s="3"/>
      <c r="PS282" s="3"/>
      <c r="PT282" s="3"/>
      <c r="PU282" s="3"/>
      <c r="PV282" s="3"/>
      <c r="PW282" s="3"/>
      <c r="PX282" s="3"/>
      <c r="PY282" s="3"/>
      <c r="PZ282" s="3"/>
      <c r="QA282" s="3"/>
      <c r="QB282" s="3"/>
      <c r="QC282" s="3"/>
      <c r="QD282" s="3"/>
      <c r="QE282" s="3"/>
      <c r="QF282" s="3"/>
      <c r="QG282" s="3"/>
      <c r="QH282" s="3"/>
      <c r="QI282" s="3"/>
      <c r="QJ282" s="3"/>
      <c r="QK282" s="3"/>
      <c r="QL282" s="3"/>
      <c r="QM282" s="3"/>
      <c r="QN282" s="3"/>
      <c r="QO282" s="3"/>
      <c r="QP282" s="3"/>
      <c r="QQ282" s="3"/>
      <c r="QR282" s="3"/>
      <c r="QS282" s="3"/>
      <c r="QT282" s="3"/>
      <c r="QU282" s="3"/>
      <c r="QV282" s="3"/>
      <c r="QW282" s="3"/>
      <c r="QX282" s="3"/>
      <c r="QY282" s="3"/>
      <c r="QZ282" s="3"/>
      <c r="RA282" s="3"/>
      <c r="RB282" s="3"/>
      <c r="RC282" s="3"/>
      <c r="RD282" s="3"/>
      <c r="RE282" s="3"/>
      <c r="RF282" s="3"/>
      <c r="RG282" s="3"/>
      <c r="RH282" s="3"/>
      <c r="RI282" s="3"/>
      <c r="RJ282" s="3"/>
      <c r="RK282" s="3"/>
      <c r="RL282" s="3"/>
      <c r="RM282" s="3"/>
      <c r="RN282" s="3"/>
      <c r="RO282" s="3"/>
      <c r="RP282" s="3"/>
      <c r="RQ282" s="3"/>
      <c r="RR282" s="3"/>
      <c r="RS282" s="3"/>
      <c r="RT282" s="3"/>
      <c r="RU282" s="3"/>
      <c r="RV282" s="3"/>
      <c r="RW282" s="3"/>
      <c r="RX282" s="3"/>
      <c r="RY282" s="3"/>
      <c r="RZ282" s="3"/>
      <c r="SA282" s="3"/>
      <c r="SB282" s="3"/>
      <c r="SC282" s="3"/>
      <c r="SD282" s="3"/>
      <c r="SE282" s="3"/>
      <c r="SF282" s="3"/>
      <c r="SG282" s="3"/>
      <c r="SH282" s="3"/>
      <c r="SI282" s="3"/>
      <c r="SJ282" s="3"/>
      <c r="SK282" s="3"/>
      <c r="SL282" s="3"/>
      <c r="SM282" s="3"/>
      <c r="SN282" s="3"/>
      <c r="SO282" s="3"/>
      <c r="SP282" s="3"/>
      <c r="SQ282" s="3"/>
      <c r="SR282" s="3"/>
      <c r="SS282" s="3"/>
      <c r="ST282" s="3"/>
      <c r="SU282" s="3"/>
      <c r="SV282" s="3"/>
      <c r="SW282" s="3"/>
      <c r="SX282" s="3"/>
      <c r="SY282" s="3"/>
      <c r="SZ282" s="3"/>
      <c r="TA282" s="3"/>
      <c r="TB282" s="3"/>
      <c r="TC282" s="3"/>
      <c r="TD282" s="3"/>
      <c r="TE282" s="3"/>
      <c r="TF282" s="3"/>
      <c r="TG282" s="3"/>
      <c r="TH282" s="3"/>
      <c r="TI282" s="3"/>
      <c r="TJ282" s="3"/>
      <c r="TK282" s="3"/>
      <c r="TL282" s="3"/>
      <c r="TM282" s="3"/>
      <c r="TN282" s="3"/>
      <c r="TO282" s="3"/>
      <c r="TP282" s="3"/>
      <c r="TQ282" s="3"/>
      <c r="TR282" s="3"/>
      <c r="TS282" s="3"/>
      <c r="TT282" s="3"/>
      <c r="TU282" s="3"/>
      <c r="TV282" s="3"/>
      <c r="TW282" s="3"/>
      <c r="TX282" s="3"/>
      <c r="TY282" s="3"/>
      <c r="TZ282" s="3"/>
      <c r="UA282" s="3"/>
      <c r="UB282" s="3"/>
      <c r="UC282" s="3"/>
      <c r="UD282" s="3"/>
      <c r="UE282" s="3"/>
      <c r="UF282" s="3"/>
      <c r="UG282" s="3"/>
      <c r="UH282" s="3"/>
      <c r="UI282" s="3"/>
      <c r="UJ282" s="3"/>
      <c r="UK282" s="3"/>
      <c r="UL282" s="3"/>
      <c r="UM282" s="3"/>
      <c r="UN282" s="3"/>
      <c r="UO282" s="3"/>
      <c r="UP282" s="3"/>
      <c r="UQ282" s="3"/>
      <c r="UR282" s="3"/>
      <c r="US282" s="3"/>
      <c r="UT282" s="3"/>
      <c r="UU282" s="3"/>
      <c r="UV282" s="3"/>
      <c r="UW282" s="3"/>
      <c r="UX282" s="3"/>
      <c r="UY282" s="3"/>
      <c r="UZ282" s="3"/>
      <c r="VA282" s="3"/>
      <c r="VB282" s="3"/>
      <c r="VC282" s="3"/>
      <c r="VD282" s="3"/>
      <c r="VE282" s="3"/>
      <c r="VF282" s="3"/>
      <c r="VG282" s="3"/>
      <c r="VH282" s="3"/>
      <c r="VI282" s="3"/>
      <c r="VJ282" s="3"/>
      <c r="VK282" s="3"/>
      <c r="VL282" s="3"/>
      <c r="VM282" s="3"/>
      <c r="VN282" s="3"/>
      <c r="VO282" s="3"/>
      <c r="VP282" s="3"/>
      <c r="VQ282" s="3"/>
      <c r="VR282" s="3"/>
      <c r="VS282" s="3"/>
      <c r="VT282" s="3"/>
      <c r="VU282" s="3"/>
      <c r="VV282" s="3"/>
      <c r="VW282" s="3"/>
      <c r="VX282" s="3"/>
      <c r="VY282" s="3"/>
      <c r="VZ282" s="3"/>
      <c r="WA282" s="3"/>
      <c r="WB282" s="3"/>
      <c r="WC282" s="3"/>
      <c r="WD282" s="3"/>
      <c r="WE282" s="3"/>
      <c r="WF282" s="3"/>
      <c r="WG282" s="3"/>
      <c r="WH282" s="3"/>
      <c r="WI282" s="3"/>
      <c r="WJ282" s="3"/>
      <c r="WK282" s="3"/>
      <c r="WL282" s="3"/>
      <c r="WM282" s="3"/>
      <c r="WN282" s="3"/>
      <c r="WO282" s="3"/>
      <c r="WP282" s="3"/>
      <c r="WQ282" s="3"/>
      <c r="WR282" s="3"/>
      <c r="WS282" s="3"/>
      <c r="WT282" s="3"/>
      <c r="WU282" s="3"/>
      <c r="WV282" s="3"/>
      <c r="WW282" s="3"/>
      <c r="WX282" s="3"/>
      <c r="WY282" s="3"/>
      <c r="WZ282" s="3"/>
      <c r="XA282" s="3"/>
      <c r="XB282" s="3"/>
      <c r="XC282" s="3"/>
      <c r="XD282" s="3"/>
      <c r="XE282" s="3"/>
      <c r="XF282" s="3"/>
      <c r="XG282" s="3"/>
      <c r="XH282" s="3"/>
      <c r="XI282" s="3"/>
      <c r="XJ282" s="3"/>
      <c r="XK282" s="3"/>
      <c r="XL282" s="3"/>
      <c r="XM282" s="3"/>
      <c r="XN282" s="3"/>
      <c r="XO282" s="3"/>
      <c r="XP282" s="3"/>
      <c r="XQ282" s="3"/>
      <c r="XR282" s="3"/>
      <c r="XS282" s="3"/>
      <c r="XT282" s="3"/>
      <c r="XU282" s="3"/>
      <c r="XV282" s="3"/>
      <c r="XW282" s="3"/>
      <c r="XX282" s="3"/>
      <c r="XY282" s="3"/>
      <c r="XZ282" s="3"/>
      <c r="YA282" s="3"/>
      <c r="YB282" s="3"/>
      <c r="YC282" s="3"/>
      <c r="YD282" s="3"/>
      <c r="YE282" s="3"/>
      <c r="YF282" s="3"/>
      <c r="YG282" s="3"/>
      <c r="YH282" s="3"/>
      <c r="YI282" s="3"/>
      <c r="YJ282" s="3"/>
      <c r="YK282" s="3"/>
      <c r="YL282" s="3"/>
      <c r="YM282" s="3"/>
      <c r="YN282" s="3"/>
      <c r="YO282" s="3"/>
      <c r="YP282" s="3"/>
      <c r="YQ282" s="3"/>
      <c r="YR282" s="3"/>
      <c r="YS282" s="3"/>
      <c r="YT282" s="3"/>
      <c r="YU282" s="3"/>
      <c r="YV282" s="3"/>
      <c r="YW282" s="3"/>
      <c r="YX282" s="3"/>
      <c r="YY282" s="3"/>
      <c r="YZ282" s="3"/>
      <c r="ZA282" s="3"/>
      <c r="ZB282" s="3"/>
      <c r="ZC282" s="3"/>
      <c r="ZD282" s="3"/>
      <c r="ZE282" s="3"/>
      <c r="ZF282" s="3"/>
      <c r="ZG282" s="3"/>
      <c r="ZH282" s="3"/>
      <c r="ZI282" s="3"/>
      <c r="ZJ282" s="3"/>
      <c r="ZK282" s="3"/>
      <c r="ZL282" s="3"/>
      <c r="ZM282" s="3"/>
      <c r="ZN282" s="3"/>
      <c r="ZO282" s="3"/>
      <c r="ZP282" s="3"/>
      <c r="ZQ282" s="3"/>
      <c r="ZR282" s="3"/>
      <c r="ZS282" s="3"/>
      <c r="ZT282" s="3"/>
      <c r="ZU282" s="3"/>
      <c r="ZV282" s="3"/>
      <c r="ZW282" s="3"/>
      <c r="ZX282" s="3"/>
      <c r="ZY282" s="3"/>
      <c r="ZZ282" s="3"/>
      <c r="AAA282" s="3"/>
      <c r="AAB282" s="3"/>
      <c r="AAC282" s="3"/>
      <c r="AAD282" s="3"/>
      <c r="AAE282" s="3"/>
      <c r="AAF282" s="3"/>
      <c r="AAG282" s="3"/>
      <c r="AAH282" s="3"/>
      <c r="AAI282" s="3"/>
      <c r="AAJ282" s="3"/>
      <c r="AAK282" s="3"/>
      <c r="AAL282" s="3"/>
      <c r="AAM282" s="3"/>
      <c r="AAN282" s="3"/>
      <c r="AAO282" s="3"/>
      <c r="AAP282" s="3"/>
      <c r="AAQ282" s="3"/>
      <c r="AAR282" s="3"/>
      <c r="AAS282" s="3"/>
      <c r="AAT282" s="3"/>
      <c r="AAU282" s="3"/>
      <c r="AAV282" s="3"/>
      <c r="AAW282" s="3"/>
      <c r="AAX282" s="3"/>
      <c r="AAY282" s="3"/>
      <c r="AAZ282" s="3"/>
      <c r="ABA282" s="3"/>
      <c r="ABB282" s="3"/>
      <c r="ABC282" s="3"/>
      <c r="ABD282" s="3"/>
      <c r="ABE282" s="3"/>
      <c r="ABF282" s="3"/>
      <c r="ABG282" s="3"/>
      <c r="ABH282" s="3"/>
      <c r="ABI282" s="3"/>
      <c r="ABJ282" s="3"/>
      <c r="ABK282" s="3"/>
      <c r="ABL282" s="3"/>
      <c r="ABM282" s="3"/>
      <c r="ABN282" s="3"/>
      <c r="ABO282" s="3"/>
      <c r="ABP282" s="3"/>
      <c r="ABQ282" s="3"/>
      <c r="ABR282" s="3"/>
      <c r="ABS282" s="3"/>
      <c r="ABT282" s="3"/>
      <c r="ABU282" s="3"/>
      <c r="ABV282" s="3"/>
      <c r="ABW282" s="3"/>
      <c r="ABX282" s="3"/>
      <c r="ABY282" s="3"/>
      <c r="ABZ282" s="3"/>
      <c r="ACA282" s="3"/>
      <c r="ACB282" s="3"/>
      <c r="ACC282" s="3"/>
      <c r="ACD282" s="3"/>
      <c r="ACE282" s="3"/>
      <c r="ACF282" s="3"/>
      <c r="ACG282" s="3"/>
      <c r="ACH282" s="3"/>
      <c r="ACI282" s="3"/>
      <c r="ACJ282" s="3"/>
      <c r="ACK282" s="3"/>
      <c r="ACL282" s="3"/>
      <c r="ACM282" s="3"/>
      <c r="ACN282" s="3"/>
      <c r="ACO282" s="3"/>
      <c r="ACP282" s="3"/>
      <c r="ACQ282" s="3"/>
      <c r="ACR282" s="3"/>
      <c r="ACS282" s="3"/>
      <c r="ACT282" s="3"/>
      <c r="ACU282" s="3"/>
      <c r="ACV282" s="3"/>
      <c r="ACW282" s="3"/>
      <c r="ACX282" s="3"/>
      <c r="ACY282" s="3"/>
      <c r="ACZ282" s="3"/>
      <c r="ADA282" s="3"/>
      <c r="ADB282" s="3"/>
      <c r="ADC282" s="3"/>
      <c r="ADD282" s="3"/>
      <c r="ADE282" s="3"/>
      <c r="ADF282" s="3"/>
      <c r="ADG282" s="3"/>
      <c r="ADH282" s="3"/>
      <c r="ADI282" s="3"/>
      <c r="ADJ282" s="3"/>
      <c r="ADK282" s="3"/>
      <c r="ADL282" s="3"/>
      <c r="ADM282" s="3"/>
      <c r="ADN282" s="3"/>
      <c r="ADO282" s="3"/>
      <c r="ADP282" s="3"/>
      <c r="ADQ282" s="3"/>
      <c r="ADR282" s="3"/>
      <c r="ADS282" s="3"/>
      <c r="ADT282" s="3"/>
      <c r="ADU282" s="3"/>
      <c r="ADV282" s="3"/>
      <c r="ADW282" s="3"/>
      <c r="ADX282" s="3"/>
      <c r="ADY282" s="3"/>
      <c r="ADZ282" s="3"/>
      <c r="AEA282" s="3"/>
      <c r="AEB282" s="3"/>
      <c r="AEC282" s="3"/>
      <c r="AED282" s="3"/>
      <c r="AEE282" s="3"/>
      <c r="AEF282" s="3"/>
      <c r="AEG282" s="3"/>
      <c r="AEH282" s="3"/>
      <c r="AEI282" s="3"/>
      <c r="AEJ282" s="3"/>
      <c r="AEK282" s="3"/>
      <c r="AEL282" s="3"/>
      <c r="AEM282" s="3"/>
      <c r="AEN282" s="3"/>
      <c r="AEO282" s="3"/>
      <c r="AEP282" s="3"/>
      <c r="AEQ282" s="3"/>
      <c r="AER282" s="3"/>
      <c r="AES282" s="3"/>
      <c r="AET282" s="3"/>
      <c r="AEU282" s="3"/>
      <c r="AEV282" s="3"/>
      <c r="AEW282" s="3"/>
      <c r="AEX282" s="3"/>
      <c r="AEY282" s="3"/>
      <c r="AEZ282" s="3"/>
      <c r="AFA282" s="3"/>
      <c r="AFB282" s="3"/>
      <c r="AFC282" s="3"/>
      <c r="AFD282" s="3"/>
      <c r="AFE282" s="3"/>
      <c r="AFF282" s="3"/>
      <c r="AFG282" s="3"/>
      <c r="AFH282" s="3"/>
      <c r="AFI282" s="3"/>
      <c r="AFJ282" s="3"/>
      <c r="AFK282" s="3"/>
      <c r="AFL282" s="3"/>
      <c r="AFM282" s="3"/>
      <c r="AFN282" s="3"/>
      <c r="AFO282" s="3"/>
      <c r="AFP282" s="3"/>
      <c r="AFQ282" s="3"/>
      <c r="AFR282" s="3"/>
      <c r="AFS282" s="3"/>
      <c r="AFT282" s="3"/>
      <c r="AFU282" s="3"/>
      <c r="AFV282" s="3"/>
      <c r="AFW282" s="3"/>
      <c r="AFX282" s="3"/>
      <c r="AFY282" s="3"/>
      <c r="AFZ282" s="3"/>
      <c r="AGA282" s="3"/>
      <c r="AGB282" s="3"/>
      <c r="AGC282" s="3"/>
      <c r="AGD282" s="3"/>
      <c r="AGE282" s="3"/>
      <c r="AGF282" s="3"/>
      <c r="AGG282" s="3"/>
      <c r="AGH282" s="3"/>
      <c r="AGI282" s="3"/>
      <c r="AGJ282" s="3"/>
      <c r="AGK282" s="3"/>
      <c r="AGL282" s="3"/>
      <c r="AGM282" s="3"/>
      <c r="AGN282" s="3"/>
      <c r="AGO282" s="3"/>
      <c r="AGP282" s="3"/>
      <c r="AGQ282" s="3"/>
      <c r="AGR282" s="3"/>
      <c r="AGS282" s="3"/>
      <c r="AGT282" s="3"/>
      <c r="AGU282" s="3"/>
      <c r="AGV282" s="3"/>
      <c r="AGW282" s="3"/>
      <c r="AGX282" s="3"/>
      <c r="AGY282" s="3"/>
      <c r="AGZ282" s="3"/>
      <c r="AHA282" s="3"/>
      <c r="AHB282" s="3"/>
      <c r="AHC282" s="3"/>
      <c r="AHD282" s="3"/>
      <c r="AHE282" s="3"/>
      <c r="AHF282" s="3"/>
      <c r="AHG282" s="3"/>
      <c r="AHH282" s="3"/>
      <c r="AHI282" s="3"/>
      <c r="AHJ282" s="3"/>
      <c r="AHK282" s="3"/>
      <c r="AHL282" s="3"/>
      <c r="AHM282" s="3"/>
      <c r="AHN282" s="3"/>
      <c r="AHO282" s="3"/>
      <c r="AHP282" s="3"/>
      <c r="AHQ282" s="3"/>
      <c r="AHR282" s="3"/>
      <c r="AHS282" s="3"/>
      <c r="AHT282" s="3"/>
      <c r="AHU282" s="3"/>
      <c r="AHV282" s="3"/>
      <c r="AHW282" s="3"/>
      <c r="AHX282" s="3"/>
      <c r="AHY282" s="3"/>
      <c r="AHZ282" s="3"/>
      <c r="AIA282" s="3"/>
      <c r="AIB282" s="3"/>
      <c r="AIC282" s="3"/>
      <c r="AID282" s="3"/>
      <c r="AIE282" s="3"/>
      <c r="AIF282" s="3"/>
      <c r="AIG282" s="3"/>
      <c r="AIH282" s="3"/>
      <c r="AII282" s="3"/>
      <c r="AIJ282" s="3"/>
      <c r="AIK282" s="3"/>
      <c r="AIL282" s="3"/>
      <c r="AIM282" s="3"/>
      <c r="AIN282" s="3"/>
      <c r="AIO282" s="3"/>
      <c r="AIP282" s="3"/>
      <c r="AIQ282" s="3"/>
      <c r="AIR282" s="3"/>
      <c r="AIS282" s="3"/>
      <c r="AIT282" s="3"/>
      <c r="AIU282" s="3"/>
      <c r="AIV282" s="3"/>
      <c r="AIW282" s="3"/>
      <c r="AIX282" s="3"/>
      <c r="AIY282" s="3"/>
      <c r="AIZ282" s="3"/>
      <c r="AJA282" s="3"/>
      <c r="AJB282" s="3"/>
      <c r="AJC282" s="3"/>
      <c r="AJD282" s="3"/>
      <c r="AJE282" s="3"/>
      <c r="AJF282" s="3"/>
      <c r="AJG282" s="3"/>
      <c r="AJH282" s="3"/>
      <c r="AJI282" s="3"/>
      <c r="AJJ282" s="3"/>
      <c r="AJK282" s="3"/>
      <c r="AJL282" s="3"/>
      <c r="AJM282" s="3"/>
      <c r="AJN282" s="3"/>
      <c r="AJO282" s="3"/>
      <c r="AJP282" s="3"/>
      <c r="AJQ282" s="3"/>
      <c r="AJR282" s="3"/>
      <c r="AJS282" s="3"/>
      <c r="AJT282" s="3"/>
      <c r="AJU282" s="3"/>
      <c r="AJV282" s="3"/>
      <c r="AJW282" s="3"/>
      <c r="AJX282" s="3"/>
      <c r="AJY282" s="3"/>
      <c r="AJZ282" s="3"/>
      <c r="AKA282" s="3"/>
      <c r="AKB282" s="3"/>
      <c r="AKC282" s="3"/>
      <c r="AKD282" s="3"/>
      <c r="AKE282" s="3"/>
      <c r="AKF282" s="3"/>
      <c r="AKG282" s="3"/>
      <c r="AKH282" s="3"/>
      <c r="AKI282" s="3"/>
      <c r="AKJ282" s="3"/>
      <c r="AKK282" s="3"/>
      <c r="AKL282" s="3"/>
      <c r="AKM282" s="3"/>
      <c r="AKN282" s="3"/>
      <c r="AKO282" s="3"/>
      <c r="AKP282" s="3"/>
      <c r="AKQ282" s="3"/>
      <c r="AKR282" s="3"/>
      <c r="AKS282" s="3"/>
      <c r="AKT282" s="3"/>
      <c r="AKU282" s="3"/>
      <c r="AKV282" s="3"/>
      <c r="AKW282" s="3"/>
      <c r="AKX282" s="3"/>
      <c r="AKY282" s="3"/>
      <c r="AKZ282" s="3"/>
      <c r="ALA282" s="3"/>
      <c r="ALB282" s="3"/>
      <c r="ALC282" s="3"/>
      <c r="ALD282" s="3"/>
      <c r="ALE282" s="3"/>
      <c r="ALF282" s="3"/>
      <c r="ALG282" s="3"/>
      <c r="ALH282" s="3"/>
      <c r="ALI282" s="3"/>
      <c r="ALJ282" s="3"/>
      <c r="ALK282" s="3"/>
      <c r="ALL282" s="3"/>
      <c r="ALM282" s="3"/>
      <c r="ALN282" s="3"/>
      <c r="ALO282" s="3"/>
      <c r="ALP282" s="3"/>
      <c r="ALQ282" s="3"/>
      <c r="ALR282" s="3"/>
      <c r="ALS282" s="3"/>
      <c r="ALT282" s="3"/>
      <c r="ALU282" s="3"/>
      <c r="ALV282" s="3"/>
      <c r="ALW282" s="3"/>
      <c r="ALX282" s="3"/>
      <c r="ALY282" s="3"/>
      <c r="ALZ282" s="3"/>
      <c r="AMA282" s="3"/>
      <c r="AMB282" s="3"/>
      <c r="AMC282" s="3"/>
      <c r="AMD282" s="3"/>
      <c r="AME282" s="3"/>
      <c r="AMF282" s="3"/>
      <c r="AMG282" s="3"/>
      <c r="AMH282" s="3"/>
      <c r="AMI282" s="3"/>
      <c r="AMJ282" s="3"/>
      <c r="AMK282" s="3"/>
      <c r="AML282" s="3"/>
      <c r="AMM282" s="3"/>
      <c r="AMN282" s="3"/>
      <c r="AMO282" s="3"/>
      <c r="AMP282" s="3"/>
      <c r="AMQ282" s="3"/>
      <c r="AMR282" s="3"/>
      <c r="AMS282" s="3"/>
      <c r="AMT282" s="3"/>
      <c r="AMU282" s="3"/>
    </row>
    <row r="283" spans="1:1035" ht="14.25">
      <c r="A283" s="3"/>
      <c r="B283" s="3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  <c r="IW283" s="3"/>
      <c r="IX283" s="3"/>
      <c r="IY283" s="3"/>
      <c r="IZ283" s="3"/>
      <c r="JA283" s="3"/>
      <c r="JB283" s="3"/>
      <c r="JC283" s="3"/>
      <c r="JD283" s="3"/>
      <c r="JE283" s="3"/>
      <c r="JF283" s="3"/>
      <c r="JG283" s="3"/>
      <c r="JH283" s="3"/>
      <c r="JI283" s="3"/>
      <c r="JJ283" s="3"/>
      <c r="JK283" s="3"/>
      <c r="JL283" s="3"/>
      <c r="JM283" s="3"/>
      <c r="JN283" s="3"/>
      <c r="JO283" s="3"/>
      <c r="JP283" s="3"/>
      <c r="JQ283" s="3"/>
      <c r="JR283" s="3"/>
      <c r="JS283" s="3"/>
      <c r="JT283" s="3"/>
      <c r="JU283" s="3"/>
      <c r="JV283" s="3"/>
      <c r="JW283" s="3"/>
      <c r="JX283" s="3"/>
      <c r="JY283" s="3"/>
      <c r="JZ283" s="3"/>
      <c r="KA283" s="3"/>
      <c r="KB283" s="3"/>
      <c r="KC283" s="3"/>
      <c r="KD283" s="3"/>
      <c r="KE283" s="3"/>
      <c r="KF283" s="3"/>
      <c r="KG283" s="3"/>
      <c r="KH283" s="3"/>
      <c r="KI283" s="3"/>
      <c r="KJ283" s="3"/>
      <c r="KK283" s="3"/>
      <c r="KL283" s="3"/>
      <c r="KM283" s="3"/>
      <c r="KN283" s="3"/>
      <c r="KO283" s="3"/>
      <c r="KP283" s="3"/>
      <c r="KQ283" s="3"/>
      <c r="KR283" s="3"/>
      <c r="KS283" s="3"/>
      <c r="KT283" s="3"/>
      <c r="KU283" s="3"/>
      <c r="KV283" s="3"/>
      <c r="KW283" s="3"/>
      <c r="KX283" s="3"/>
      <c r="KY283" s="3"/>
      <c r="KZ283" s="3"/>
      <c r="LA283" s="3"/>
      <c r="LB283" s="3"/>
      <c r="LC283" s="3"/>
      <c r="LD283" s="3"/>
      <c r="LE283" s="3"/>
      <c r="LF283" s="3"/>
      <c r="LG283" s="3"/>
      <c r="LH283" s="3"/>
      <c r="LI283" s="3"/>
      <c r="LJ283" s="3"/>
      <c r="LK283" s="3"/>
      <c r="LL283" s="3"/>
      <c r="LM283" s="3"/>
      <c r="LN283" s="3"/>
      <c r="LO283" s="3"/>
      <c r="LP283" s="3"/>
      <c r="LQ283" s="3"/>
      <c r="LR283" s="3"/>
      <c r="LS283" s="3"/>
      <c r="LT283" s="3"/>
      <c r="LU283" s="3"/>
      <c r="LV283" s="3"/>
      <c r="LW283" s="3"/>
      <c r="LX283" s="3"/>
      <c r="LY283" s="3"/>
      <c r="LZ283" s="3"/>
      <c r="MA283" s="3"/>
      <c r="MB283" s="3"/>
      <c r="MC283" s="3"/>
      <c r="MD283" s="3"/>
      <c r="ME283" s="3"/>
      <c r="MF283" s="3"/>
      <c r="MG283" s="3"/>
      <c r="MH283" s="3"/>
      <c r="MI283" s="3"/>
      <c r="MJ283" s="3"/>
      <c r="MK283" s="3"/>
      <c r="ML283" s="3"/>
      <c r="MM283" s="3"/>
      <c r="MN283" s="3"/>
      <c r="MO283" s="3"/>
      <c r="MP283" s="3"/>
      <c r="MQ283" s="3"/>
      <c r="MR283" s="3"/>
      <c r="MS283" s="3"/>
      <c r="MT283" s="3"/>
      <c r="MU283" s="3"/>
      <c r="MV283" s="3"/>
      <c r="MW283" s="3"/>
      <c r="MX283" s="3"/>
      <c r="MY283" s="3"/>
      <c r="MZ283" s="3"/>
      <c r="NA283" s="3"/>
      <c r="NB283" s="3"/>
      <c r="NC283" s="3"/>
      <c r="ND283" s="3"/>
      <c r="NE283" s="3"/>
      <c r="NF283" s="3"/>
      <c r="NG283" s="3"/>
      <c r="NH283" s="3"/>
      <c r="NI283" s="3"/>
      <c r="NJ283" s="3"/>
      <c r="NK283" s="3"/>
      <c r="NL283" s="3"/>
      <c r="NM283" s="3"/>
      <c r="NN283" s="3"/>
      <c r="NO283" s="3"/>
      <c r="NP283" s="3"/>
      <c r="NQ283" s="3"/>
      <c r="NR283" s="3"/>
      <c r="NS283" s="3"/>
      <c r="NT283" s="3"/>
      <c r="NU283" s="3"/>
      <c r="NV283" s="3"/>
      <c r="NW283" s="3"/>
      <c r="NX283" s="3"/>
      <c r="NY283" s="3"/>
      <c r="NZ283" s="3"/>
      <c r="OA283" s="3"/>
      <c r="OB283" s="3"/>
      <c r="OC283" s="3"/>
      <c r="OD283" s="3"/>
      <c r="OE283" s="3"/>
      <c r="OF283" s="3"/>
      <c r="OG283" s="3"/>
      <c r="OH283" s="3"/>
      <c r="OI283" s="3"/>
      <c r="OJ283" s="3"/>
      <c r="OK283" s="3"/>
      <c r="OL283" s="3"/>
      <c r="OM283" s="3"/>
      <c r="ON283" s="3"/>
      <c r="OO283" s="3"/>
      <c r="OP283" s="3"/>
      <c r="OQ283" s="3"/>
      <c r="OR283" s="3"/>
      <c r="OS283" s="3"/>
      <c r="OT283" s="3"/>
      <c r="OU283" s="3"/>
      <c r="OV283" s="3"/>
      <c r="OW283" s="3"/>
      <c r="OX283" s="3"/>
      <c r="OY283" s="3"/>
      <c r="OZ283" s="3"/>
      <c r="PA283" s="3"/>
      <c r="PB283" s="3"/>
      <c r="PC283" s="3"/>
      <c r="PD283" s="3"/>
      <c r="PE283" s="3"/>
      <c r="PF283" s="3"/>
      <c r="PG283" s="3"/>
      <c r="PH283" s="3"/>
      <c r="PI283" s="3"/>
      <c r="PJ283" s="3"/>
      <c r="PK283" s="3"/>
      <c r="PL283" s="3"/>
      <c r="PM283" s="3"/>
      <c r="PN283" s="3"/>
      <c r="PO283" s="3"/>
      <c r="PP283" s="3"/>
      <c r="PQ283" s="3"/>
      <c r="PR283" s="3"/>
      <c r="PS283" s="3"/>
      <c r="PT283" s="3"/>
      <c r="PU283" s="3"/>
      <c r="PV283" s="3"/>
      <c r="PW283" s="3"/>
      <c r="PX283" s="3"/>
      <c r="PY283" s="3"/>
      <c r="PZ283" s="3"/>
      <c r="QA283" s="3"/>
      <c r="QB283" s="3"/>
      <c r="QC283" s="3"/>
      <c r="QD283" s="3"/>
      <c r="QE283" s="3"/>
      <c r="QF283" s="3"/>
      <c r="QG283" s="3"/>
      <c r="QH283" s="3"/>
      <c r="QI283" s="3"/>
      <c r="QJ283" s="3"/>
      <c r="QK283" s="3"/>
      <c r="QL283" s="3"/>
      <c r="QM283" s="3"/>
      <c r="QN283" s="3"/>
      <c r="QO283" s="3"/>
      <c r="QP283" s="3"/>
      <c r="QQ283" s="3"/>
      <c r="QR283" s="3"/>
      <c r="QS283" s="3"/>
      <c r="QT283" s="3"/>
      <c r="QU283" s="3"/>
      <c r="QV283" s="3"/>
      <c r="QW283" s="3"/>
      <c r="QX283" s="3"/>
      <c r="QY283" s="3"/>
      <c r="QZ283" s="3"/>
      <c r="RA283" s="3"/>
      <c r="RB283" s="3"/>
      <c r="RC283" s="3"/>
      <c r="RD283" s="3"/>
      <c r="RE283" s="3"/>
      <c r="RF283" s="3"/>
      <c r="RG283" s="3"/>
      <c r="RH283" s="3"/>
      <c r="RI283" s="3"/>
      <c r="RJ283" s="3"/>
      <c r="RK283" s="3"/>
      <c r="RL283" s="3"/>
      <c r="RM283" s="3"/>
      <c r="RN283" s="3"/>
      <c r="RO283" s="3"/>
      <c r="RP283" s="3"/>
      <c r="RQ283" s="3"/>
      <c r="RR283" s="3"/>
      <c r="RS283" s="3"/>
      <c r="RT283" s="3"/>
      <c r="RU283" s="3"/>
      <c r="RV283" s="3"/>
      <c r="RW283" s="3"/>
      <c r="RX283" s="3"/>
      <c r="RY283" s="3"/>
      <c r="RZ283" s="3"/>
      <c r="SA283" s="3"/>
      <c r="SB283" s="3"/>
      <c r="SC283" s="3"/>
      <c r="SD283" s="3"/>
      <c r="SE283" s="3"/>
      <c r="SF283" s="3"/>
      <c r="SG283" s="3"/>
      <c r="SH283" s="3"/>
      <c r="SI283" s="3"/>
      <c r="SJ283" s="3"/>
      <c r="SK283" s="3"/>
      <c r="SL283" s="3"/>
      <c r="SM283" s="3"/>
      <c r="SN283" s="3"/>
      <c r="SO283" s="3"/>
      <c r="SP283" s="3"/>
      <c r="SQ283" s="3"/>
      <c r="SR283" s="3"/>
      <c r="SS283" s="3"/>
      <c r="ST283" s="3"/>
      <c r="SU283" s="3"/>
      <c r="SV283" s="3"/>
      <c r="SW283" s="3"/>
      <c r="SX283" s="3"/>
      <c r="SY283" s="3"/>
      <c r="SZ283" s="3"/>
      <c r="TA283" s="3"/>
      <c r="TB283" s="3"/>
      <c r="TC283" s="3"/>
      <c r="TD283" s="3"/>
      <c r="TE283" s="3"/>
      <c r="TF283" s="3"/>
      <c r="TG283" s="3"/>
      <c r="TH283" s="3"/>
      <c r="TI283" s="3"/>
      <c r="TJ283" s="3"/>
      <c r="TK283" s="3"/>
      <c r="TL283" s="3"/>
      <c r="TM283" s="3"/>
      <c r="TN283" s="3"/>
      <c r="TO283" s="3"/>
      <c r="TP283" s="3"/>
      <c r="TQ283" s="3"/>
      <c r="TR283" s="3"/>
      <c r="TS283" s="3"/>
      <c r="TT283" s="3"/>
      <c r="TU283" s="3"/>
      <c r="TV283" s="3"/>
      <c r="TW283" s="3"/>
      <c r="TX283" s="3"/>
      <c r="TY283" s="3"/>
      <c r="TZ283" s="3"/>
      <c r="UA283" s="3"/>
      <c r="UB283" s="3"/>
      <c r="UC283" s="3"/>
      <c r="UD283" s="3"/>
      <c r="UE283" s="3"/>
      <c r="UF283" s="3"/>
      <c r="UG283" s="3"/>
      <c r="UH283" s="3"/>
      <c r="UI283" s="3"/>
      <c r="UJ283" s="3"/>
      <c r="UK283" s="3"/>
      <c r="UL283" s="3"/>
      <c r="UM283" s="3"/>
      <c r="UN283" s="3"/>
      <c r="UO283" s="3"/>
      <c r="UP283" s="3"/>
      <c r="UQ283" s="3"/>
      <c r="UR283" s="3"/>
      <c r="US283" s="3"/>
      <c r="UT283" s="3"/>
      <c r="UU283" s="3"/>
      <c r="UV283" s="3"/>
      <c r="UW283" s="3"/>
      <c r="UX283" s="3"/>
      <c r="UY283" s="3"/>
      <c r="UZ283" s="3"/>
      <c r="VA283" s="3"/>
      <c r="VB283" s="3"/>
      <c r="VC283" s="3"/>
      <c r="VD283" s="3"/>
      <c r="VE283" s="3"/>
      <c r="VF283" s="3"/>
      <c r="VG283" s="3"/>
      <c r="VH283" s="3"/>
      <c r="VI283" s="3"/>
      <c r="VJ283" s="3"/>
      <c r="VK283" s="3"/>
      <c r="VL283" s="3"/>
      <c r="VM283" s="3"/>
      <c r="VN283" s="3"/>
      <c r="VO283" s="3"/>
      <c r="VP283" s="3"/>
      <c r="VQ283" s="3"/>
      <c r="VR283" s="3"/>
      <c r="VS283" s="3"/>
      <c r="VT283" s="3"/>
      <c r="VU283" s="3"/>
      <c r="VV283" s="3"/>
      <c r="VW283" s="3"/>
      <c r="VX283" s="3"/>
      <c r="VY283" s="3"/>
      <c r="VZ283" s="3"/>
      <c r="WA283" s="3"/>
      <c r="WB283" s="3"/>
      <c r="WC283" s="3"/>
      <c r="WD283" s="3"/>
      <c r="WE283" s="3"/>
      <c r="WF283" s="3"/>
      <c r="WG283" s="3"/>
      <c r="WH283" s="3"/>
      <c r="WI283" s="3"/>
      <c r="WJ283" s="3"/>
      <c r="WK283" s="3"/>
      <c r="WL283" s="3"/>
      <c r="WM283" s="3"/>
      <c r="WN283" s="3"/>
      <c r="WO283" s="3"/>
      <c r="WP283" s="3"/>
      <c r="WQ283" s="3"/>
      <c r="WR283" s="3"/>
      <c r="WS283" s="3"/>
      <c r="WT283" s="3"/>
      <c r="WU283" s="3"/>
      <c r="WV283" s="3"/>
      <c r="WW283" s="3"/>
      <c r="WX283" s="3"/>
      <c r="WY283" s="3"/>
      <c r="WZ283" s="3"/>
      <c r="XA283" s="3"/>
      <c r="XB283" s="3"/>
      <c r="XC283" s="3"/>
      <c r="XD283" s="3"/>
      <c r="XE283" s="3"/>
      <c r="XF283" s="3"/>
      <c r="XG283" s="3"/>
      <c r="XH283" s="3"/>
      <c r="XI283" s="3"/>
      <c r="XJ283" s="3"/>
      <c r="XK283" s="3"/>
      <c r="XL283" s="3"/>
      <c r="XM283" s="3"/>
      <c r="XN283" s="3"/>
      <c r="XO283" s="3"/>
      <c r="XP283" s="3"/>
      <c r="XQ283" s="3"/>
      <c r="XR283" s="3"/>
      <c r="XS283" s="3"/>
      <c r="XT283" s="3"/>
      <c r="XU283" s="3"/>
      <c r="XV283" s="3"/>
      <c r="XW283" s="3"/>
      <c r="XX283" s="3"/>
      <c r="XY283" s="3"/>
      <c r="XZ283" s="3"/>
      <c r="YA283" s="3"/>
      <c r="YB283" s="3"/>
      <c r="YC283" s="3"/>
      <c r="YD283" s="3"/>
      <c r="YE283" s="3"/>
      <c r="YF283" s="3"/>
      <c r="YG283" s="3"/>
      <c r="YH283" s="3"/>
      <c r="YI283" s="3"/>
      <c r="YJ283" s="3"/>
      <c r="YK283" s="3"/>
      <c r="YL283" s="3"/>
      <c r="YM283" s="3"/>
      <c r="YN283" s="3"/>
      <c r="YO283" s="3"/>
      <c r="YP283" s="3"/>
      <c r="YQ283" s="3"/>
      <c r="YR283" s="3"/>
      <c r="YS283" s="3"/>
      <c r="YT283" s="3"/>
      <c r="YU283" s="3"/>
      <c r="YV283" s="3"/>
      <c r="YW283" s="3"/>
      <c r="YX283" s="3"/>
      <c r="YY283" s="3"/>
      <c r="YZ283" s="3"/>
      <c r="ZA283" s="3"/>
      <c r="ZB283" s="3"/>
      <c r="ZC283" s="3"/>
      <c r="ZD283" s="3"/>
      <c r="ZE283" s="3"/>
      <c r="ZF283" s="3"/>
      <c r="ZG283" s="3"/>
      <c r="ZH283" s="3"/>
      <c r="ZI283" s="3"/>
      <c r="ZJ283" s="3"/>
      <c r="ZK283" s="3"/>
      <c r="ZL283" s="3"/>
      <c r="ZM283" s="3"/>
      <c r="ZN283" s="3"/>
      <c r="ZO283" s="3"/>
      <c r="ZP283" s="3"/>
      <c r="ZQ283" s="3"/>
      <c r="ZR283" s="3"/>
      <c r="ZS283" s="3"/>
      <c r="ZT283" s="3"/>
      <c r="ZU283" s="3"/>
      <c r="ZV283" s="3"/>
      <c r="ZW283" s="3"/>
      <c r="ZX283" s="3"/>
      <c r="ZY283" s="3"/>
      <c r="ZZ283" s="3"/>
      <c r="AAA283" s="3"/>
      <c r="AAB283" s="3"/>
      <c r="AAC283" s="3"/>
      <c r="AAD283" s="3"/>
      <c r="AAE283" s="3"/>
      <c r="AAF283" s="3"/>
      <c r="AAG283" s="3"/>
      <c r="AAH283" s="3"/>
      <c r="AAI283" s="3"/>
      <c r="AAJ283" s="3"/>
      <c r="AAK283" s="3"/>
      <c r="AAL283" s="3"/>
      <c r="AAM283" s="3"/>
      <c r="AAN283" s="3"/>
      <c r="AAO283" s="3"/>
      <c r="AAP283" s="3"/>
      <c r="AAQ283" s="3"/>
      <c r="AAR283" s="3"/>
      <c r="AAS283" s="3"/>
      <c r="AAT283" s="3"/>
      <c r="AAU283" s="3"/>
      <c r="AAV283" s="3"/>
      <c r="AAW283" s="3"/>
      <c r="AAX283" s="3"/>
      <c r="AAY283" s="3"/>
      <c r="AAZ283" s="3"/>
      <c r="ABA283" s="3"/>
      <c r="ABB283" s="3"/>
      <c r="ABC283" s="3"/>
      <c r="ABD283" s="3"/>
      <c r="ABE283" s="3"/>
      <c r="ABF283" s="3"/>
      <c r="ABG283" s="3"/>
      <c r="ABH283" s="3"/>
      <c r="ABI283" s="3"/>
      <c r="ABJ283" s="3"/>
      <c r="ABK283" s="3"/>
      <c r="ABL283" s="3"/>
      <c r="ABM283" s="3"/>
      <c r="ABN283" s="3"/>
      <c r="ABO283" s="3"/>
      <c r="ABP283" s="3"/>
      <c r="ABQ283" s="3"/>
      <c r="ABR283" s="3"/>
      <c r="ABS283" s="3"/>
      <c r="ABT283" s="3"/>
      <c r="ABU283" s="3"/>
      <c r="ABV283" s="3"/>
      <c r="ABW283" s="3"/>
      <c r="ABX283" s="3"/>
      <c r="ABY283" s="3"/>
      <c r="ABZ283" s="3"/>
      <c r="ACA283" s="3"/>
      <c r="ACB283" s="3"/>
      <c r="ACC283" s="3"/>
      <c r="ACD283" s="3"/>
      <c r="ACE283" s="3"/>
      <c r="ACF283" s="3"/>
      <c r="ACG283" s="3"/>
      <c r="ACH283" s="3"/>
      <c r="ACI283" s="3"/>
      <c r="ACJ283" s="3"/>
      <c r="ACK283" s="3"/>
      <c r="ACL283" s="3"/>
      <c r="ACM283" s="3"/>
      <c r="ACN283" s="3"/>
      <c r="ACO283" s="3"/>
      <c r="ACP283" s="3"/>
      <c r="ACQ283" s="3"/>
      <c r="ACR283" s="3"/>
      <c r="ACS283" s="3"/>
      <c r="ACT283" s="3"/>
      <c r="ACU283" s="3"/>
      <c r="ACV283" s="3"/>
      <c r="ACW283" s="3"/>
      <c r="ACX283" s="3"/>
      <c r="ACY283" s="3"/>
      <c r="ACZ283" s="3"/>
      <c r="ADA283" s="3"/>
      <c r="ADB283" s="3"/>
      <c r="ADC283" s="3"/>
      <c r="ADD283" s="3"/>
      <c r="ADE283" s="3"/>
      <c r="ADF283" s="3"/>
      <c r="ADG283" s="3"/>
      <c r="ADH283" s="3"/>
      <c r="ADI283" s="3"/>
      <c r="ADJ283" s="3"/>
      <c r="ADK283" s="3"/>
      <c r="ADL283" s="3"/>
      <c r="ADM283" s="3"/>
      <c r="ADN283" s="3"/>
      <c r="ADO283" s="3"/>
      <c r="ADP283" s="3"/>
      <c r="ADQ283" s="3"/>
      <c r="ADR283" s="3"/>
      <c r="ADS283" s="3"/>
      <c r="ADT283" s="3"/>
      <c r="ADU283" s="3"/>
      <c r="ADV283" s="3"/>
      <c r="ADW283" s="3"/>
      <c r="ADX283" s="3"/>
      <c r="ADY283" s="3"/>
      <c r="ADZ283" s="3"/>
      <c r="AEA283" s="3"/>
      <c r="AEB283" s="3"/>
      <c r="AEC283" s="3"/>
      <c r="AED283" s="3"/>
      <c r="AEE283" s="3"/>
      <c r="AEF283" s="3"/>
      <c r="AEG283" s="3"/>
      <c r="AEH283" s="3"/>
      <c r="AEI283" s="3"/>
      <c r="AEJ283" s="3"/>
      <c r="AEK283" s="3"/>
      <c r="AEL283" s="3"/>
      <c r="AEM283" s="3"/>
      <c r="AEN283" s="3"/>
      <c r="AEO283" s="3"/>
      <c r="AEP283" s="3"/>
      <c r="AEQ283" s="3"/>
      <c r="AER283" s="3"/>
      <c r="AES283" s="3"/>
      <c r="AET283" s="3"/>
      <c r="AEU283" s="3"/>
      <c r="AEV283" s="3"/>
      <c r="AEW283" s="3"/>
      <c r="AEX283" s="3"/>
      <c r="AEY283" s="3"/>
      <c r="AEZ283" s="3"/>
      <c r="AFA283" s="3"/>
      <c r="AFB283" s="3"/>
      <c r="AFC283" s="3"/>
      <c r="AFD283" s="3"/>
      <c r="AFE283" s="3"/>
      <c r="AFF283" s="3"/>
      <c r="AFG283" s="3"/>
      <c r="AFH283" s="3"/>
      <c r="AFI283" s="3"/>
      <c r="AFJ283" s="3"/>
      <c r="AFK283" s="3"/>
      <c r="AFL283" s="3"/>
      <c r="AFM283" s="3"/>
      <c r="AFN283" s="3"/>
      <c r="AFO283" s="3"/>
      <c r="AFP283" s="3"/>
      <c r="AFQ283" s="3"/>
      <c r="AFR283" s="3"/>
      <c r="AFS283" s="3"/>
      <c r="AFT283" s="3"/>
      <c r="AFU283" s="3"/>
      <c r="AFV283" s="3"/>
      <c r="AFW283" s="3"/>
      <c r="AFX283" s="3"/>
      <c r="AFY283" s="3"/>
      <c r="AFZ283" s="3"/>
      <c r="AGA283" s="3"/>
      <c r="AGB283" s="3"/>
      <c r="AGC283" s="3"/>
      <c r="AGD283" s="3"/>
      <c r="AGE283" s="3"/>
      <c r="AGF283" s="3"/>
      <c r="AGG283" s="3"/>
      <c r="AGH283" s="3"/>
      <c r="AGI283" s="3"/>
      <c r="AGJ283" s="3"/>
      <c r="AGK283" s="3"/>
      <c r="AGL283" s="3"/>
      <c r="AGM283" s="3"/>
      <c r="AGN283" s="3"/>
      <c r="AGO283" s="3"/>
      <c r="AGP283" s="3"/>
      <c r="AGQ283" s="3"/>
      <c r="AGR283" s="3"/>
      <c r="AGS283" s="3"/>
      <c r="AGT283" s="3"/>
      <c r="AGU283" s="3"/>
      <c r="AGV283" s="3"/>
      <c r="AGW283" s="3"/>
      <c r="AGX283" s="3"/>
      <c r="AGY283" s="3"/>
      <c r="AGZ283" s="3"/>
      <c r="AHA283" s="3"/>
      <c r="AHB283" s="3"/>
      <c r="AHC283" s="3"/>
      <c r="AHD283" s="3"/>
      <c r="AHE283" s="3"/>
      <c r="AHF283" s="3"/>
      <c r="AHG283" s="3"/>
      <c r="AHH283" s="3"/>
      <c r="AHI283" s="3"/>
      <c r="AHJ283" s="3"/>
      <c r="AHK283" s="3"/>
      <c r="AHL283" s="3"/>
      <c r="AHM283" s="3"/>
      <c r="AHN283" s="3"/>
      <c r="AHO283" s="3"/>
      <c r="AHP283" s="3"/>
      <c r="AHQ283" s="3"/>
      <c r="AHR283" s="3"/>
      <c r="AHS283" s="3"/>
      <c r="AHT283" s="3"/>
      <c r="AHU283" s="3"/>
      <c r="AHV283" s="3"/>
      <c r="AHW283" s="3"/>
      <c r="AHX283" s="3"/>
      <c r="AHY283" s="3"/>
      <c r="AHZ283" s="3"/>
      <c r="AIA283" s="3"/>
      <c r="AIB283" s="3"/>
      <c r="AIC283" s="3"/>
      <c r="AID283" s="3"/>
      <c r="AIE283" s="3"/>
      <c r="AIF283" s="3"/>
      <c r="AIG283" s="3"/>
      <c r="AIH283" s="3"/>
      <c r="AII283" s="3"/>
      <c r="AIJ283" s="3"/>
      <c r="AIK283" s="3"/>
      <c r="AIL283" s="3"/>
      <c r="AIM283" s="3"/>
      <c r="AIN283" s="3"/>
      <c r="AIO283" s="3"/>
      <c r="AIP283" s="3"/>
      <c r="AIQ283" s="3"/>
      <c r="AIR283" s="3"/>
      <c r="AIS283" s="3"/>
      <c r="AIT283" s="3"/>
      <c r="AIU283" s="3"/>
      <c r="AIV283" s="3"/>
      <c r="AIW283" s="3"/>
      <c r="AIX283" s="3"/>
      <c r="AIY283" s="3"/>
      <c r="AIZ283" s="3"/>
      <c r="AJA283" s="3"/>
      <c r="AJB283" s="3"/>
      <c r="AJC283" s="3"/>
      <c r="AJD283" s="3"/>
      <c r="AJE283" s="3"/>
      <c r="AJF283" s="3"/>
      <c r="AJG283" s="3"/>
      <c r="AJH283" s="3"/>
      <c r="AJI283" s="3"/>
      <c r="AJJ283" s="3"/>
      <c r="AJK283" s="3"/>
      <c r="AJL283" s="3"/>
      <c r="AJM283" s="3"/>
      <c r="AJN283" s="3"/>
      <c r="AJO283" s="3"/>
      <c r="AJP283" s="3"/>
      <c r="AJQ283" s="3"/>
      <c r="AJR283" s="3"/>
      <c r="AJS283" s="3"/>
      <c r="AJT283" s="3"/>
      <c r="AJU283" s="3"/>
      <c r="AJV283" s="3"/>
      <c r="AJW283" s="3"/>
      <c r="AJX283" s="3"/>
      <c r="AJY283" s="3"/>
      <c r="AJZ283" s="3"/>
      <c r="AKA283" s="3"/>
      <c r="AKB283" s="3"/>
      <c r="AKC283" s="3"/>
      <c r="AKD283" s="3"/>
      <c r="AKE283" s="3"/>
      <c r="AKF283" s="3"/>
      <c r="AKG283" s="3"/>
      <c r="AKH283" s="3"/>
      <c r="AKI283" s="3"/>
      <c r="AKJ283" s="3"/>
      <c r="AKK283" s="3"/>
      <c r="AKL283" s="3"/>
      <c r="AKM283" s="3"/>
      <c r="AKN283" s="3"/>
      <c r="AKO283" s="3"/>
      <c r="AKP283" s="3"/>
      <c r="AKQ283" s="3"/>
      <c r="AKR283" s="3"/>
      <c r="AKS283" s="3"/>
      <c r="AKT283" s="3"/>
      <c r="AKU283" s="3"/>
      <c r="AKV283" s="3"/>
      <c r="AKW283" s="3"/>
      <c r="AKX283" s="3"/>
      <c r="AKY283" s="3"/>
      <c r="AKZ283" s="3"/>
      <c r="ALA283" s="3"/>
      <c r="ALB283" s="3"/>
      <c r="ALC283" s="3"/>
      <c r="ALD283" s="3"/>
      <c r="ALE283" s="3"/>
      <c r="ALF283" s="3"/>
      <c r="ALG283" s="3"/>
      <c r="ALH283" s="3"/>
      <c r="ALI283" s="3"/>
      <c r="ALJ283" s="3"/>
      <c r="ALK283" s="3"/>
      <c r="ALL283" s="3"/>
      <c r="ALM283" s="3"/>
      <c r="ALN283" s="3"/>
      <c r="ALO283" s="3"/>
      <c r="ALP283" s="3"/>
      <c r="ALQ283" s="3"/>
      <c r="ALR283" s="3"/>
      <c r="ALS283" s="3"/>
      <c r="ALT283" s="3"/>
      <c r="ALU283" s="3"/>
      <c r="ALV283" s="3"/>
      <c r="ALW283" s="3"/>
      <c r="ALX283" s="3"/>
      <c r="ALY283" s="3"/>
      <c r="ALZ283" s="3"/>
      <c r="AMA283" s="3"/>
      <c r="AMB283" s="3"/>
      <c r="AMC283" s="3"/>
      <c r="AMD283" s="3"/>
      <c r="AME283" s="3"/>
      <c r="AMF283" s="3"/>
      <c r="AMG283" s="3"/>
      <c r="AMH283" s="3"/>
      <c r="AMI283" s="3"/>
      <c r="AMJ283" s="3"/>
      <c r="AMK283" s="3"/>
      <c r="AML283" s="3"/>
      <c r="AMM283" s="3"/>
      <c r="AMN283" s="3"/>
      <c r="AMO283" s="3"/>
      <c r="AMP283" s="3"/>
      <c r="AMQ283" s="3"/>
      <c r="AMR283" s="3"/>
      <c r="AMS283" s="3"/>
      <c r="AMT283" s="3"/>
      <c r="AMU283" s="3"/>
    </row>
    <row r="284" spans="1:1035" ht="14.25">
      <c r="A284" s="3"/>
      <c r="B284" s="3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  <c r="IW284" s="3"/>
      <c r="IX284" s="3"/>
      <c r="IY284" s="3"/>
      <c r="IZ284" s="3"/>
      <c r="JA284" s="3"/>
      <c r="JB284" s="3"/>
      <c r="JC284" s="3"/>
      <c r="JD284" s="3"/>
      <c r="JE284" s="3"/>
      <c r="JF284" s="3"/>
      <c r="JG284" s="3"/>
      <c r="JH284" s="3"/>
      <c r="JI284" s="3"/>
      <c r="JJ284" s="3"/>
      <c r="JK284" s="3"/>
      <c r="JL284" s="3"/>
      <c r="JM284" s="3"/>
      <c r="JN284" s="3"/>
      <c r="JO284" s="3"/>
      <c r="JP284" s="3"/>
      <c r="JQ284" s="3"/>
      <c r="JR284" s="3"/>
      <c r="JS284" s="3"/>
      <c r="JT284" s="3"/>
      <c r="JU284" s="3"/>
      <c r="JV284" s="3"/>
      <c r="JW284" s="3"/>
      <c r="JX284" s="3"/>
      <c r="JY284" s="3"/>
      <c r="JZ284" s="3"/>
      <c r="KA284" s="3"/>
      <c r="KB284" s="3"/>
      <c r="KC284" s="3"/>
      <c r="KD284" s="3"/>
      <c r="KE284" s="3"/>
      <c r="KF284" s="3"/>
      <c r="KG284" s="3"/>
      <c r="KH284" s="3"/>
      <c r="KI284" s="3"/>
      <c r="KJ284" s="3"/>
      <c r="KK284" s="3"/>
      <c r="KL284" s="3"/>
      <c r="KM284" s="3"/>
      <c r="KN284" s="3"/>
      <c r="KO284" s="3"/>
      <c r="KP284" s="3"/>
      <c r="KQ284" s="3"/>
      <c r="KR284" s="3"/>
      <c r="KS284" s="3"/>
      <c r="KT284" s="3"/>
      <c r="KU284" s="3"/>
      <c r="KV284" s="3"/>
      <c r="KW284" s="3"/>
      <c r="KX284" s="3"/>
      <c r="KY284" s="3"/>
      <c r="KZ284" s="3"/>
      <c r="LA284" s="3"/>
      <c r="LB284" s="3"/>
      <c r="LC284" s="3"/>
      <c r="LD284" s="3"/>
      <c r="LE284" s="3"/>
      <c r="LF284" s="3"/>
      <c r="LG284" s="3"/>
      <c r="LH284" s="3"/>
      <c r="LI284" s="3"/>
      <c r="LJ284" s="3"/>
      <c r="LK284" s="3"/>
      <c r="LL284" s="3"/>
      <c r="LM284" s="3"/>
      <c r="LN284" s="3"/>
      <c r="LO284" s="3"/>
      <c r="LP284" s="3"/>
      <c r="LQ284" s="3"/>
      <c r="LR284" s="3"/>
      <c r="LS284" s="3"/>
      <c r="LT284" s="3"/>
      <c r="LU284" s="3"/>
      <c r="LV284" s="3"/>
      <c r="LW284" s="3"/>
      <c r="LX284" s="3"/>
      <c r="LY284" s="3"/>
      <c r="LZ284" s="3"/>
      <c r="MA284" s="3"/>
      <c r="MB284" s="3"/>
      <c r="MC284" s="3"/>
      <c r="MD284" s="3"/>
      <c r="ME284" s="3"/>
      <c r="MF284" s="3"/>
      <c r="MG284" s="3"/>
      <c r="MH284" s="3"/>
      <c r="MI284" s="3"/>
      <c r="MJ284" s="3"/>
      <c r="MK284" s="3"/>
      <c r="ML284" s="3"/>
      <c r="MM284" s="3"/>
      <c r="MN284" s="3"/>
      <c r="MO284" s="3"/>
      <c r="MP284" s="3"/>
      <c r="MQ284" s="3"/>
      <c r="MR284" s="3"/>
      <c r="MS284" s="3"/>
      <c r="MT284" s="3"/>
      <c r="MU284" s="3"/>
      <c r="MV284" s="3"/>
      <c r="MW284" s="3"/>
      <c r="MX284" s="3"/>
      <c r="MY284" s="3"/>
      <c r="MZ284" s="3"/>
      <c r="NA284" s="3"/>
      <c r="NB284" s="3"/>
      <c r="NC284" s="3"/>
      <c r="ND284" s="3"/>
      <c r="NE284" s="3"/>
      <c r="NF284" s="3"/>
      <c r="NG284" s="3"/>
      <c r="NH284" s="3"/>
      <c r="NI284" s="3"/>
      <c r="NJ284" s="3"/>
      <c r="NK284" s="3"/>
      <c r="NL284" s="3"/>
      <c r="NM284" s="3"/>
      <c r="NN284" s="3"/>
      <c r="NO284" s="3"/>
      <c r="NP284" s="3"/>
      <c r="NQ284" s="3"/>
      <c r="NR284" s="3"/>
      <c r="NS284" s="3"/>
      <c r="NT284" s="3"/>
      <c r="NU284" s="3"/>
      <c r="NV284" s="3"/>
      <c r="NW284" s="3"/>
      <c r="NX284" s="3"/>
      <c r="NY284" s="3"/>
      <c r="NZ284" s="3"/>
      <c r="OA284" s="3"/>
      <c r="OB284" s="3"/>
      <c r="OC284" s="3"/>
      <c r="OD284" s="3"/>
      <c r="OE284" s="3"/>
      <c r="OF284" s="3"/>
      <c r="OG284" s="3"/>
      <c r="OH284" s="3"/>
      <c r="OI284" s="3"/>
      <c r="OJ284" s="3"/>
      <c r="OK284" s="3"/>
      <c r="OL284" s="3"/>
      <c r="OM284" s="3"/>
      <c r="ON284" s="3"/>
      <c r="OO284" s="3"/>
      <c r="OP284" s="3"/>
      <c r="OQ284" s="3"/>
      <c r="OR284" s="3"/>
      <c r="OS284" s="3"/>
      <c r="OT284" s="3"/>
      <c r="OU284" s="3"/>
      <c r="OV284" s="3"/>
      <c r="OW284" s="3"/>
      <c r="OX284" s="3"/>
      <c r="OY284" s="3"/>
      <c r="OZ284" s="3"/>
      <c r="PA284" s="3"/>
      <c r="PB284" s="3"/>
      <c r="PC284" s="3"/>
      <c r="PD284" s="3"/>
      <c r="PE284" s="3"/>
      <c r="PF284" s="3"/>
      <c r="PG284" s="3"/>
      <c r="PH284" s="3"/>
      <c r="PI284" s="3"/>
      <c r="PJ284" s="3"/>
      <c r="PK284" s="3"/>
      <c r="PL284" s="3"/>
      <c r="PM284" s="3"/>
      <c r="PN284" s="3"/>
      <c r="PO284" s="3"/>
      <c r="PP284" s="3"/>
      <c r="PQ284" s="3"/>
      <c r="PR284" s="3"/>
      <c r="PS284" s="3"/>
      <c r="PT284" s="3"/>
      <c r="PU284" s="3"/>
      <c r="PV284" s="3"/>
      <c r="PW284" s="3"/>
      <c r="PX284" s="3"/>
      <c r="PY284" s="3"/>
      <c r="PZ284" s="3"/>
      <c r="QA284" s="3"/>
      <c r="QB284" s="3"/>
      <c r="QC284" s="3"/>
      <c r="QD284" s="3"/>
      <c r="QE284" s="3"/>
      <c r="QF284" s="3"/>
      <c r="QG284" s="3"/>
      <c r="QH284" s="3"/>
      <c r="QI284" s="3"/>
      <c r="QJ284" s="3"/>
      <c r="QK284" s="3"/>
      <c r="QL284" s="3"/>
      <c r="QM284" s="3"/>
      <c r="QN284" s="3"/>
      <c r="QO284" s="3"/>
      <c r="QP284" s="3"/>
      <c r="QQ284" s="3"/>
      <c r="QR284" s="3"/>
      <c r="QS284" s="3"/>
      <c r="QT284" s="3"/>
      <c r="QU284" s="3"/>
      <c r="QV284" s="3"/>
      <c r="QW284" s="3"/>
      <c r="QX284" s="3"/>
      <c r="QY284" s="3"/>
      <c r="QZ284" s="3"/>
      <c r="RA284" s="3"/>
      <c r="RB284" s="3"/>
      <c r="RC284" s="3"/>
      <c r="RD284" s="3"/>
      <c r="RE284" s="3"/>
      <c r="RF284" s="3"/>
      <c r="RG284" s="3"/>
      <c r="RH284" s="3"/>
      <c r="RI284" s="3"/>
      <c r="RJ284" s="3"/>
      <c r="RK284" s="3"/>
      <c r="RL284" s="3"/>
      <c r="RM284" s="3"/>
      <c r="RN284" s="3"/>
      <c r="RO284" s="3"/>
      <c r="RP284" s="3"/>
      <c r="RQ284" s="3"/>
      <c r="RR284" s="3"/>
      <c r="RS284" s="3"/>
      <c r="RT284" s="3"/>
      <c r="RU284" s="3"/>
      <c r="RV284" s="3"/>
      <c r="RW284" s="3"/>
      <c r="RX284" s="3"/>
      <c r="RY284" s="3"/>
      <c r="RZ284" s="3"/>
      <c r="SA284" s="3"/>
      <c r="SB284" s="3"/>
      <c r="SC284" s="3"/>
      <c r="SD284" s="3"/>
      <c r="SE284" s="3"/>
      <c r="SF284" s="3"/>
      <c r="SG284" s="3"/>
      <c r="SH284" s="3"/>
      <c r="SI284" s="3"/>
      <c r="SJ284" s="3"/>
      <c r="SK284" s="3"/>
      <c r="SL284" s="3"/>
      <c r="SM284" s="3"/>
      <c r="SN284" s="3"/>
      <c r="SO284" s="3"/>
      <c r="SP284" s="3"/>
      <c r="SQ284" s="3"/>
      <c r="SR284" s="3"/>
      <c r="SS284" s="3"/>
      <c r="ST284" s="3"/>
      <c r="SU284" s="3"/>
      <c r="SV284" s="3"/>
      <c r="SW284" s="3"/>
      <c r="SX284" s="3"/>
      <c r="SY284" s="3"/>
      <c r="SZ284" s="3"/>
      <c r="TA284" s="3"/>
      <c r="TB284" s="3"/>
      <c r="TC284" s="3"/>
      <c r="TD284" s="3"/>
      <c r="TE284" s="3"/>
      <c r="TF284" s="3"/>
      <c r="TG284" s="3"/>
      <c r="TH284" s="3"/>
      <c r="TI284" s="3"/>
      <c r="TJ284" s="3"/>
      <c r="TK284" s="3"/>
      <c r="TL284" s="3"/>
      <c r="TM284" s="3"/>
      <c r="TN284" s="3"/>
      <c r="TO284" s="3"/>
      <c r="TP284" s="3"/>
      <c r="TQ284" s="3"/>
      <c r="TR284" s="3"/>
      <c r="TS284" s="3"/>
      <c r="TT284" s="3"/>
      <c r="TU284" s="3"/>
      <c r="TV284" s="3"/>
      <c r="TW284" s="3"/>
      <c r="TX284" s="3"/>
      <c r="TY284" s="3"/>
      <c r="TZ284" s="3"/>
      <c r="UA284" s="3"/>
      <c r="UB284" s="3"/>
      <c r="UC284" s="3"/>
      <c r="UD284" s="3"/>
      <c r="UE284" s="3"/>
      <c r="UF284" s="3"/>
      <c r="UG284" s="3"/>
      <c r="UH284" s="3"/>
      <c r="UI284" s="3"/>
      <c r="UJ284" s="3"/>
      <c r="UK284" s="3"/>
      <c r="UL284" s="3"/>
      <c r="UM284" s="3"/>
      <c r="UN284" s="3"/>
      <c r="UO284" s="3"/>
      <c r="UP284" s="3"/>
      <c r="UQ284" s="3"/>
      <c r="UR284" s="3"/>
      <c r="US284" s="3"/>
      <c r="UT284" s="3"/>
      <c r="UU284" s="3"/>
      <c r="UV284" s="3"/>
      <c r="UW284" s="3"/>
      <c r="UX284" s="3"/>
      <c r="UY284" s="3"/>
      <c r="UZ284" s="3"/>
      <c r="VA284" s="3"/>
      <c r="VB284" s="3"/>
      <c r="VC284" s="3"/>
      <c r="VD284" s="3"/>
      <c r="VE284" s="3"/>
      <c r="VF284" s="3"/>
      <c r="VG284" s="3"/>
      <c r="VH284" s="3"/>
      <c r="VI284" s="3"/>
      <c r="VJ284" s="3"/>
      <c r="VK284" s="3"/>
      <c r="VL284" s="3"/>
      <c r="VM284" s="3"/>
      <c r="VN284" s="3"/>
      <c r="VO284" s="3"/>
      <c r="VP284" s="3"/>
      <c r="VQ284" s="3"/>
      <c r="VR284" s="3"/>
      <c r="VS284" s="3"/>
      <c r="VT284" s="3"/>
      <c r="VU284" s="3"/>
      <c r="VV284" s="3"/>
      <c r="VW284" s="3"/>
      <c r="VX284" s="3"/>
      <c r="VY284" s="3"/>
      <c r="VZ284" s="3"/>
      <c r="WA284" s="3"/>
      <c r="WB284" s="3"/>
      <c r="WC284" s="3"/>
      <c r="WD284" s="3"/>
      <c r="WE284" s="3"/>
      <c r="WF284" s="3"/>
      <c r="WG284" s="3"/>
      <c r="WH284" s="3"/>
      <c r="WI284" s="3"/>
      <c r="WJ284" s="3"/>
      <c r="WK284" s="3"/>
      <c r="WL284" s="3"/>
      <c r="WM284" s="3"/>
      <c r="WN284" s="3"/>
      <c r="WO284" s="3"/>
      <c r="WP284" s="3"/>
      <c r="WQ284" s="3"/>
      <c r="WR284" s="3"/>
      <c r="WS284" s="3"/>
      <c r="WT284" s="3"/>
      <c r="WU284" s="3"/>
      <c r="WV284" s="3"/>
      <c r="WW284" s="3"/>
      <c r="WX284" s="3"/>
      <c r="WY284" s="3"/>
      <c r="WZ284" s="3"/>
      <c r="XA284" s="3"/>
      <c r="XB284" s="3"/>
      <c r="XC284" s="3"/>
      <c r="XD284" s="3"/>
      <c r="XE284" s="3"/>
      <c r="XF284" s="3"/>
      <c r="XG284" s="3"/>
      <c r="XH284" s="3"/>
      <c r="XI284" s="3"/>
      <c r="XJ284" s="3"/>
      <c r="XK284" s="3"/>
      <c r="XL284" s="3"/>
      <c r="XM284" s="3"/>
      <c r="XN284" s="3"/>
      <c r="XO284" s="3"/>
      <c r="XP284" s="3"/>
      <c r="XQ284" s="3"/>
      <c r="XR284" s="3"/>
      <c r="XS284" s="3"/>
      <c r="XT284" s="3"/>
      <c r="XU284" s="3"/>
      <c r="XV284" s="3"/>
      <c r="XW284" s="3"/>
      <c r="XX284" s="3"/>
      <c r="XY284" s="3"/>
      <c r="XZ284" s="3"/>
      <c r="YA284" s="3"/>
      <c r="YB284" s="3"/>
      <c r="YC284" s="3"/>
      <c r="YD284" s="3"/>
      <c r="YE284" s="3"/>
      <c r="YF284" s="3"/>
      <c r="YG284" s="3"/>
      <c r="YH284" s="3"/>
      <c r="YI284" s="3"/>
      <c r="YJ284" s="3"/>
      <c r="YK284" s="3"/>
      <c r="YL284" s="3"/>
      <c r="YM284" s="3"/>
      <c r="YN284" s="3"/>
      <c r="YO284" s="3"/>
      <c r="YP284" s="3"/>
      <c r="YQ284" s="3"/>
      <c r="YR284" s="3"/>
      <c r="YS284" s="3"/>
      <c r="YT284" s="3"/>
      <c r="YU284" s="3"/>
      <c r="YV284" s="3"/>
      <c r="YW284" s="3"/>
      <c r="YX284" s="3"/>
      <c r="YY284" s="3"/>
      <c r="YZ284" s="3"/>
      <c r="ZA284" s="3"/>
      <c r="ZB284" s="3"/>
      <c r="ZC284" s="3"/>
      <c r="ZD284" s="3"/>
      <c r="ZE284" s="3"/>
      <c r="ZF284" s="3"/>
      <c r="ZG284" s="3"/>
      <c r="ZH284" s="3"/>
      <c r="ZI284" s="3"/>
      <c r="ZJ284" s="3"/>
      <c r="ZK284" s="3"/>
      <c r="ZL284" s="3"/>
      <c r="ZM284" s="3"/>
      <c r="ZN284" s="3"/>
      <c r="ZO284" s="3"/>
      <c r="ZP284" s="3"/>
      <c r="ZQ284" s="3"/>
      <c r="ZR284" s="3"/>
      <c r="ZS284" s="3"/>
      <c r="ZT284" s="3"/>
      <c r="ZU284" s="3"/>
      <c r="ZV284" s="3"/>
      <c r="ZW284" s="3"/>
      <c r="ZX284" s="3"/>
      <c r="ZY284" s="3"/>
      <c r="ZZ284" s="3"/>
      <c r="AAA284" s="3"/>
      <c r="AAB284" s="3"/>
      <c r="AAC284" s="3"/>
      <c r="AAD284" s="3"/>
      <c r="AAE284" s="3"/>
      <c r="AAF284" s="3"/>
      <c r="AAG284" s="3"/>
      <c r="AAH284" s="3"/>
      <c r="AAI284" s="3"/>
      <c r="AAJ284" s="3"/>
      <c r="AAK284" s="3"/>
      <c r="AAL284" s="3"/>
      <c r="AAM284" s="3"/>
      <c r="AAN284" s="3"/>
      <c r="AAO284" s="3"/>
      <c r="AAP284" s="3"/>
      <c r="AAQ284" s="3"/>
      <c r="AAR284" s="3"/>
      <c r="AAS284" s="3"/>
      <c r="AAT284" s="3"/>
      <c r="AAU284" s="3"/>
      <c r="AAV284" s="3"/>
      <c r="AAW284" s="3"/>
      <c r="AAX284" s="3"/>
      <c r="AAY284" s="3"/>
      <c r="AAZ284" s="3"/>
      <c r="ABA284" s="3"/>
      <c r="ABB284" s="3"/>
      <c r="ABC284" s="3"/>
      <c r="ABD284" s="3"/>
      <c r="ABE284" s="3"/>
      <c r="ABF284" s="3"/>
      <c r="ABG284" s="3"/>
      <c r="ABH284" s="3"/>
      <c r="ABI284" s="3"/>
      <c r="ABJ284" s="3"/>
      <c r="ABK284" s="3"/>
      <c r="ABL284" s="3"/>
      <c r="ABM284" s="3"/>
      <c r="ABN284" s="3"/>
      <c r="ABO284" s="3"/>
      <c r="ABP284" s="3"/>
      <c r="ABQ284" s="3"/>
      <c r="ABR284" s="3"/>
      <c r="ABS284" s="3"/>
      <c r="ABT284" s="3"/>
      <c r="ABU284" s="3"/>
      <c r="ABV284" s="3"/>
      <c r="ABW284" s="3"/>
      <c r="ABX284" s="3"/>
      <c r="ABY284" s="3"/>
      <c r="ABZ284" s="3"/>
      <c r="ACA284" s="3"/>
      <c r="ACB284" s="3"/>
      <c r="ACC284" s="3"/>
      <c r="ACD284" s="3"/>
      <c r="ACE284" s="3"/>
      <c r="ACF284" s="3"/>
      <c r="ACG284" s="3"/>
      <c r="ACH284" s="3"/>
      <c r="ACI284" s="3"/>
      <c r="ACJ284" s="3"/>
      <c r="ACK284" s="3"/>
      <c r="ACL284" s="3"/>
      <c r="ACM284" s="3"/>
      <c r="ACN284" s="3"/>
      <c r="ACO284" s="3"/>
      <c r="ACP284" s="3"/>
      <c r="ACQ284" s="3"/>
      <c r="ACR284" s="3"/>
      <c r="ACS284" s="3"/>
      <c r="ACT284" s="3"/>
      <c r="ACU284" s="3"/>
      <c r="ACV284" s="3"/>
      <c r="ACW284" s="3"/>
      <c r="ACX284" s="3"/>
      <c r="ACY284" s="3"/>
      <c r="ACZ284" s="3"/>
      <c r="ADA284" s="3"/>
      <c r="ADB284" s="3"/>
      <c r="ADC284" s="3"/>
      <c r="ADD284" s="3"/>
      <c r="ADE284" s="3"/>
      <c r="ADF284" s="3"/>
      <c r="ADG284" s="3"/>
      <c r="ADH284" s="3"/>
      <c r="ADI284" s="3"/>
      <c r="ADJ284" s="3"/>
      <c r="ADK284" s="3"/>
      <c r="ADL284" s="3"/>
      <c r="ADM284" s="3"/>
      <c r="ADN284" s="3"/>
      <c r="ADO284" s="3"/>
      <c r="ADP284" s="3"/>
      <c r="ADQ284" s="3"/>
      <c r="ADR284" s="3"/>
      <c r="ADS284" s="3"/>
      <c r="ADT284" s="3"/>
      <c r="ADU284" s="3"/>
      <c r="ADV284" s="3"/>
      <c r="ADW284" s="3"/>
      <c r="ADX284" s="3"/>
      <c r="ADY284" s="3"/>
      <c r="ADZ284" s="3"/>
      <c r="AEA284" s="3"/>
      <c r="AEB284" s="3"/>
      <c r="AEC284" s="3"/>
      <c r="AED284" s="3"/>
      <c r="AEE284" s="3"/>
      <c r="AEF284" s="3"/>
      <c r="AEG284" s="3"/>
      <c r="AEH284" s="3"/>
      <c r="AEI284" s="3"/>
      <c r="AEJ284" s="3"/>
      <c r="AEK284" s="3"/>
      <c r="AEL284" s="3"/>
      <c r="AEM284" s="3"/>
      <c r="AEN284" s="3"/>
      <c r="AEO284" s="3"/>
      <c r="AEP284" s="3"/>
      <c r="AEQ284" s="3"/>
      <c r="AER284" s="3"/>
      <c r="AES284" s="3"/>
      <c r="AET284" s="3"/>
      <c r="AEU284" s="3"/>
      <c r="AEV284" s="3"/>
      <c r="AEW284" s="3"/>
      <c r="AEX284" s="3"/>
      <c r="AEY284" s="3"/>
      <c r="AEZ284" s="3"/>
      <c r="AFA284" s="3"/>
      <c r="AFB284" s="3"/>
      <c r="AFC284" s="3"/>
      <c r="AFD284" s="3"/>
      <c r="AFE284" s="3"/>
      <c r="AFF284" s="3"/>
      <c r="AFG284" s="3"/>
      <c r="AFH284" s="3"/>
      <c r="AFI284" s="3"/>
      <c r="AFJ284" s="3"/>
      <c r="AFK284" s="3"/>
      <c r="AFL284" s="3"/>
      <c r="AFM284" s="3"/>
      <c r="AFN284" s="3"/>
      <c r="AFO284" s="3"/>
      <c r="AFP284" s="3"/>
      <c r="AFQ284" s="3"/>
      <c r="AFR284" s="3"/>
      <c r="AFS284" s="3"/>
      <c r="AFT284" s="3"/>
      <c r="AFU284" s="3"/>
      <c r="AFV284" s="3"/>
      <c r="AFW284" s="3"/>
      <c r="AFX284" s="3"/>
      <c r="AFY284" s="3"/>
      <c r="AFZ284" s="3"/>
      <c r="AGA284" s="3"/>
      <c r="AGB284" s="3"/>
      <c r="AGC284" s="3"/>
      <c r="AGD284" s="3"/>
      <c r="AGE284" s="3"/>
      <c r="AGF284" s="3"/>
      <c r="AGG284" s="3"/>
      <c r="AGH284" s="3"/>
      <c r="AGI284" s="3"/>
      <c r="AGJ284" s="3"/>
      <c r="AGK284" s="3"/>
      <c r="AGL284" s="3"/>
      <c r="AGM284" s="3"/>
      <c r="AGN284" s="3"/>
      <c r="AGO284" s="3"/>
      <c r="AGP284" s="3"/>
      <c r="AGQ284" s="3"/>
      <c r="AGR284" s="3"/>
      <c r="AGS284" s="3"/>
      <c r="AGT284" s="3"/>
      <c r="AGU284" s="3"/>
      <c r="AGV284" s="3"/>
      <c r="AGW284" s="3"/>
      <c r="AGX284" s="3"/>
      <c r="AGY284" s="3"/>
      <c r="AGZ284" s="3"/>
      <c r="AHA284" s="3"/>
      <c r="AHB284" s="3"/>
      <c r="AHC284" s="3"/>
      <c r="AHD284" s="3"/>
      <c r="AHE284" s="3"/>
      <c r="AHF284" s="3"/>
      <c r="AHG284" s="3"/>
      <c r="AHH284" s="3"/>
      <c r="AHI284" s="3"/>
      <c r="AHJ284" s="3"/>
      <c r="AHK284" s="3"/>
      <c r="AHL284" s="3"/>
      <c r="AHM284" s="3"/>
      <c r="AHN284" s="3"/>
      <c r="AHO284" s="3"/>
      <c r="AHP284" s="3"/>
      <c r="AHQ284" s="3"/>
      <c r="AHR284" s="3"/>
      <c r="AHS284" s="3"/>
      <c r="AHT284" s="3"/>
      <c r="AHU284" s="3"/>
      <c r="AHV284" s="3"/>
      <c r="AHW284" s="3"/>
      <c r="AHX284" s="3"/>
      <c r="AHY284" s="3"/>
      <c r="AHZ284" s="3"/>
      <c r="AIA284" s="3"/>
      <c r="AIB284" s="3"/>
      <c r="AIC284" s="3"/>
      <c r="AID284" s="3"/>
      <c r="AIE284" s="3"/>
      <c r="AIF284" s="3"/>
      <c r="AIG284" s="3"/>
      <c r="AIH284" s="3"/>
      <c r="AII284" s="3"/>
      <c r="AIJ284" s="3"/>
      <c r="AIK284" s="3"/>
      <c r="AIL284" s="3"/>
      <c r="AIM284" s="3"/>
      <c r="AIN284" s="3"/>
      <c r="AIO284" s="3"/>
      <c r="AIP284" s="3"/>
      <c r="AIQ284" s="3"/>
      <c r="AIR284" s="3"/>
      <c r="AIS284" s="3"/>
      <c r="AIT284" s="3"/>
      <c r="AIU284" s="3"/>
      <c r="AIV284" s="3"/>
      <c r="AIW284" s="3"/>
      <c r="AIX284" s="3"/>
      <c r="AIY284" s="3"/>
      <c r="AIZ284" s="3"/>
      <c r="AJA284" s="3"/>
      <c r="AJB284" s="3"/>
      <c r="AJC284" s="3"/>
      <c r="AJD284" s="3"/>
      <c r="AJE284" s="3"/>
      <c r="AJF284" s="3"/>
      <c r="AJG284" s="3"/>
      <c r="AJH284" s="3"/>
      <c r="AJI284" s="3"/>
      <c r="AJJ284" s="3"/>
      <c r="AJK284" s="3"/>
      <c r="AJL284" s="3"/>
      <c r="AJM284" s="3"/>
      <c r="AJN284" s="3"/>
      <c r="AJO284" s="3"/>
      <c r="AJP284" s="3"/>
      <c r="AJQ284" s="3"/>
      <c r="AJR284" s="3"/>
      <c r="AJS284" s="3"/>
      <c r="AJT284" s="3"/>
      <c r="AJU284" s="3"/>
      <c r="AJV284" s="3"/>
      <c r="AJW284" s="3"/>
      <c r="AJX284" s="3"/>
      <c r="AJY284" s="3"/>
      <c r="AJZ284" s="3"/>
      <c r="AKA284" s="3"/>
      <c r="AKB284" s="3"/>
      <c r="AKC284" s="3"/>
      <c r="AKD284" s="3"/>
      <c r="AKE284" s="3"/>
      <c r="AKF284" s="3"/>
      <c r="AKG284" s="3"/>
      <c r="AKH284" s="3"/>
      <c r="AKI284" s="3"/>
      <c r="AKJ284" s="3"/>
      <c r="AKK284" s="3"/>
      <c r="AKL284" s="3"/>
      <c r="AKM284" s="3"/>
      <c r="AKN284" s="3"/>
      <c r="AKO284" s="3"/>
      <c r="AKP284" s="3"/>
      <c r="AKQ284" s="3"/>
      <c r="AKR284" s="3"/>
      <c r="AKS284" s="3"/>
      <c r="AKT284" s="3"/>
      <c r="AKU284" s="3"/>
      <c r="AKV284" s="3"/>
      <c r="AKW284" s="3"/>
      <c r="AKX284" s="3"/>
      <c r="AKY284" s="3"/>
      <c r="AKZ284" s="3"/>
      <c r="ALA284" s="3"/>
      <c r="ALB284" s="3"/>
      <c r="ALC284" s="3"/>
      <c r="ALD284" s="3"/>
      <c r="ALE284" s="3"/>
      <c r="ALF284" s="3"/>
      <c r="ALG284" s="3"/>
      <c r="ALH284" s="3"/>
      <c r="ALI284" s="3"/>
      <c r="ALJ284" s="3"/>
      <c r="ALK284" s="3"/>
      <c r="ALL284" s="3"/>
      <c r="ALM284" s="3"/>
      <c r="ALN284" s="3"/>
      <c r="ALO284" s="3"/>
      <c r="ALP284" s="3"/>
      <c r="ALQ284" s="3"/>
      <c r="ALR284" s="3"/>
      <c r="ALS284" s="3"/>
      <c r="ALT284" s="3"/>
      <c r="ALU284" s="3"/>
      <c r="ALV284" s="3"/>
      <c r="ALW284" s="3"/>
      <c r="ALX284" s="3"/>
      <c r="ALY284" s="3"/>
      <c r="ALZ284" s="3"/>
      <c r="AMA284" s="3"/>
      <c r="AMB284" s="3"/>
      <c r="AMC284" s="3"/>
      <c r="AMD284" s="3"/>
      <c r="AME284" s="3"/>
      <c r="AMF284" s="3"/>
      <c r="AMG284" s="3"/>
      <c r="AMH284" s="3"/>
      <c r="AMI284" s="3"/>
      <c r="AMJ284" s="3"/>
      <c r="AMK284" s="3"/>
      <c r="AML284" s="3"/>
      <c r="AMM284" s="3"/>
      <c r="AMN284" s="3"/>
      <c r="AMO284" s="3"/>
      <c r="AMP284" s="3"/>
      <c r="AMQ284" s="3"/>
      <c r="AMR284" s="3"/>
      <c r="AMS284" s="3"/>
      <c r="AMT284" s="3"/>
      <c r="AMU284" s="3"/>
    </row>
    <row r="285" spans="1:1035" ht="14.25">
      <c r="A285" s="3"/>
      <c r="B285" s="3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  <c r="IW285" s="3"/>
      <c r="IX285" s="3"/>
      <c r="IY285" s="3"/>
      <c r="IZ285" s="3"/>
      <c r="JA285" s="3"/>
      <c r="JB285" s="3"/>
      <c r="JC285" s="3"/>
      <c r="JD285" s="3"/>
      <c r="JE285" s="3"/>
      <c r="JF285" s="3"/>
      <c r="JG285" s="3"/>
      <c r="JH285" s="3"/>
      <c r="JI285" s="3"/>
      <c r="JJ285" s="3"/>
      <c r="JK285" s="3"/>
      <c r="JL285" s="3"/>
      <c r="JM285" s="3"/>
      <c r="JN285" s="3"/>
      <c r="JO285" s="3"/>
      <c r="JP285" s="3"/>
      <c r="JQ285" s="3"/>
      <c r="JR285" s="3"/>
      <c r="JS285" s="3"/>
      <c r="JT285" s="3"/>
      <c r="JU285" s="3"/>
      <c r="JV285" s="3"/>
      <c r="JW285" s="3"/>
      <c r="JX285" s="3"/>
      <c r="JY285" s="3"/>
      <c r="JZ285" s="3"/>
      <c r="KA285" s="3"/>
      <c r="KB285" s="3"/>
      <c r="KC285" s="3"/>
      <c r="KD285" s="3"/>
      <c r="KE285" s="3"/>
      <c r="KF285" s="3"/>
      <c r="KG285" s="3"/>
      <c r="KH285" s="3"/>
      <c r="KI285" s="3"/>
      <c r="KJ285" s="3"/>
      <c r="KK285" s="3"/>
      <c r="KL285" s="3"/>
      <c r="KM285" s="3"/>
      <c r="KN285" s="3"/>
      <c r="KO285" s="3"/>
      <c r="KP285" s="3"/>
      <c r="KQ285" s="3"/>
      <c r="KR285" s="3"/>
      <c r="KS285" s="3"/>
      <c r="KT285" s="3"/>
      <c r="KU285" s="3"/>
      <c r="KV285" s="3"/>
      <c r="KW285" s="3"/>
      <c r="KX285" s="3"/>
      <c r="KY285" s="3"/>
      <c r="KZ285" s="3"/>
      <c r="LA285" s="3"/>
      <c r="LB285" s="3"/>
      <c r="LC285" s="3"/>
      <c r="LD285" s="3"/>
      <c r="LE285" s="3"/>
      <c r="LF285" s="3"/>
      <c r="LG285" s="3"/>
      <c r="LH285" s="3"/>
      <c r="LI285" s="3"/>
      <c r="LJ285" s="3"/>
      <c r="LK285" s="3"/>
      <c r="LL285" s="3"/>
      <c r="LM285" s="3"/>
      <c r="LN285" s="3"/>
      <c r="LO285" s="3"/>
      <c r="LP285" s="3"/>
      <c r="LQ285" s="3"/>
      <c r="LR285" s="3"/>
      <c r="LS285" s="3"/>
      <c r="LT285" s="3"/>
      <c r="LU285" s="3"/>
      <c r="LV285" s="3"/>
      <c r="LW285" s="3"/>
      <c r="LX285" s="3"/>
      <c r="LY285" s="3"/>
      <c r="LZ285" s="3"/>
      <c r="MA285" s="3"/>
      <c r="MB285" s="3"/>
      <c r="MC285" s="3"/>
      <c r="MD285" s="3"/>
      <c r="ME285" s="3"/>
      <c r="MF285" s="3"/>
      <c r="MG285" s="3"/>
      <c r="MH285" s="3"/>
      <c r="MI285" s="3"/>
      <c r="MJ285" s="3"/>
      <c r="MK285" s="3"/>
      <c r="ML285" s="3"/>
      <c r="MM285" s="3"/>
      <c r="MN285" s="3"/>
      <c r="MO285" s="3"/>
      <c r="MP285" s="3"/>
      <c r="MQ285" s="3"/>
      <c r="MR285" s="3"/>
      <c r="MS285" s="3"/>
      <c r="MT285" s="3"/>
      <c r="MU285" s="3"/>
      <c r="MV285" s="3"/>
      <c r="MW285" s="3"/>
      <c r="MX285" s="3"/>
      <c r="MY285" s="3"/>
      <c r="MZ285" s="3"/>
      <c r="NA285" s="3"/>
      <c r="NB285" s="3"/>
      <c r="NC285" s="3"/>
      <c r="ND285" s="3"/>
      <c r="NE285" s="3"/>
      <c r="NF285" s="3"/>
      <c r="NG285" s="3"/>
      <c r="NH285" s="3"/>
      <c r="NI285" s="3"/>
      <c r="NJ285" s="3"/>
      <c r="NK285" s="3"/>
      <c r="NL285" s="3"/>
      <c r="NM285" s="3"/>
      <c r="NN285" s="3"/>
      <c r="NO285" s="3"/>
      <c r="NP285" s="3"/>
      <c r="NQ285" s="3"/>
      <c r="NR285" s="3"/>
      <c r="NS285" s="3"/>
      <c r="NT285" s="3"/>
      <c r="NU285" s="3"/>
      <c r="NV285" s="3"/>
      <c r="NW285" s="3"/>
      <c r="NX285" s="3"/>
      <c r="NY285" s="3"/>
      <c r="NZ285" s="3"/>
      <c r="OA285" s="3"/>
      <c r="OB285" s="3"/>
      <c r="OC285" s="3"/>
      <c r="OD285" s="3"/>
      <c r="OE285" s="3"/>
      <c r="OF285" s="3"/>
      <c r="OG285" s="3"/>
      <c r="OH285" s="3"/>
      <c r="OI285" s="3"/>
      <c r="OJ285" s="3"/>
      <c r="OK285" s="3"/>
      <c r="OL285" s="3"/>
      <c r="OM285" s="3"/>
      <c r="ON285" s="3"/>
      <c r="OO285" s="3"/>
      <c r="OP285" s="3"/>
      <c r="OQ285" s="3"/>
      <c r="OR285" s="3"/>
      <c r="OS285" s="3"/>
      <c r="OT285" s="3"/>
      <c r="OU285" s="3"/>
      <c r="OV285" s="3"/>
      <c r="OW285" s="3"/>
      <c r="OX285" s="3"/>
      <c r="OY285" s="3"/>
      <c r="OZ285" s="3"/>
      <c r="PA285" s="3"/>
      <c r="PB285" s="3"/>
      <c r="PC285" s="3"/>
      <c r="PD285" s="3"/>
      <c r="PE285" s="3"/>
      <c r="PF285" s="3"/>
      <c r="PG285" s="3"/>
      <c r="PH285" s="3"/>
      <c r="PI285" s="3"/>
      <c r="PJ285" s="3"/>
      <c r="PK285" s="3"/>
      <c r="PL285" s="3"/>
      <c r="PM285" s="3"/>
      <c r="PN285" s="3"/>
      <c r="PO285" s="3"/>
      <c r="PP285" s="3"/>
      <c r="PQ285" s="3"/>
      <c r="PR285" s="3"/>
      <c r="PS285" s="3"/>
      <c r="PT285" s="3"/>
      <c r="PU285" s="3"/>
      <c r="PV285" s="3"/>
      <c r="PW285" s="3"/>
      <c r="PX285" s="3"/>
      <c r="PY285" s="3"/>
      <c r="PZ285" s="3"/>
      <c r="QA285" s="3"/>
      <c r="QB285" s="3"/>
      <c r="QC285" s="3"/>
      <c r="QD285" s="3"/>
      <c r="QE285" s="3"/>
      <c r="QF285" s="3"/>
      <c r="QG285" s="3"/>
      <c r="QH285" s="3"/>
      <c r="QI285" s="3"/>
      <c r="QJ285" s="3"/>
      <c r="QK285" s="3"/>
      <c r="QL285" s="3"/>
      <c r="QM285" s="3"/>
      <c r="QN285" s="3"/>
      <c r="QO285" s="3"/>
      <c r="QP285" s="3"/>
      <c r="QQ285" s="3"/>
      <c r="QR285" s="3"/>
      <c r="QS285" s="3"/>
      <c r="QT285" s="3"/>
      <c r="QU285" s="3"/>
      <c r="QV285" s="3"/>
      <c r="QW285" s="3"/>
      <c r="QX285" s="3"/>
      <c r="QY285" s="3"/>
      <c r="QZ285" s="3"/>
      <c r="RA285" s="3"/>
      <c r="RB285" s="3"/>
      <c r="RC285" s="3"/>
      <c r="RD285" s="3"/>
      <c r="RE285" s="3"/>
      <c r="RF285" s="3"/>
      <c r="RG285" s="3"/>
      <c r="RH285" s="3"/>
      <c r="RI285" s="3"/>
      <c r="RJ285" s="3"/>
      <c r="RK285" s="3"/>
      <c r="RL285" s="3"/>
      <c r="RM285" s="3"/>
      <c r="RN285" s="3"/>
      <c r="RO285" s="3"/>
      <c r="RP285" s="3"/>
      <c r="RQ285" s="3"/>
      <c r="RR285" s="3"/>
      <c r="RS285" s="3"/>
      <c r="RT285" s="3"/>
      <c r="RU285" s="3"/>
      <c r="RV285" s="3"/>
      <c r="RW285" s="3"/>
      <c r="RX285" s="3"/>
      <c r="RY285" s="3"/>
      <c r="RZ285" s="3"/>
      <c r="SA285" s="3"/>
      <c r="SB285" s="3"/>
      <c r="SC285" s="3"/>
      <c r="SD285" s="3"/>
      <c r="SE285" s="3"/>
      <c r="SF285" s="3"/>
      <c r="SG285" s="3"/>
      <c r="SH285" s="3"/>
      <c r="SI285" s="3"/>
      <c r="SJ285" s="3"/>
      <c r="SK285" s="3"/>
      <c r="SL285" s="3"/>
      <c r="SM285" s="3"/>
      <c r="SN285" s="3"/>
      <c r="SO285" s="3"/>
      <c r="SP285" s="3"/>
      <c r="SQ285" s="3"/>
      <c r="SR285" s="3"/>
      <c r="SS285" s="3"/>
      <c r="ST285" s="3"/>
      <c r="SU285" s="3"/>
      <c r="SV285" s="3"/>
      <c r="SW285" s="3"/>
      <c r="SX285" s="3"/>
      <c r="SY285" s="3"/>
      <c r="SZ285" s="3"/>
      <c r="TA285" s="3"/>
      <c r="TB285" s="3"/>
      <c r="TC285" s="3"/>
      <c r="TD285" s="3"/>
      <c r="TE285" s="3"/>
      <c r="TF285" s="3"/>
      <c r="TG285" s="3"/>
      <c r="TH285" s="3"/>
      <c r="TI285" s="3"/>
      <c r="TJ285" s="3"/>
      <c r="TK285" s="3"/>
      <c r="TL285" s="3"/>
      <c r="TM285" s="3"/>
      <c r="TN285" s="3"/>
      <c r="TO285" s="3"/>
      <c r="TP285" s="3"/>
      <c r="TQ285" s="3"/>
      <c r="TR285" s="3"/>
      <c r="TS285" s="3"/>
      <c r="TT285" s="3"/>
      <c r="TU285" s="3"/>
      <c r="TV285" s="3"/>
      <c r="TW285" s="3"/>
      <c r="TX285" s="3"/>
      <c r="TY285" s="3"/>
      <c r="TZ285" s="3"/>
      <c r="UA285" s="3"/>
      <c r="UB285" s="3"/>
      <c r="UC285" s="3"/>
      <c r="UD285" s="3"/>
      <c r="UE285" s="3"/>
      <c r="UF285" s="3"/>
      <c r="UG285" s="3"/>
      <c r="UH285" s="3"/>
      <c r="UI285" s="3"/>
      <c r="UJ285" s="3"/>
      <c r="UK285" s="3"/>
      <c r="UL285" s="3"/>
      <c r="UM285" s="3"/>
      <c r="UN285" s="3"/>
      <c r="UO285" s="3"/>
      <c r="UP285" s="3"/>
      <c r="UQ285" s="3"/>
      <c r="UR285" s="3"/>
      <c r="US285" s="3"/>
      <c r="UT285" s="3"/>
      <c r="UU285" s="3"/>
      <c r="UV285" s="3"/>
      <c r="UW285" s="3"/>
      <c r="UX285" s="3"/>
      <c r="UY285" s="3"/>
      <c r="UZ285" s="3"/>
      <c r="VA285" s="3"/>
      <c r="VB285" s="3"/>
      <c r="VC285" s="3"/>
      <c r="VD285" s="3"/>
      <c r="VE285" s="3"/>
      <c r="VF285" s="3"/>
      <c r="VG285" s="3"/>
      <c r="VH285" s="3"/>
      <c r="VI285" s="3"/>
      <c r="VJ285" s="3"/>
      <c r="VK285" s="3"/>
      <c r="VL285" s="3"/>
      <c r="VM285" s="3"/>
      <c r="VN285" s="3"/>
      <c r="VO285" s="3"/>
      <c r="VP285" s="3"/>
      <c r="VQ285" s="3"/>
      <c r="VR285" s="3"/>
      <c r="VS285" s="3"/>
      <c r="VT285" s="3"/>
      <c r="VU285" s="3"/>
      <c r="VV285" s="3"/>
      <c r="VW285" s="3"/>
      <c r="VX285" s="3"/>
      <c r="VY285" s="3"/>
      <c r="VZ285" s="3"/>
      <c r="WA285" s="3"/>
      <c r="WB285" s="3"/>
      <c r="WC285" s="3"/>
      <c r="WD285" s="3"/>
      <c r="WE285" s="3"/>
      <c r="WF285" s="3"/>
      <c r="WG285" s="3"/>
      <c r="WH285" s="3"/>
      <c r="WI285" s="3"/>
      <c r="WJ285" s="3"/>
      <c r="WK285" s="3"/>
      <c r="WL285" s="3"/>
      <c r="WM285" s="3"/>
      <c r="WN285" s="3"/>
      <c r="WO285" s="3"/>
      <c r="WP285" s="3"/>
      <c r="WQ285" s="3"/>
      <c r="WR285" s="3"/>
      <c r="WS285" s="3"/>
      <c r="WT285" s="3"/>
      <c r="WU285" s="3"/>
      <c r="WV285" s="3"/>
      <c r="WW285" s="3"/>
      <c r="WX285" s="3"/>
      <c r="WY285" s="3"/>
      <c r="WZ285" s="3"/>
      <c r="XA285" s="3"/>
      <c r="XB285" s="3"/>
      <c r="XC285" s="3"/>
      <c r="XD285" s="3"/>
      <c r="XE285" s="3"/>
      <c r="XF285" s="3"/>
      <c r="XG285" s="3"/>
      <c r="XH285" s="3"/>
      <c r="XI285" s="3"/>
      <c r="XJ285" s="3"/>
      <c r="XK285" s="3"/>
      <c r="XL285" s="3"/>
      <c r="XM285" s="3"/>
      <c r="XN285" s="3"/>
      <c r="XO285" s="3"/>
      <c r="XP285" s="3"/>
      <c r="XQ285" s="3"/>
      <c r="XR285" s="3"/>
      <c r="XS285" s="3"/>
      <c r="XT285" s="3"/>
      <c r="XU285" s="3"/>
      <c r="XV285" s="3"/>
      <c r="XW285" s="3"/>
      <c r="XX285" s="3"/>
      <c r="XY285" s="3"/>
      <c r="XZ285" s="3"/>
      <c r="YA285" s="3"/>
      <c r="YB285" s="3"/>
      <c r="YC285" s="3"/>
      <c r="YD285" s="3"/>
      <c r="YE285" s="3"/>
      <c r="YF285" s="3"/>
      <c r="YG285" s="3"/>
      <c r="YH285" s="3"/>
      <c r="YI285" s="3"/>
      <c r="YJ285" s="3"/>
      <c r="YK285" s="3"/>
      <c r="YL285" s="3"/>
      <c r="YM285" s="3"/>
      <c r="YN285" s="3"/>
      <c r="YO285" s="3"/>
      <c r="YP285" s="3"/>
      <c r="YQ285" s="3"/>
      <c r="YR285" s="3"/>
      <c r="YS285" s="3"/>
      <c r="YT285" s="3"/>
      <c r="YU285" s="3"/>
      <c r="YV285" s="3"/>
      <c r="YW285" s="3"/>
      <c r="YX285" s="3"/>
      <c r="YY285" s="3"/>
      <c r="YZ285" s="3"/>
      <c r="ZA285" s="3"/>
      <c r="ZB285" s="3"/>
      <c r="ZC285" s="3"/>
      <c r="ZD285" s="3"/>
      <c r="ZE285" s="3"/>
      <c r="ZF285" s="3"/>
      <c r="ZG285" s="3"/>
      <c r="ZH285" s="3"/>
      <c r="ZI285" s="3"/>
      <c r="ZJ285" s="3"/>
      <c r="ZK285" s="3"/>
      <c r="ZL285" s="3"/>
      <c r="ZM285" s="3"/>
      <c r="ZN285" s="3"/>
      <c r="ZO285" s="3"/>
      <c r="ZP285" s="3"/>
      <c r="ZQ285" s="3"/>
      <c r="ZR285" s="3"/>
      <c r="ZS285" s="3"/>
      <c r="ZT285" s="3"/>
      <c r="ZU285" s="3"/>
      <c r="ZV285" s="3"/>
      <c r="ZW285" s="3"/>
      <c r="ZX285" s="3"/>
      <c r="ZY285" s="3"/>
      <c r="ZZ285" s="3"/>
      <c r="AAA285" s="3"/>
      <c r="AAB285" s="3"/>
      <c r="AAC285" s="3"/>
      <c r="AAD285" s="3"/>
      <c r="AAE285" s="3"/>
      <c r="AAF285" s="3"/>
      <c r="AAG285" s="3"/>
      <c r="AAH285" s="3"/>
      <c r="AAI285" s="3"/>
      <c r="AAJ285" s="3"/>
      <c r="AAK285" s="3"/>
      <c r="AAL285" s="3"/>
      <c r="AAM285" s="3"/>
      <c r="AAN285" s="3"/>
      <c r="AAO285" s="3"/>
      <c r="AAP285" s="3"/>
      <c r="AAQ285" s="3"/>
      <c r="AAR285" s="3"/>
      <c r="AAS285" s="3"/>
      <c r="AAT285" s="3"/>
      <c r="AAU285" s="3"/>
      <c r="AAV285" s="3"/>
      <c r="AAW285" s="3"/>
      <c r="AAX285" s="3"/>
      <c r="AAY285" s="3"/>
      <c r="AAZ285" s="3"/>
      <c r="ABA285" s="3"/>
      <c r="ABB285" s="3"/>
      <c r="ABC285" s="3"/>
      <c r="ABD285" s="3"/>
      <c r="ABE285" s="3"/>
      <c r="ABF285" s="3"/>
      <c r="ABG285" s="3"/>
      <c r="ABH285" s="3"/>
      <c r="ABI285" s="3"/>
      <c r="ABJ285" s="3"/>
      <c r="ABK285" s="3"/>
      <c r="ABL285" s="3"/>
      <c r="ABM285" s="3"/>
      <c r="ABN285" s="3"/>
      <c r="ABO285" s="3"/>
      <c r="ABP285" s="3"/>
      <c r="ABQ285" s="3"/>
      <c r="ABR285" s="3"/>
      <c r="ABS285" s="3"/>
      <c r="ABT285" s="3"/>
      <c r="ABU285" s="3"/>
      <c r="ABV285" s="3"/>
      <c r="ABW285" s="3"/>
      <c r="ABX285" s="3"/>
      <c r="ABY285" s="3"/>
      <c r="ABZ285" s="3"/>
      <c r="ACA285" s="3"/>
      <c r="ACB285" s="3"/>
      <c r="ACC285" s="3"/>
      <c r="ACD285" s="3"/>
      <c r="ACE285" s="3"/>
      <c r="ACF285" s="3"/>
      <c r="ACG285" s="3"/>
      <c r="ACH285" s="3"/>
      <c r="ACI285" s="3"/>
      <c r="ACJ285" s="3"/>
      <c r="ACK285" s="3"/>
      <c r="ACL285" s="3"/>
      <c r="ACM285" s="3"/>
      <c r="ACN285" s="3"/>
      <c r="ACO285" s="3"/>
      <c r="ACP285" s="3"/>
      <c r="ACQ285" s="3"/>
      <c r="ACR285" s="3"/>
      <c r="ACS285" s="3"/>
      <c r="ACT285" s="3"/>
      <c r="ACU285" s="3"/>
      <c r="ACV285" s="3"/>
      <c r="ACW285" s="3"/>
      <c r="ACX285" s="3"/>
      <c r="ACY285" s="3"/>
      <c r="ACZ285" s="3"/>
      <c r="ADA285" s="3"/>
      <c r="ADB285" s="3"/>
      <c r="ADC285" s="3"/>
      <c r="ADD285" s="3"/>
      <c r="ADE285" s="3"/>
      <c r="ADF285" s="3"/>
      <c r="ADG285" s="3"/>
      <c r="ADH285" s="3"/>
      <c r="ADI285" s="3"/>
      <c r="ADJ285" s="3"/>
      <c r="ADK285" s="3"/>
      <c r="ADL285" s="3"/>
      <c r="ADM285" s="3"/>
      <c r="ADN285" s="3"/>
      <c r="ADO285" s="3"/>
      <c r="ADP285" s="3"/>
      <c r="ADQ285" s="3"/>
      <c r="ADR285" s="3"/>
      <c r="ADS285" s="3"/>
      <c r="ADT285" s="3"/>
      <c r="ADU285" s="3"/>
      <c r="ADV285" s="3"/>
      <c r="ADW285" s="3"/>
      <c r="ADX285" s="3"/>
      <c r="ADY285" s="3"/>
      <c r="ADZ285" s="3"/>
      <c r="AEA285" s="3"/>
      <c r="AEB285" s="3"/>
      <c r="AEC285" s="3"/>
      <c r="AED285" s="3"/>
      <c r="AEE285" s="3"/>
      <c r="AEF285" s="3"/>
      <c r="AEG285" s="3"/>
      <c r="AEH285" s="3"/>
      <c r="AEI285" s="3"/>
      <c r="AEJ285" s="3"/>
      <c r="AEK285" s="3"/>
      <c r="AEL285" s="3"/>
      <c r="AEM285" s="3"/>
      <c r="AEN285" s="3"/>
      <c r="AEO285" s="3"/>
      <c r="AEP285" s="3"/>
      <c r="AEQ285" s="3"/>
      <c r="AER285" s="3"/>
      <c r="AES285" s="3"/>
      <c r="AET285" s="3"/>
      <c r="AEU285" s="3"/>
      <c r="AEV285" s="3"/>
      <c r="AEW285" s="3"/>
      <c r="AEX285" s="3"/>
      <c r="AEY285" s="3"/>
      <c r="AEZ285" s="3"/>
      <c r="AFA285" s="3"/>
      <c r="AFB285" s="3"/>
      <c r="AFC285" s="3"/>
      <c r="AFD285" s="3"/>
      <c r="AFE285" s="3"/>
      <c r="AFF285" s="3"/>
      <c r="AFG285" s="3"/>
      <c r="AFH285" s="3"/>
      <c r="AFI285" s="3"/>
      <c r="AFJ285" s="3"/>
      <c r="AFK285" s="3"/>
      <c r="AFL285" s="3"/>
      <c r="AFM285" s="3"/>
      <c r="AFN285" s="3"/>
      <c r="AFO285" s="3"/>
      <c r="AFP285" s="3"/>
      <c r="AFQ285" s="3"/>
      <c r="AFR285" s="3"/>
      <c r="AFS285" s="3"/>
      <c r="AFT285" s="3"/>
      <c r="AFU285" s="3"/>
      <c r="AFV285" s="3"/>
      <c r="AFW285" s="3"/>
      <c r="AFX285" s="3"/>
      <c r="AFY285" s="3"/>
      <c r="AFZ285" s="3"/>
      <c r="AGA285" s="3"/>
      <c r="AGB285" s="3"/>
      <c r="AGC285" s="3"/>
      <c r="AGD285" s="3"/>
      <c r="AGE285" s="3"/>
      <c r="AGF285" s="3"/>
      <c r="AGG285" s="3"/>
      <c r="AGH285" s="3"/>
      <c r="AGI285" s="3"/>
      <c r="AGJ285" s="3"/>
      <c r="AGK285" s="3"/>
      <c r="AGL285" s="3"/>
      <c r="AGM285" s="3"/>
      <c r="AGN285" s="3"/>
      <c r="AGO285" s="3"/>
      <c r="AGP285" s="3"/>
      <c r="AGQ285" s="3"/>
      <c r="AGR285" s="3"/>
      <c r="AGS285" s="3"/>
      <c r="AGT285" s="3"/>
      <c r="AGU285" s="3"/>
      <c r="AGV285" s="3"/>
      <c r="AGW285" s="3"/>
      <c r="AGX285" s="3"/>
      <c r="AGY285" s="3"/>
      <c r="AGZ285" s="3"/>
      <c r="AHA285" s="3"/>
      <c r="AHB285" s="3"/>
      <c r="AHC285" s="3"/>
      <c r="AHD285" s="3"/>
      <c r="AHE285" s="3"/>
      <c r="AHF285" s="3"/>
      <c r="AHG285" s="3"/>
      <c r="AHH285" s="3"/>
      <c r="AHI285" s="3"/>
      <c r="AHJ285" s="3"/>
      <c r="AHK285" s="3"/>
      <c r="AHL285" s="3"/>
      <c r="AHM285" s="3"/>
      <c r="AHN285" s="3"/>
      <c r="AHO285" s="3"/>
      <c r="AHP285" s="3"/>
      <c r="AHQ285" s="3"/>
      <c r="AHR285" s="3"/>
      <c r="AHS285" s="3"/>
      <c r="AHT285" s="3"/>
      <c r="AHU285" s="3"/>
      <c r="AHV285" s="3"/>
      <c r="AHW285" s="3"/>
      <c r="AHX285" s="3"/>
      <c r="AHY285" s="3"/>
      <c r="AHZ285" s="3"/>
      <c r="AIA285" s="3"/>
      <c r="AIB285" s="3"/>
      <c r="AIC285" s="3"/>
      <c r="AID285" s="3"/>
      <c r="AIE285" s="3"/>
      <c r="AIF285" s="3"/>
      <c r="AIG285" s="3"/>
      <c r="AIH285" s="3"/>
      <c r="AII285" s="3"/>
      <c r="AIJ285" s="3"/>
      <c r="AIK285" s="3"/>
      <c r="AIL285" s="3"/>
      <c r="AIM285" s="3"/>
      <c r="AIN285" s="3"/>
      <c r="AIO285" s="3"/>
      <c r="AIP285" s="3"/>
      <c r="AIQ285" s="3"/>
      <c r="AIR285" s="3"/>
      <c r="AIS285" s="3"/>
      <c r="AIT285" s="3"/>
      <c r="AIU285" s="3"/>
      <c r="AIV285" s="3"/>
      <c r="AIW285" s="3"/>
      <c r="AIX285" s="3"/>
      <c r="AIY285" s="3"/>
      <c r="AIZ285" s="3"/>
      <c r="AJA285" s="3"/>
      <c r="AJB285" s="3"/>
      <c r="AJC285" s="3"/>
      <c r="AJD285" s="3"/>
      <c r="AJE285" s="3"/>
      <c r="AJF285" s="3"/>
      <c r="AJG285" s="3"/>
      <c r="AJH285" s="3"/>
      <c r="AJI285" s="3"/>
      <c r="AJJ285" s="3"/>
      <c r="AJK285" s="3"/>
      <c r="AJL285" s="3"/>
      <c r="AJM285" s="3"/>
      <c r="AJN285" s="3"/>
      <c r="AJO285" s="3"/>
      <c r="AJP285" s="3"/>
      <c r="AJQ285" s="3"/>
      <c r="AJR285" s="3"/>
      <c r="AJS285" s="3"/>
      <c r="AJT285" s="3"/>
      <c r="AJU285" s="3"/>
      <c r="AJV285" s="3"/>
      <c r="AJW285" s="3"/>
      <c r="AJX285" s="3"/>
      <c r="AJY285" s="3"/>
      <c r="AJZ285" s="3"/>
      <c r="AKA285" s="3"/>
      <c r="AKB285" s="3"/>
      <c r="AKC285" s="3"/>
      <c r="AKD285" s="3"/>
      <c r="AKE285" s="3"/>
      <c r="AKF285" s="3"/>
      <c r="AKG285" s="3"/>
      <c r="AKH285" s="3"/>
      <c r="AKI285" s="3"/>
      <c r="AKJ285" s="3"/>
      <c r="AKK285" s="3"/>
      <c r="AKL285" s="3"/>
      <c r="AKM285" s="3"/>
      <c r="AKN285" s="3"/>
      <c r="AKO285" s="3"/>
      <c r="AKP285" s="3"/>
      <c r="AKQ285" s="3"/>
      <c r="AKR285" s="3"/>
      <c r="AKS285" s="3"/>
      <c r="AKT285" s="3"/>
      <c r="AKU285" s="3"/>
      <c r="AKV285" s="3"/>
      <c r="AKW285" s="3"/>
      <c r="AKX285" s="3"/>
      <c r="AKY285" s="3"/>
      <c r="AKZ285" s="3"/>
      <c r="ALA285" s="3"/>
      <c r="ALB285" s="3"/>
      <c r="ALC285" s="3"/>
      <c r="ALD285" s="3"/>
      <c r="ALE285" s="3"/>
      <c r="ALF285" s="3"/>
      <c r="ALG285" s="3"/>
      <c r="ALH285" s="3"/>
      <c r="ALI285" s="3"/>
      <c r="ALJ285" s="3"/>
      <c r="ALK285" s="3"/>
      <c r="ALL285" s="3"/>
      <c r="ALM285" s="3"/>
      <c r="ALN285" s="3"/>
      <c r="ALO285" s="3"/>
      <c r="ALP285" s="3"/>
      <c r="ALQ285" s="3"/>
      <c r="ALR285" s="3"/>
      <c r="ALS285" s="3"/>
      <c r="ALT285" s="3"/>
      <c r="ALU285" s="3"/>
      <c r="ALV285" s="3"/>
      <c r="ALW285" s="3"/>
      <c r="ALX285" s="3"/>
      <c r="ALY285" s="3"/>
      <c r="ALZ285" s="3"/>
      <c r="AMA285" s="3"/>
      <c r="AMB285" s="3"/>
      <c r="AMC285" s="3"/>
      <c r="AMD285" s="3"/>
      <c r="AME285" s="3"/>
      <c r="AMF285" s="3"/>
      <c r="AMG285" s="3"/>
      <c r="AMH285" s="3"/>
      <c r="AMI285" s="3"/>
      <c r="AMJ285" s="3"/>
      <c r="AMK285" s="3"/>
      <c r="AML285" s="3"/>
      <c r="AMM285" s="3"/>
      <c r="AMN285" s="3"/>
      <c r="AMO285" s="3"/>
      <c r="AMP285" s="3"/>
      <c r="AMQ285" s="3"/>
      <c r="AMR285" s="3"/>
      <c r="AMS285" s="3"/>
      <c r="AMT285" s="3"/>
      <c r="AMU285" s="3"/>
    </row>
    <row r="286" spans="1:1035" ht="14.25">
      <c r="A286" s="3"/>
      <c r="B286" s="3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  <c r="IW286" s="3"/>
      <c r="IX286" s="3"/>
      <c r="IY286" s="3"/>
      <c r="IZ286" s="3"/>
      <c r="JA286" s="3"/>
      <c r="JB286" s="3"/>
      <c r="JC286" s="3"/>
      <c r="JD286" s="3"/>
      <c r="JE286" s="3"/>
      <c r="JF286" s="3"/>
      <c r="JG286" s="3"/>
      <c r="JH286" s="3"/>
      <c r="JI286" s="3"/>
      <c r="JJ286" s="3"/>
      <c r="JK286" s="3"/>
      <c r="JL286" s="3"/>
      <c r="JM286" s="3"/>
      <c r="JN286" s="3"/>
      <c r="JO286" s="3"/>
      <c r="JP286" s="3"/>
      <c r="JQ286" s="3"/>
      <c r="JR286" s="3"/>
      <c r="JS286" s="3"/>
      <c r="JT286" s="3"/>
      <c r="JU286" s="3"/>
      <c r="JV286" s="3"/>
      <c r="JW286" s="3"/>
      <c r="JX286" s="3"/>
      <c r="JY286" s="3"/>
      <c r="JZ286" s="3"/>
      <c r="KA286" s="3"/>
      <c r="KB286" s="3"/>
      <c r="KC286" s="3"/>
      <c r="KD286" s="3"/>
      <c r="KE286" s="3"/>
      <c r="KF286" s="3"/>
      <c r="KG286" s="3"/>
      <c r="KH286" s="3"/>
      <c r="KI286" s="3"/>
      <c r="KJ286" s="3"/>
      <c r="KK286" s="3"/>
      <c r="KL286" s="3"/>
      <c r="KM286" s="3"/>
      <c r="KN286" s="3"/>
      <c r="KO286" s="3"/>
      <c r="KP286" s="3"/>
      <c r="KQ286" s="3"/>
      <c r="KR286" s="3"/>
      <c r="KS286" s="3"/>
      <c r="KT286" s="3"/>
      <c r="KU286" s="3"/>
      <c r="KV286" s="3"/>
      <c r="KW286" s="3"/>
      <c r="KX286" s="3"/>
      <c r="KY286" s="3"/>
      <c r="KZ286" s="3"/>
      <c r="LA286" s="3"/>
      <c r="LB286" s="3"/>
      <c r="LC286" s="3"/>
      <c r="LD286" s="3"/>
      <c r="LE286" s="3"/>
      <c r="LF286" s="3"/>
      <c r="LG286" s="3"/>
      <c r="LH286" s="3"/>
      <c r="LI286" s="3"/>
      <c r="LJ286" s="3"/>
      <c r="LK286" s="3"/>
      <c r="LL286" s="3"/>
      <c r="LM286" s="3"/>
      <c r="LN286" s="3"/>
      <c r="LO286" s="3"/>
      <c r="LP286" s="3"/>
      <c r="LQ286" s="3"/>
      <c r="LR286" s="3"/>
      <c r="LS286" s="3"/>
      <c r="LT286" s="3"/>
      <c r="LU286" s="3"/>
      <c r="LV286" s="3"/>
      <c r="LW286" s="3"/>
      <c r="LX286" s="3"/>
      <c r="LY286" s="3"/>
      <c r="LZ286" s="3"/>
      <c r="MA286" s="3"/>
      <c r="MB286" s="3"/>
      <c r="MC286" s="3"/>
      <c r="MD286" s="3"/>
      <c r="ME286" s="3"/>
      <c r="MF286" s="3"/>
      <c r="MG286" s="3"/>
      <c r="MH286" s="3"/>
      <c r="MI286" s="3"/>
      <c r="MJ286" s="3"/>
      <c r="MK286" s="3"/>
      <c r="ML286" s="3"/>
      <c r="MM286" s="3"/>
      <c r="MN286" s="3"/>
      <c r="MO286" s="3"/>
      <c r="MP286" s="3"/>
      <c r="MQ286" s="3"/>
      <c r="MR286" s="3"/>
      <c r="MS286" s="3"/>
      <c r="MT286" s="3"/>
      <c r="MU286" s="3"/>
      <c r="MV286" s="3"/>
      <c r="MW286" s="3"/>
      <c r="MX286" s="3"/>
      <c r="MY286" s="3"/>
      <c r="MZ286" s="3"/>
      <c r="NA286" s="3"/>
      <c r="NB286" s="3"/>
      <c r="NC286" s="3"/>
      <c r="ND286" s="3"/>
      <c r="NE286" s="3"/>
      <c r="NF286" s="3"/>
      <c r="NG286" s="3"/>
      <c r="NH286" s="3"/>
      <c r="NI286" s="3"/>
      <c r="NJ286" s="3"/>
      <c r="NK286" s="3"/>
      <c r="NL286" s="3"/>
      <c r="NM286" s="3"/>
      <c r="NN286" s="3"/>
      <c r="NO286" s="3"/>
      <c r="NP286" s="3"/>
      <c r="NQ286" s="3"/>
      <c r="NR286" s="3"/>
      <c r="NS286" s="3"/>
      <c r="NT286" s="3"/>
      <c r="NU286" s="3"/>
      <c r="NV286" s="3"/>
      <c r="NW286" s="3"/>
      <c r="NX286" s="3"/>
      <c r="NY286" s="3"/>
      <c r="NZ286" s="3"/>
      <c r="OA286" s="3"/>
      <c r="OB286" s="3"/>
      <c r="OC286" s="3"/>
      <c r="OD286" s="3"/>
      <c r="OE286" s="3"/>
      <c r="OF286" s="3"/>
      <c r="OG286" s="3"/>
      <c r="OH286" s="3"/>
      <c r="OI286" s="3"/>
      <c r="OJ286" s="3"/>
      <c r="OK286" s="3"/>
      <c r="OL286" s="3"/>
      <c r="OM286" s="3"/>
      <c r="ON286" s="3"/>
      <c r="OO286" s="3"/>
      <c r="OP286" s="3"/>
      <c r="OQ286" s="3"/>
      <c r="OR286" s="3"/>
      <c r="OS286" s="3"/>
      <c r="OT286" s="3"/>
      <c r="OU286" s="3"/>
      <c r="OV286" s="3"/>
      <c r="OW286" s="3"/>
      <c r="OX286" s="3"/>
      <c r="OY286" s="3"/>
      <c r="OZ286" s="3"/>
      <c r="PA286" s="3"/>
      <c r="PB286" s="3"/>
      <c r="PC286" s="3"/>
      <c r="PD286" s="3"/>
      <c r="PE286" s="3"/>
      <c r="PF286" s="3"/>
      <c r="PG286" s="3"/>
      <c r="PH286" s="3"/>
      <c r="PI286" s="3"/>
      <c r="PJ286" s="3"/>
      <c r="PK286" s="3"/>
      <c r="PL286" s="3"/>
      <c r="PM286" s="3"/>
      <c r="PN286" s="3"/>
      <c r="PO286" s="3"/>
      <c r="PP286" s="3"/>
      <c r="PQ286" s="3"/>
      <c r="PR286" s="3"/>
      <c r="PS286" s="3"/>
      <c r="PT286" s="3"/>
      <c r="PU286" s="3"/>
      <c r="PV286" s="3"/>
      <c r="PW286" s="3"/>
      <c r="PX286" s="3"/>
      <c r="PY286" s="3"/>
      <c r="PZ286" s="3"/>
      <c r="QA286" s="3"/>
      <c r="QB286" s="3"/>
      <c r="QC286" s="3"/>
      <c r="QD286" s="3"/>
      <c r="QE286" s="3"/>
      <c r="QF286" s="3"/>
      <c r="QG286" s="3"/>
      <c r="QH286" s="3"/>
      <c r="QI286" s="3"/>
      <c r="QJ286" s="3"/>
      <c r="QK286" s="3"/>
      <c r="QL286" s="3"/>
      <c r="QM286" s="3"/>
      <c r="QN286" s="3"/>
      <c r="QO286" s="3"/>
      <c r="QP286" s="3"/>
      <c r="QQ286" s="3"/>
      <c r="QR286" s="3"/>
      <c r="QS286" s="3"/>
      <c r="QT286" s="3"/>
      <c r="QU286" s="3"/>
      <c r="QV286" s="3"/>
      <c r="QW286" s="3"/>
      <c r="QX286" s="3"/>
      <c r="QY286" s="3"/>
      <c r="QZ286" s="3"/>
      <c r="RA286" s="3"/>
      <c r="RB286" s="3"/>
      <c r="RC286" s="3"/>
      <c r="RD286" s="3"/>
      <c r="RE286" s="3"/>
      <c r="RF286" s="3"/>
      <c r="RG286" s="3"/>
      <c r="RH286" s="3"/>
      <c r="RI286" s="3"/>
      <c r="RJ286" s="3"/>
      <c r="RK286" s="3"/>
      <c r="RL286" s="3"/>
      <c r="RM286" s="3"/>
      <c r="RN286" s="3"/>
      <c r="RO286" s="3"/>
      <c r="RP286" s="3"/>
      <c r="RQ286" s="3"/>
      <c r="RR286" s="3"/>
      <c r="RS286" s="3"/>
      <c r="RT286" s="3"/>
      <c r="RU286" s="3"/>
      <c r="RV286" s="3"/>
      <c r="RW286" s="3"/>
      <c r="RX286" s="3"/>
      <c r="RY286" s="3"/>
      <c r="RZ286" s="3"/>
      <c r="SA286" s="3"/>
      <c r="SB286" s="3"/>
      <c r="SC286" s="3"/>
      <c r="SD286" s="3"/>
      <c r="SE286" s="3"/>
      <c r="SF286" s="3"/>
      <c r="SG286" s="3"/>
      <c r="SH286" s="3"/>
      <c r="SI286" s="3"/>
      <c r="SJ286" s="3"/>
      <c r="SK286" s="3"/>
      <c r="SL286" s="3"/>
      <c r="SM286" s="3"/>
      <c r="SN286" s="3"/>
      <c r="SO286" s="3"/>
      <c r="SP286" s="3"/>
      <c r="SQ286" s="3"/>
      <c r="SR286" s="3"/>
      <c r="SS286" s="3"/>
      <c r="ST286" s="3"/>
      <c r="SU286" s="3"/>
      <c r="SV286" s="3"/>
      <c r="SW286" s="3"/>
      <c r="SX286" s="3"/>
      <c r="SY286" s="3"/>
      <c r="SZ286" s="3"/>
      <c r="TA286" s="3"/>
      <c r="TB286" s="3"/>
      <c r="TC286" s="3"/>
      <c r="TD286" s="3"/>
      <c r="TE286" s="3"/>
      <c r="TF286" s="3"/>
      <c r="TG286" s="3"/>
      <c r="TH286" s="3"/>
      <c r="TI286" s="3"/>
      <c r="TJ286" s="3"/>
      <c r="TK286" s="3"/>
      <c r="TL286" s="3"/>
      <c r="TM286" s="3"/>
      <c r="TN286" s="3"/>
      <c r="TO286" s="3"/>
      <c r="TP286" s="3"/>
      <c r="TQ286" s="3"/>
      <c r="TR286" s="3"/>
      <c r="TS286" s="3"/>
      <c r="TT286" s="3"/>
      <c r="TU286" s="3"/>
      <c r="TV286" s="3"/>
      <c r="TW286" s="3"/>
      <c r="TX286" s="3"/>
      <c r="TY286" s="3"/>
      <c r="TZ286" s="3"/>
      <c r="UA286" s="3"/>
      <c r="UB286" s="3"/>
      <c r="UC286" s="3"/>
      <c r="UD286" s="3"/>
      <c r="UE286" s="3"/>
      <c r="UF286" s="3"/>
      <c r="UG286" s="3"/>
      <c r="UH286" s="3"/>
      <c r="UI286" s="3"/>
      <c r="UJ286" s="3"/>
      <c r="UK286" s="3"/>
      <c r="UL286" s="3"/>
      <c r="UM286" s="3"/>
      <c r="UN286" s="3"/>
      <c r="UO286" s="3"/>
      <c r="UP286" s="3"/>
      <c r="UQ286" s="3"/>
      <c r="UR286" s="3"/>
      <c r="US286" s="3"/>
      <c r="UT286" s="3"/>
      <c r="UU286" s="3"/>
      <c r="UV286" s="3"/>
      <c r="UW286" s="3"/>
      <c r="UX286" s="3"/>
      <c r="UY286" s="3"/>
      <c r="UZ286" s="3"/>
      <c r="VA286" s="3"/>
      <c r="VB286" s="3"/>
      <c r="VC286" s="3"/>
      <c r="VD286" s="3"/>
      <c r="VE286" s="3"/>
      <c r="VF286" s="3"/>
      <c r="VG286" s="3"/>
      <c r="VH286" s="3"/>
      <c r="VI286" s="3"/>
      <c r="VJ286" s="3"/>
      <c r="VK286" s="3"/>
      <c r="VL286" s="3"/>
      <c r="VM286" s="3"/>
      <c r="VN286" s="3"/>
      <c r="VO286" s="3"/>
      <c r="VP286" s="3"/>
      <c r="VQ286" s="3"/>
      <c r="VR286" s="3"/>
      <c r="VS286" s="3"/>
      <c r="VT286" s="3"/>
      <c r="VU286" s="3"/>
      <c r="VV286" s="3"/>
      <c r="VW286" s="3"/>
      <c r="VX286" s="3"/>
      <c r="VY286" s="3"/>
      <c r="VZ286" s="3"/>
      <c r="WA286" s="3"/>
      <c r="WB286" s="3"/>
      <c r="WC286" s="3"/>
      <c r="WD286" s="3"/>
      <c r="WE286" s="3"/>
      <c r="WF286" s="3"/>
      <c r="WG286" s="3"/>
      <c r="WH286" s="3"/>
      <c r="WI286" s="3"/>
      <c r="WJ286" s="3"/>
      <c r="WK286" s="3"/>
      <c r="WL286" s="3"/>
      <c r="WM286" s="3"/>
      <c r="WN286" s="3"/>
      <c r="WO286" s="3"/>
      <c r="WP286" s="3"/>
      <c r="WQ286" s="3"/>
      <c r="WR286" s="3"/>
      <c r="WS286" s="3"/>
      <c r="WT286" s="3"/>
      <c r="WU286" s="3"/>
      <c r="WV286" s="3"/>
      <c r="WW286" s="3"/>
      <c r="WX286" s="3"/>
      <c r="WY286" s="3"/>
      <c r="WZ286" s="3"/>
      <c r="XA286" s="3"/>
      <c r="XB286" s="3"/>
      <c r="XC286" s="3"/>
      <c r="XD286" s="3"/>
      <c r="XE286" s="3"/>
      <c r="XF286" s="3"/>
      <c r="XG286" s="3"/>
      <c r="XH286" s="3"/>
      <c r="XI286" s="3"/>
      <c r="XJ286" s="3"/>
      <c r="XK286" s="3"/>
      <c r="XL286" s="3"/>
      <c r="XM286" s="3"/>
      <c r="XN286" s="3"/>
      <c r="XO286" s="3"/>
      <c r="XP286" s="3"/>
      <c r="XQ286" s="3"/>
      <c r="XR286" s="3"/>
      <c r="XS286" s="3"/>
      <c r="XT286" s="3"/>
      <c r="XU286" s="3"/>
      <c r="XV286" s="3"/>
      <c r="XW286" s="3"/>
      <c r="XX286" s="3"/>
      <c r="XY286" s="3"/>
      <c r="XZ286" s="3"/>
      <c r="YA286" s="3"/>
      <c r="YB286" s="3"/>
      <c r="YC286" s="3"/>
      <c r="YD286" s="3"/>
      <c r="YE286" s="3"/>
      <c r="YF286" s="3"/>
      <c r="YG286" s="3"/>
      <c r="YH286" s="3"/>
      <c r="YI286" s="3"/>
      <c r="YJ286" s="3"/>
      <c r="YK286" s="3"/>
      <c r="YL286" s="3"/>
      <c r="YM286" s="3"/>
      <c r="YN286" s="3"/>
      <c r="YO286" s="3"/>
      <c r="YP286" s="3"/>
      <c r="YQ286" s="3"/>
      <c r="YR286" s="3"/>
      <c r="YS286" s="3"/>
      <c r="YT286" s="3"/>
      <c r="YU286" s="3"/>
      <c r="YV286" s="3"/>
      <c r="YW286" s="3"/>
      <c r="YX286" s="3"/>
      <c r="YY286" s="3"/>
      <c r="YZ286" s="3"/>
      <c r="ZA286" s="3"/>
      <c r="ZB286" s="3"/>
      <c r="ZC286" s="3"/>
      <c r="ZD286" s="3"/>
      <c r="ZE286" s="3"/>
      <c r="ZF286" s="3"/>
      <c r="ZG286" s="3"/>
      <c r="ZH286" s="3"/>
      <c r="ZI286" s="3"/>
      <c r="ZJ286" s="3"/>
      <c r="ZK286" s="3"/>
      <c r="ZL286" s="3"/>
      <c r="ZM286" s="3"/>
      <c r="ZN286" s="3"/>
      <c r="ZO286" s="3"/>
      <c r="ZP286" s="3"/>
      <c r="ZQ286" s="3"/>
      <c r="ZR286" s="3"/>
      <c r="ZS286" s="3"/>
      <c r="ZT286" s="3"/>
      <c r="ZU286" s="3"/>
      <c r="ZV286" s="3"/>
      <c r="ZW286" s="3"/>
      <c r="ZX286" s="3"/>
      <c r="ZY286" s="3"/>
      <c r="ZZ286" s="3"/>
      <c r="AAA286" s="3"/>
      <c r="AAB286" s="3"/>
      <c r="AAC286" s="3"/>
      <c r="AAD286" s="3"/>
      <c r="AAE286" s="3"/>
      <c r="AAF286" s="3"/>
      <c r="AAG286" s="3"/>
      <c r="AAH286" s="3"/>
      <c r="AAI286" s="3"/>
      <c r="AAJ286" s="3"/>
      <c r="AAK286" s="3"/>
      <c r="AAL286" s="3"/>
      <c r="AAM286" s="3"/>
      <c r="AAN286" s="3"/>
      <c r="AAO286" s="3"/>
      <c r="AAP286" s="3"/>
      <c r="AAQ286" s="3"/>
      <c r="AAR286" s="3"/>
      <c r="AAS286" s="3"/>
      <c r="AAT286" s="3"/>
      <c r="AAU286" s="3"/>
      <c r="AAV286" s="3"/>
      <c r="AAW286" s="3"/>
      <c r="AAX286" s="3"/>
      <c r="AAY286" s="3"/>
      <c r="AAZ286" s="3"/>
      <c r="ABA286" s="3"/>
      <c r="ABB286" s="3"/>
      <c r="ABC286" s="3"/>
      <c r="ABD286" s="3"/>
      <c r="ABE286" s="3"/>
      <c r="ABF286" s="3"/>
      <c r="ABG286" s="3"/>
      <c r="ABH286" s="3"/>
      <c r="ABI286" s="3"/>
      <c r="ABJ286" s="3"/>
      <c r="ABK286" s="3"/>
      <c r="ABL286" s="3"/>
      <c r="ABM286" s="3"/>
      <c r="ABN286" s="3"/>
      <c r="ABO286" s="3"/>
      <c r="ABP286" s="3"/>
      <c r="ABQ286" s="3"/>
      <c r="ABR286" s="3"/>
      <c r="ABS286" s="3"/>
      <c r="ABT286" s="3"/>
      <c r="ABU286" s="3"/>
      <c r="ABV286" s="3"/>
      <c r="ABW286" s="3"/>
      <c r="ABX286" s="3"/>
      <c r="ABY286" s="3"/>
      <c r="ABZ286" s="3"/>
      <c r="ACA286" s="3"/>
      <c r="ACB286" s="3"/>
      <c r="ACC286" s="3"/>
      <c r="ACD286" s="3"/>
      <c r="ACE286" s="3"/>
      <c r="ACF286" s="3"/>
      <c r="ACG286" s="3"/>
      <c r="ACH286" s="3"/>
      <c r="ACI286" s="3"/>
      <c r="ACJ286" s="3"/>
      <c r="ACK286" s="3"/>
      <c r="ACL286" s="3"/>
      <c r="ACM286" s="3"/>
      <c r="ACN286" s="3"/>
      <c r="ACO286" s="3"/>
      <c r="ACP286" s="3"/>
      <c r="ACQ286" s="3"/>
      <c r="ACR286" s="3"/>
      <c r="ACS286" s="3"/>
      <c r="ACT286" s="3"/>
      <c r="ACU286" s="3"/>
      <c r="ACV286" s="3"/>
      <c r="ACW286" s="3"/>
      <c r="ACX286" s="3"/>
      <c r="ACY286" s="3"/>
      <c r="ACZ286" s="3"/>
      <c r="ADA286" s="3"/>
      <c r="ADB286" s="3"/>
      <c r="ADC286" s="3"/>
      <c r="ADD286" s="3"/>
      <c r="ADE286" s="3"/>
      <c r="ADF286" s="3"/>
      <c r="ADG286" s="3"/>
      <c r="ADH286" s="3"/>
      <c r="ADI286" s="3"/>
      <c r="ADJ286" s="3"/>
      <c r="ADK286" s="3"/>
      <c r="ADL286" s="3"/>
      <c r="ADM286" s="3"/>
      <c r="ADN286" s="3"/>
      <c r="ADO286" s="3"/>
      <c r="ADP286" s="3"/>
      <c r="ADQ286" s="3"/>
      <c r="ADR286" s="3"/>
      <c r="ADS286" s="3"/>
      <c r="ADT286" s="3"/>
      <c r="ADU286" s="3"/>
      <c r="ADV286" s="3"/>
      <c r="ADW286" s="3"/>
      <c r="ADX286" s="3"/>
      <c r="ADY286" s="3"/>
      <c r="ADZ286" s="3"/>
      <c r="AEA286" s="3"/>
      <c r="AEB286" s="3"/>
      <c r="AEC286" s="3"/>
      <c r="AED286" s="3"/>
      <c r="AEE286" s="3"/>
      <c r="AEF286" s="3"/>
      <c r="AEG286" s="3"/>
      <c r="AEH286" s="3"/>
      <c r="AEI286" s="3"/>
      <c r="AEJ286" s="3"/>
      <c r="AEK286" s="3"/>
      <c r="AEL286" s="3"/>
      <c r="AEM286" s="3"/>
      <c r="AEN286" s="3"/>
      <c r="AEO286" s="3"/>
      <c r="AEP286" s="3"/>
      <c r="AEQ286" s="3"/>
      <c r="AER286" s="3"/>
      <c r="AES286" s="3"/>
      <c r="AET286" s="3"/>
      <c r="AEU286" s="3"/>
      <c r="AEV286" s="3"/>
      <c r="AEW286" s="3"/>
      <c r="AEX286" s="3"/>
      <c r="AEY286" s="3"/>
      <c r="AEZ286" s="3"/>
      <c r="AFA286" s="3"/>
      <c r="AFB286" s="3"/>
      <c r="AFC286" s="3"/>
      <c r="AFD286" s="3"/>
      <c r="AFE286" s="3"/>
      <c r="AFF286" s="3"/>
      <c r="AFG286" s="3"/>
      <c r="AFH286" s="3"/>
      <c r="AFI286" s="3"/>
      <c r="AFJ286" s="3"/>
      <c r="AFK286" s="3"/>
      <c r="AFL286" s="3"/>
      <c r="AFM286" s="3"/>
      <c r="AFN286" s="3"/>
      <c r="AFO286" s="3"/>
      <c r="AFP286" s="3"/>
      <c r="AFQ286" s="3"/>
      <c r="AFR286" s="3"/>
      <c r="AFS286" s="3"/>
      <c r="AFT286" s="3"/>
      <c r="AFU286" s="3"/>
      <c r="AFV286" s="3"/>
      <c r="AFW286" s="3"/>
      <c r="AFX286" s="3"/>
      <c r="AFY286" s="3"/>
      <c r="AFZ286" s="3"/>
      <c r="AGA286" s="3"/>
      <c r="AGB286" s="3"/>
      <c r="AGC286" s="3"/>
      <c r="AGD286" s="3"/>
      <c r="AGE286" s="3"/>
      <c r="AGF286" s="3"/>
      <c r="AGG286" s="3"/>
      <c r="AGH286" s="3"/>
      <c r="AGI286" s="3"/>
      <c r="AGJ286" s="3"/>
      <c r="AGK286" s="3"/>
      <c r="AGL286" s="3"/>
      <c r="AGM286" s="3"/>
      <c r="AGN286" s="3"/>
      <c r="AGO286" s="3"/>
      <c r="AGP286" s="3"/>
      <c r="AGQ286" s="3"/>
      <c r="AGR286" s="3"/>
      <c r="AGS286" s="3"/>
      <c r="AGT286" s="3"/>
      <c r="AGU286" s="3"/>
      <c r="AGV286" s="3"/>
      <c r="AGW286" s="3"/>
      <c r="AGX286" s="3"/>
      <c r="AGY286" s="3"/>
      <c r="AGZ286" s="3"/>
      <c r="AHA286" s="3"/>
      <c r="AHB286" s="3"/>
      <c r="AHC286" s="3"/>
      <c r="AHD286" s="3"/>
      <c r="AHE286" s="3"/>
      <c r="AHF286" s="3"/>
      <c r="AHG286" s="3"/>
      <c r="AHH286" s="3"/>
      <c r="AHI286" s="3"/>
      <c r="AHJ286" s="3"/>
      <c r="AHK286" s="3"/>
      <c r="AHL286" s="3"/>
      <c r="AHM286" s="3"/>
      <c r="AHN286" s="3"/>
      <c r="AHO286" s="3"/>
      <c r="AHP286" s="3"/>
      <c r="AHQ286" s="3"/>
      <c r="AHR286" s="3"/>
      <c r="AHS286" s="3"/>
      <c r="AHT286" s="3"/>
      <c r="AHU286" s="3"/>
      <c r="AHV286" s="3"/>
      <c r="AHW286" s="3"/>
      <c r="AHX286" s="3"/>
      <c r="AHY286" s="3"/>
      <c r="AHZ286" s="3"/>
      <c r="AIA286" s="3"/>
      <c r="AIB286" s="3"/>
      <c r="AIC286" s="3"/>
      <c r="AID286" s="3"/>
      <c r="AIE286" s="3"/>
      <c r="AIF286" s="3"/>
      <c r="AIG286" s="3"/>
      <c r="AIH286" s="3"/>
      <c r="AII286" s="3"/>
      <c r="AIJ286" s="3"/>
      <c r="AIK286" s="3"/>
      <c r="AIL286" s="3"/>
      <c r="AIM286" s="3"/>
      <c r="AIN286" s="3"/>
      <c r="AIO286" s="3"/>
      <c r="AIP286" s="3"/>
      <c r="AIQ286" s="3"/>
      <c r="AIR286" s="3"/>
      <c r="AIS286" s="3"/>
      <c r="AIT286" s="3"/>
      <c r="AIU286" s="3"/>
      <c r="AIV286" s="3"/>
      <c r="AIW286" s="3"/>
      <c r="AIX286" s="3"/>
      <c r="AIY286" s="3"/>
      <c r="AIZ286" s="3"/>
      <c r="AJA286" s="3"/>
      <c r="AJB286" s="3"/>
      <c r="AJC286" s="3"/>
      <c r="AJD286" s="3"/>
      <c r="AJE286" s="3"/>
      <c r="AJF286" s="3"/>
      <c r="AJG286" s="3"/>
      <c r="AJH286" s="3"/>
      <c r="AJI286" s="3"/>
      <c r="AJJ286" s="3"/>
      <c r="AJK286" s="3"/>
      <c r="AJL286" s="3"/>
      <c r="AJM286" s="3"/>
      <c r="AJN286" s="3"/>
      <c r="AJO286" s="3"/>
      <c r="AJP286" s="3"/>
      <c r="AJQ286" s="3"/>
      <c r="AJR286" s="3"/>
      <c r="AJS286" s="3"/>
      <c r="AJT286" s="3"/>
      <c r="AJU286" s="3"/>
      <c r="AJV286" s="3"/>
      <c r="AJW286" s="3"/>
      <c r="AJX286" s="3"/>
      <c r="AJY286" s="3"/>
      <c r="AJZ286" s="3"/>
      <c r="AKA286" s="3"/>
      <c r="AKB286" s="3"/>
      <c r="AKC286" s="3"/>
      <c r="AKD286" s="3"/>
      <c r="AKE286" s="3"/>
      <c r="AKF286" s="3"/>
      <c r="AKG286" s="3"/>
      <c r="AKH286" s="3"/>
      <c r="AKI286" s="3"/>
      <c r="AKJ286" s="3"/>
      <c r="AKK286" s="3"/>
      <c r="AKL286" s="3"/>
      <c r="AKM286" s="3"/>
      <c r="AKN286" s="3"/>
      <c r="AKO286" s="3"/>
      <c r="AKP286" s="3"/>
      <c r="AKQ286" s="3"/>
      <c r="AKR286" s="3"/>
      <c r="AKS286" s="3"/>
      <c r="AKT286" s="3"/>
      <c r="AKU286" s="3"/>
      <c r="AKV286" s="3"/>
      <c r="AKW286" s="3"/>
      <c r="AKX286" s="3"/>
      <c r="AKY286" s="3"/>
      <c r="AKZ286" s="3"/>
      <c r="ALA286" s="3"/>
      <c r="ALB286" s="3"/>
      <c r="ALC286" s="3"/>
      <c r="ALD286" s="3"/>
      <c r="ALE286" s="3"/>
      <c r="ALF286" s="3"/>
      <c r="ALG286" s="3"/>
      <c r="ALH286" s="3"/>
      <c r="ALI286" s="3"/>
      <c r="ALJ286" s="3"/>
      <c r="ALK286" s="3"/>
      <c r="ALL286" s="3"/>
      <c r="ALM286" s="3"/>
      <c r="ALN286" s="3"/>
      <c r="ALO286" s="3"/>
      <c r="ALP286" s="3"/>
      <c r="ALQ286" s="3"/>
      <c r="ALR286" s="3"/>
      <c r="ALS286" s="3"/>
      <c r="ALT286" s="3"/>
      <c r="ALU286" s="3"/>
      <c r="ALV286" s="3"/>
      <c r="ALW286" s="3"/>
      <c r="ALX286" s="3"/>
      <c r="ALY286" s="3"/>
      <c r="ALZ286" s="3"/>
      <c r="AMA286" s="3"/>
      <c r="AMB286" s="3"/>
      <c r="AMC286" s="3"/>
      <c r="AMD286" s="3"/>
      <c r="AME286" s="3"/>
      <c r="AMF286" s="3"/>
      <c r="AMG286" s="3"/>
      <c r="AMH286" s="3"/>
      <c r="AMI286" s="3"/>
      <c r="AMJ286" s="3"/>
      <c r="AMK286" s="3"/>
      <c r="AML286" s="3"/>
      <c r="AMM286" s="3"/>
      <c r="AMN286" s="3"/>
      <c r="AMO286" s="3"/>
      <c r="AMP286" s="3"/>
      <c r="AMQ286" s="3"/>
      <c r="AMR286" s="3"/>
      <c r="AMS286" s="3"/>
      <c r="AMT286" s="3"/>
      <c r="AMU286" s="3"/>
    </row>
    <row r="287" spans="1:1035" ht="14.25">
      <c r="A287" s="3"/>
      <c r="B287" s="3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  <c r="IW287" s="3"/>
      <c r="IX287" s="3"/>
      <c r="IY287" s="3"/>
      <c r="IZ287" s="3"/>
      <c r="JA287" s="3"/>
      <c r="JB287" s="3"/>
      <c r="JC287" s="3"/>
      <c r="JD287" s="3"/>
      <c r="JE287" s="3"/>
      <c r="JF287" s="3"/>
      <c r="JG287" s="3"/>
      <c r="JH287" s="3"/>
      <c r="JI287" s="3"/>
      <c r="JJ287" s="3"/>
      <c r="JK287" s="3"/>
      <c r="JL287" s="3"/>
      <c r="JM287" s="3"/>
      <c r="JN287" s="3"/>
      <c r="JO287" s="3"/>
      <c r="JP287" s="3"/>
      <c r="JQ287" s="3"/>
      <c r="JR287" s="3"/>
      <c r="JS287" s="3"/>
      <c r="JT287" s="3"/>
      <c r="JU287" s="3"/>
      <c r="JV287" s="3"/>
      <c r="JW287" s="3"/>
      <c r="JX287" s="3"/>
      <c r="JY287" s="3"/>
      <c r="JZ287" s="3"/>
      <c r="KA287" s="3"/>
      <c r="KB287" s="3"/>
      <c r="KC287" s="3"/>
      <c r="KD287" s="3"/>
      <c r="KE287" s="3"/>
      <c r="KF287" s="3"/>
      <c r="KG287" s="3"/>
      <c r="KH287" s="3"/>
      <c r="KI287" s="3"/>
      <c r="KJ287" s="3"/>
      <c r="KK287" s="3"/>
      <c r="KL287" s="3"/>
      <c r="KM287" s="3"/>
      <c r="KN287" s="3"/>
      <c r="KO287" s="3"/>
      <c r="KP287" s="3"/>
      <c r="KQ287" s="3"/>
      <c r="KR287" s="3"/>
      <c r="KS287" s="3"/>
      <c r="KT287" s="3"/>
      <c r="KU287" s="3"/>
      <c r="KV287" s="3"/>
      <c r="KW287" s="3"/>
      <c r="KX287" s="3"/>
      <c r="KY287" s="3"/>
      <c r="KZ287" s="3"/>
      <c r="LA287" s="3"/>
      <c r="LB287" s="3"/>
      <c r="LC287" s="3"/>
      <c r="LD287" s="3"/>
      <c r="LE287" s="3"/>
      <c r="LF287" s="3"/>
      <c r="LG287" s="3"/>
      <c r="LH287" s="3"/>
      <c r="LI287" s="3"/>
      <c r="LJ287" s="3"/>
      <c r="LK287" s="3"/>
      <c r="LL287" s="3"/>
      <c r="LM287" s="3"/>
      <c r="LN287" s="3"/>
      <c r="LO287" s="3"/>
      <c r="LP287" s="3"/>
      <c r="LQ287" s="3"/>
      <c r="LR287" s="3"/>
      <c r="LS287" s="3"/>
      <c r="LT287" s="3"/>
      <c r="LU287" s="3"/>
      <c r="LV287" s="3"/>
      <c r="LW287" s="3"/>
      <c r="LX287" s="3"/>
      <c r="LY287" s="3"/>
      <c r="LZ287" s="3"/>
      <c r="MA287" s="3"/>
      <c r="MB287" s="3"/>
      <c r="MC287" s="3"/>
      <c r="MD287" s="3"/>
      <c r="ME287" s="3"/>
      <c r="MF287" s="3"/>
      <c r="MG287" s="3"/>
      <c r="MH287" s="3"/>
      <c r="MI287" s="3"/>
      <c r="MJ287" s="3"/>
      <c r="MK287" s="3"/>
      <c r="ML287" s="3"/>
      <c r="MM287" s="3"/>
      <c r="MN287" s="3"/>
      <c r="MO287" s="3"/>
      <c r="MP287" s="3"/>
      <c r="MQ287" s="3"/>
      <c r="MR287" s="3"/>
      <c r="MS287" s="3"/>
      <c r="MT287" s="3"/>
      <c r="MU287" s="3"/>
      <c r="MV287" s="3"/>
      <c r="MW287" s="3"/>
      <c r="MX287" s="3"/>
      <c r="MY287" s="3"/>
      <c r="MZ287" s="3"/>
      <c r="NA287" s="3"/>
      <c r="NB287" s="3"/>
      <c r="NC287" s="3"/>
      <c r="ND287" s="3"/>
      <c r="NE287" s="3"/>
      <c r="NF287" s="3"/>
      <c r="NG287" s="3"/>
      <c r="NH287" s="3"/>
      <c r="NI287" s="3"/>
      <c r="NJ287" s="3"/>
      <c r="NK287" s="3"/>
      <c r="NL287" s="3"/>
      <c r="NM287" s="3"/>
      <c r="NN287" s="3"/>
      <c r="NO287" s="3"/>
      <c r="NP287" s="3"/>
      <c r="NQ287" s="3"/>
      <c r="NR287" s="3"/>
      <c r="NS287" s="3"/>
      <c r="NT287" s="3"/>
      <c r="NU287" s="3"/>
      <c r="NV287" s="3"/>
      <c r="NW287" s="3"/>
      <c r="NX287" s="3"/>
      <c r="NY287" s="3"/>
      <c r="NZ287" s="3"/>
      <c r="OA287" s="3"/>
      <c r="OB287" s="3"/>
      <c r="OC287" s="3"/>
      <c r="OD287" s="3"/>
      <c r="OE287" s="3"/>
      <c r="OF287" s="3"/>
      <c r="OG287" s="3"/>
      <c r="OH287" s="3"/>
      <c r="OI287" s="3"/>
      <c r="OJ287" s="3"/>
      <c r="OK287" s="3"/>
      <c r="OL287" s="3"/>
      <c r="OM287" s="3"/>
      <c r="ON287" s="3"/>
      <c r="OO287" s="3"/>
      <c r="OP287" s="3"/>
      <c r="OQ287" s="3"/>
      <c r="OR287" s="3"/>
      <c r="OS287" s="3"/>
      <c r="OT287" s="3"/>
      <c r="OU287" s="3"/>
      <c r="OV287" s="3"/>
      <c r="OW287" s="3"/>
      <c r="OX287" s="3"/>
      <c r="OY287" s="3"/>
      <c r="OZ287" s="3"/>
      <c r="PA287" s="3"/>
      <c r="PB287" s="3"/>
      <c r="PC287" s="3"/>
      <c r="PD287" s="3"/>
      <c r="PE287" s="3"/>
      <c r="PF287" s="3"/>
      <c r="PG287" s="3"/>
      <c r="PH287" s="3"/>
      <c r="PI287" s="3"/>
      <c r="PJ287" s="3"/>
      <c r="PK287" s="3"/>
      <c r="PL287" s="3"/>
      <c r="PM287" s="3"/>
      <c r="PN287" s="3"/>
      <c r="PO287" s="3"/>
      <c r="PP287" s="3"/>
      <c r="PQ287" s="3"/>
      <c r="PR287" s="3"/>
      <c r="PS287" s="3"/>
      <c r="PT287" s="3"/>
      <c r="PU287" s="3"/>
      <c r="PV287" s="3"/>
      <c r="PW287" s="3"/>
      <c r="PX287" s="3"/>
      <c r="PY287" s="3"/>
      <c r="PZ287" s="3"/>
      <c r="QA287" s="3"/>
      <c r="QB287" s="3"/>
      <c r="QC287" s="3"/>
      <c r="QD287" s="3"/>
      <c r="QE287" s="3"/>
      <c r="QF287" s="3"/>
      <c r="QG287" s="3"/>
      <c r="QH287" s="3"/>
      <c r="QI287" s="3"/>
      <c r="QJ287" s="3"/>
      <c r="QK287" s="3"/>
      <c r="QL287" s="3"/>
      <c r="QM287" s="3"/>
      <c r="QN287" s="3"/>
      <c r="QO287" s="3"/>
      <c r="QP287" s="3"/>
      <c r="QQ287" s="3"/>
      <c r="QR287" s="3"/>
      <c r="QS287" s="3"/>
      <c r="QT287" s="3"/>
      <c r="QU287" s="3"/>
      <c r="QV287" s="3"/>
      <c r="QW287" s="3"/>
      <c r="QX287" s="3"/>
      <c r="QY287" s="3"/>
      <c r="QZ287" s="3"/>
      <c r="RA287" s="3"/>
      <c r="RB287" s="3"/>
      <c r="RC287" s="3"/>
      <c r="RD287" s="3"/>
      <c r="RE287" s="3"/>
      <c r="RF287" s="3"/>
      <c r="RG287" s="3"/>
      <c r="RH287" s="3"/>
      <c r="RI287" s="3"/>
      <c r="RJ287" s="3"/>
      <c r="RK287" s="3"/>
      <c r="RL287" s="3"/>
      <c r="RM287" s="3"/>
      <c r="RN287" s="3"/>
      <c r="RO287" s="3"/>
      <c r="RP287" s="3"/>
      <c r="RQ287" s="3"/>
      <c r="RR287" s="3"/>
      <c r="RS287" s="3"/>
      <c r="RT287" s="3"/>
      <c r="RU287" s="3"/>
      <c r="RV287" s="3"/>
      <c r="RW287" s="3"/>
      <c r="RX287" s="3"/>
      <c r="RY287" s="3"/>
      <c r="RZ287" s="3"/>
      <c r="SA287" s="3"/>
      <c r="SB287" s="3"/>
      <c r="SC287" s="3"/>
      <c r="SD287" s="3"/>
      <c r="SE287" s="3"/>
      <c r="SF287" s="3"/>
      <c r="SG287" s="3"/>
      <c r="SH287" s="3"/>
      <c r="SI287" s="3"/>
      <c r="SJ287" s="3"/>
      <c r="SK287" s="3"/>
      <c r="SL287" s="3"/>
      <c r="SM287" s="3"/>
      <c r="SN287" s="3"/>
      <c r="SO287" s="3"/>
      <c r="SP287" s="3"/>
      <c r="SQ287" s="3"/>
      <c r="SR287" s="3"/>
      <c r="SS287" s="3"/>
      <c r="ST287" s="3"/>
      <c r="SU287" s="3"/>
      <c r="SV287" s="3"/>
      <c r="SW287" s="3"/>
      <c r="SX287" s="3"/>
      <c r="SY287" s="3"/>
      <c r="SZ287" s="3"/>
      <c r="TA287" s="3"/>
      <c r="TB287" s="3"/>
      <c r="TC287" s="3"/>
      <c r="TD287" s="3"/>
      <c r="TE287" s="3"/>
      <c r="TF287" s="3"/>
      <c r="TG287" s="3"/>
      <c r="TH287" s="3"/>
      <c r="TI287" s="3"/>
      <c r="TJ287" s="3"/>
      <c r="TK287" s="3"/>
      <c r="TL287" s="3"/>
      <c r="TM287" s="3"/>
      <c r="TN287" s="3"/>
      <c r="TO287" s="3"/>
      <c r="TP287" s="3"/>
      <c r="TQ287" s="3"/>
      <c r="TR287" s="3"/>
      <c r="TS287" s="3"/>
      <c r="TT287" s="3"/>
      <c r="TU287" s="3"/>
      <c r="TV287" s="3"/>
      <c r="TW287" s="3"/>
      <c r="TX287" s="3"/>
      <c r="TY287" s="3"/>
      <c r="TZ287" s="3"/>
      <c r="UA287" s="3"/>
      <c r="UB287" s="3"/>
      <c r="UC287" s="3"/>
      <c r="UD287" s="3"/>
      <c r="UE287" s="3"/>
      <c r="UF287" s="3"/>
      <c r="UG287" s="3"/>
      <c r="UH287" s="3"/>
      <c r="UI287" s="3"/>
      <c r="UJ287" s="3"/>
      <c r="UK287" s="3"/>
      <c r="UL287" s="3"/>
      <c r="UM287" s="3"/>
      <c r="UN287" s="3"/>
      <c r="UO287" s="3"/>
      <c r="UP287" s="3"/>
      <c r="UQ287" s="3"/>
      <c r="UR287" s="3"/>
      <c r="US287" s="3"/>
      <c r="UT287" s="3"/>
      <c r="UU287" s="3"/>
      <c r="UV287" s="3"/>
      <c r="UW287" s="3"/>
      <c r="UX287" s="3"/>
      <c r="UY287" s="3"/>
      <c r="UZ287" s="3"/>
      <c r="VA287" s="3"/>
      <c r="VB287" s="3"/>
      <c r="VC287" s="3"/>
      <c r="VD287" s="3"/>
      <c r="VE287" s="3"/>
      <c r="VF287" s="3"/>
      <c r="VG287" s="3"/>
      <c r="VH287" s="3"/>
      <c r="VI287" s="3"/>
      <c r="VJ287" s="3"/>
      <c r="VK287" s="3"/>
      <c r="VL287" s="3"/>
      <c r="VM287" s="3"/>
      <c r="VN287" s="3"/>
      <c r="VO287" s="3"/>
      <c r="VP287" s="3"/>
      <c r="VQ287" s="3"/>
      <c r="VR287" s="3"/>
      <c r="VS287" s="3"/>
      <c r="VT287" s="3"/>
      <c r="VU287" s="3"/>
      <c r="VV287" s="3"/>
      <c r="VW287" s="3"/>
      <c r="VX287" s="3"/>
      <c r="VY287" s="3"/>
      <c r="VZ287" s="3"/>
      <c r="WA287" s="3"/>
      <c r="WB287" s="3"/>
      <c r="WC287" s="3"/>
      <c r="WD287" s="3"/>
      <c r="WE287" s="3"/>
      <c r="WF287" s="3"/>
      <c r="WG287" s="3"/>
      <c r="WH287" s="3"/>
      <c r="WI287" s="3"/>
      <c r="WJ287" s="3"/>
      <c r="WK287" s="3"/>
      <c r="WL287" s="3"/>
      <c r="WM287" s="3"/>
      <c r="WN287" s="3"/>
      <c r="WO287" s="3"/>
      <c r="WP287" s="3"/>
      <c r="WQ287" s="3"/>
      <c r="WR287" s="3"/>
      <c r="WS287" s="3"/>
      <c r="WT287" s="3"/>
      <c r="WU287" s="3"/>
      <c r="WV287" s="3"/>
      <c r="WW287" s="3"/>
      <c r="WX287" s="3"/>
      <c r="WY287" s="3"/>
      <c r="WZ287" s="3"/>
      <c r="XA287" s="3"/>
      <c r="XB287" s="3"/>
      <c r="XC287" s="3"/>
      <c r="XD287" s="3"/>
      <c r="XE287" s="3"/>
      <c r="XF287" s="3"/>
      <c r="XG287" s="3"/>
      <c r="XH287" s="3"/>
      <c r="XI287" s="3"/>
      <c r="XJ287" s="3"/>
      <c r="XK287" s="3"/>
      <c r="XL287" s="3"/>
      <c r="XM287" s="3"/>
      <c r="XN287" s="3"/>
      <c r="XO287" s="3"/>
      <c r="XP287" s="3"/>
      <c r="XQ287" s="3"/>
      <c r="XR287" s="3"/>
      <c r="XS287" s="3"/>
      <c r="XT287" s="3"/>
      <c r="XU287" s="3"/>
      <c r="XV287" s="3"/>
      <c r="XW287" s="3"/>
      <c r="XX287" s="3"/>
      <c r="XY287" s="3"/>
      <c r="XZ287" s="3"/>
      <c r="YA287" s="3"/>
      <c r="YB287" s="3"/>
      <c r="YC287" s="3"/>
      <c r="YD287" s="3"/>
      <c r="YE287" s="3"/>
      <c r="YF287" s="3"/>
      <c r="YG287" s="3"/>
      <c r="YH287" s="3"/>
      <c r="YI287" s="3"/>
      <c r="YJ287" s="3"/>
      <c r="YK287" s="3"/>
      <c r="YL287" s="3"/>
      <c r="YM287" s="3"/>
      <c r="YN287" s="3"/>
      <c r="YO287" s="3"/>
      <c r="YP287" s="3"/>
      <c r="YQ287" s="3"/>
      <c r="YR287" s="3"/>
      <c r="YS287" s="3"/>
      <c r="YT287" s="3"/>
      <c r="YU287" s="3"/>
      <c r="YV287" s="3"/>
      <c r="YW287" s="3"/>
      <c r="YX287" s="3"/>
      <c r="YY287" s="3"/>
      <c r="YZ287" s="3"/>
      <c r="ZA287" s="3"/>
      <c r="ZB287" s="3"/>
      <c r="ZC287" s="3"/>
      <c r="ZD287" s="3"/>
      <c r="ZE287" s="3"/>
      <c r="ZF287" s="3"/>
      <c r="ZG287" s="3"/>
      <c r="ZH287" s="3"/>
      <c r="ZI287" s="3"/>
      <c r="ZJ287" s="3"/>
      <c r="ZK287" s="3"/>
      <c r="ZL287" s="3"/>
      <c r="ZM287" s="3"/>
      <c r="ZN287" s="3"/>
      <c r="ZO287" s="3"/>
      <c r="ZP287" s="3"/>
      <c r="ZQ287" s="3"/>
      <c r="ZR287" s="3"/>
      <c r="ZS287" s="3"/>
      <c r="ZT287" s="3"/>
      <c r="ZU287" s="3"/>
      <c r="ZV287" s="3"/>
      <c r="ZW287" s="3"/>
      <c r="ZX287" s="3"/>
      <c r="ZY287" s="3"/>
      <c r="ZZ287" s="3"/>
      <c r="AAA287" s="3"/>
      <c r="AAB287" s="3"/>
      <c r="AAC287" s="3"/>
      <c r="AAD287" s="3"/>
      <c r="AAE287" s="3"/>
      <c r="AAF287" s="3"/>
      <c r="AAG287" s="3"/>
      <c r="AAH287" s="3"/>
      <c r="AAI287" s="3"/>
      <c r="AAJ287" s="3"/>
      <c r="AAK287" s="3"/>
      <c r="AAL287" s="3"/>
      <c r="AAM287" s="3"/>
      <c r="AAN287" s="3"/>
      <c r="AAO287" s="3"/>
      <c r="AAP287" s="3"/>
      <c r="AAQ287" s="3"/>
      <c r="AAR287" s="3"/>
      <c r="AAS287" s="3"/>
      <c r="AAT287" s="3"/>
      <c r="AAU287" s="3"/>
      <c r="AAV287" s="3"/>
      <c r="AAW287" s="3"/>
      <c r="AAX287" s="3"/>
      <c r="AAY287" s="3"/>
      <c r="AAZ287" s="3"/>
      <c r="ABA287" s="3"/>
      <c r="ABB287" s="3"/>
      <c r="ABC287" s="3"/>
      <c r="ABD287" s="3"/>
      <c r="ABE287" s="3"/>
      <c r="ABF287" s="3"/>
      <c r="ABG287" s="3"/>
      <c r="ABH287" s="3"/>
      <c r="ABI287" s="3"/>
      <c r="ABJ287" s="3"/>
      <c r="ABK287" s="3"/>
      <c r="ABL287" s="3"/>
      <c r="ABM287" s="3"/>
      <c r="ABN287" s="3"/>
      <c r="ABO287" s="3"/>
      <c r="ABP287" s="3"/>
      <c r="ABQ287" s="3"/>
      <c r="ABR287" s="3"/>
      <c r="ABS287" s="3"/>
      <c r="ABT287" s="3"/>
      <c r="ABU287" s="3"/>
      <c r="ABV287" s="3"/>
      <c r="ABW287" s="3"/>
      <c r="ABX287" s="3"/>
      <c r="ABY287" s="3"/>
      <c r="ABZ287" s="3"/>
      <c r="ACA287" s="3"/>
      <c r="ACB287" s="3"/>
      <c r="ACC287" s="3"/>
      <c r="ACD287" s="3"/>
      <c r="ACE287" s="3"/>
      <c r="ACF287" s="3"/>
      <c r="ACG287" s="3"/>
      <c r="ACH287" s="3"/>
      <c r="ACI287" s="3"/>
      <c r="ACJ287" s="3"/>
      <c r="ACK287" s="3"/>
      <c r="ACL287" s="3"/>
      <c r="ACM287" s="3"/>
      <c r="ACN287" s="3"/>
      <c r="ACO287" s="3"/>
      <c r="ACP287" s="3"/>
      <c r="ACQ287" s="3"/>
      <c r="ACR287" s="3"/>
      <c r="ACS287" s="3"/>
      <c r="ACT287" s="3"/>
      <c r="ACU287" s="3"/>
      <c r="ACV287" s="3"/>
      <c r="ACW287" s="3"/>
      <c r="ACX287" s="3"/>
      <c r="ACY287" s="3"/>
      <c r="ACZ287" s="3"/>
      <c r="ADA287" s="3"/>
      <c r="ADB287" s="3"/>
      <c r="ADC287" s="3"/>
      <c r="ADD287" s="3"/>
      <c r="ADE287" s="3"/>
      <c r="ADF287" s="3"/>
      <c r="ADG287" s="3"/>
      <c r="ADH287" s="3"/>
      <c r="ADI287" s="3"/>
      <c r="ADJ287" s="3"/>
      <c r="ADK287" s="3"/>
      <c r="ADL287" s="3"/>
      <c r="ADM287" s="3"/>
      <c r="ADN287" s="3"/>
      <c r="ADO287" s="3"/>
      <c r="ADP287" s="3"/>
      <c r="ADQ287" s="3"/>
      <c r="ADR287" s="3"/>
      <c r="ADS287" s="3"/>
      <c r="ADT287" s="3"/>
      <c r="ADU287" s="3"/>
      <c r="ADV287" s="3"/>
      <c r="ADW287" s="3"/>
      <c r="ADX287" s="3"/>
      <c r="ADY287" s="3"/>
      <c r="ADZ287" s="3"/>
      <c r="AEA287" s="3"/>
      <c r="AEB287" s="3"/>
      <c r="AEC287" s="3"/>
      <c r="AED287" s="3"/>
      <c r="AEE287" s="3"/>
      <c r="AEF287" s="3"/>
      <c r="AEG287" s="3"/>
      <c r="AEH287" s="3"/>
      <c r="AEI287" s="3"/>
      <c r="AEJ287" s="3"/>
      <c r="AEK287" s="3"/>
      <c r="AEL287" s="3"/>
      <c r="AEM287" s="3"/>
      <c r="AEN287" s="3"/>
      <c r="AEO287" s="3"/>
      <c r="AEP287" s="3"/>
      <c r="AEQ287" s="3"/>
      <c r="AER287" s="3"/>
      <c r="AES287" s="3"/>
      <c r="AET287" s="3"/>
      <c r="AEU287" s="3"/>
      <c r="AEV287" s="3"/>
      <c r="AEW287" s="3"/>
      <c r="AEX287" s="3"/>
      <c r="AEY287" s="3"/>
      <c r="AEZ287" s="3"/>
      <c r="AFA287" s="3"/>
      <c r="AFB287" s="3"/>
      <c r="AFC287" s="3"/>
      <c r="AFD287" s="3"/>
      <c r="AFE287" s="3"/>
      <c r="AFF287" s="3"/>
      <c r="AFG287" s="3"/>
      <c r="AFH287" s="3"/>
      <c r="AFI287" s="3"/>
      <c r="AFJ287" s="3"/>
      <c r="AFK287" s="3"/>
      <c r="AFL287" s="3"/>
      <c r="AFM287" s="3"/>
      <c r="AFN287" s="3"/>
      <c r="AFO287" s="3"/>
      <c r="AFP287" s="3"/>
      <c r="AFQ287" s="3"/>
      <c r="AFR287" s="3"/>
      <c r="AFS287" s="3"/>
      <c r="AFT287" s="3"/>
      <c r="AFU287" s="3"/>
      <c r="AFV287" s="3"/>
      <c r="AFW287" s="3"/>
      <c r="AFX287" s="3"/>
      <c r="AFY287" s="3"/>
      <c r="AFZ287" s="3"/>
      <c r="AGA287" s="3"/>
      <c r="AGB287" s="3"/>
      <c r="AGC287" s="3"/>
      <c r="AGD287" s="3"/>
      <c r="AGE287" s="3"/>
      <c r="AGF287" s="3"/>
      <c r="AGG287" s="3"/>
      <c r="AGH287" s="3"/>
      <c r="AGI287" s="3"/>
      <c r="AGJ287" s="3"/>
      <c r="AGK287" s="3"/>
      <c r="AGL287" s="3"/>
      <c r="AGM287" s="3"/>
      <c r="AGN287" s="3"/>
      <c r="AGO287" s="3"/>
      <c r="AGP287" s="3"/>
      <c r="AGQ287" s="3"/>
      <c r="AGR287" s="3"/>
      <c r="AGS287" s="3"/>
      <c r="AGT287" s="3"/>
      <c r="AGU287" s="3"/>
      <c r="AGV287" s="3"/>
      <c r="AGW287" s="3"/>
      <c r="AGX287" s="3"/>
      <c r="AGY287" s="3"/>
      <c r="AGZ287" s="3"/>
      <c r="AHA287" s="3"/>
      <c r="AHB287" s="3"/>
      <c r="AHC287" s="3"/>
      <c r="AHD287" s="3"/>
      <c r="AHE287" s="3"/>
      <c r="AHF287" s="3"/>
      <c r="AHG287" s="3"/>
      <c r="AHH287" s="3"/>
      <c r="AHI287" s="3"/>
      <c r="AHJ287" s="3"/>
      <c r="AHK287" s="3"/>
      <c r="AHL287" s="3"/>
      <c r="AHM287" s="3"/>
      <c r="AHN287" s="3"/>
      <c r="AHO287" s="3"/>
      <c r="AHP287" s="3"/>
      <c r="AHQ287" s="3"/>
      <c r="AHR287" s="3"/>
      <c r="AHS287" s="3"/>
      <c r="AHT287" s="3"/>
      <c r="AHU287" s="3"/>
      <c r="AHV287" s="3"/>
      <c r="AHW287" s="3"/>
      <c r="AHX287" s="3"/>
      <c r="AHY287" s="3"/>
      <c r="AHZ287" s="3"/>
      <c r="AIA287" s="3"/>
      <c r="AIB287" s="3"/>
      <c r="AIC287" s="3"/>
      <c r="AID287" s="3"/>
      <c r="AIE287" s="3"/>
      <c r="AIF287" s="3"/>
      <c r="AIG287" s="3"/>
      <c r="AIH287" s="3"/>
      <c r="AII287" s="3"/>
      <c r="AIJ287" s="3"/>
      <c r="AIK287" s="3"/>
      <c r="AIL287" s="3"/>
      <c r="AIM287" s="3"/>
      <c r="AIN287" s="3"/>
      <c r="AIO287" s="3"/>
      <c r="AIP287" s="3"/>
      <c r="AIQ287" s="3"/>
      <c r="AIR287" s="3"/>
      <c r="AIS287" s="3"/>
      <c r="AIT287" s="3"/>
      <c r="AIU287" s="3"/>
      <c r="AIV287" s="3"/>
      <c r="AIW287" s="3"/>
      <c r="AIX287" s="3"/>
      <c r="AIY287" s="3"/>
      <c r="AIZ287" s="3"/>
      <c r="AJA287" s="3"/>
      <c r="AJB287" s="3"/>
      <c r="AJC287" s="3"/>
      <c r="AJD287" s="3"/>
      <c r="AJE287" s="3"/>
      <c r="AJF287" s="3"/>
      <c r="AJG287" s="3"/>
      <c r="AJH287" s="3"/>
      <c r="AJI287" s="3"/>
      <c r="AJJ287" s="3"/>
      <c r="AJK287" s="3"/>
      <c r="AJL287" s="3"/>
      <c r="AJM287" s="3"/>
      <c r="AJN287" s="3"/>
      <c r="AJO287" s="3"/>
      <c r="AJP287" s="3"/>
      <c r="AJQ287" s="3"/>
      <c r="AJR287" s="3"/>
      <c r="AJS287" s="3"/>
      <c r="AJT287" s="3"/>
      <c r="AJU287" s="3"/>
      <c r="AJV287" s="3"/>
      <c r="AJW287" s="3"/>
      <c r="AJX287" s="3"/>
      <c r="AJY287" s="3"/>
      <c r="AJZ287" s="3"/>
      <c r="AKA287" s="3"/>
      <c r="AKB287" s="3"/>
      <c r="AKC287" s="3"/>
      <c r="AKD287" s="3"/>
      <c r="AKE287" s="3"/>
      <c r="AKF287" s="3"/>
      <c r="AKG287" s="3"/>
      <c r="AKH287" s="3"/>
      <c r="AKI287" s="3"/>
      <c r="AKJ287" s="3"/>
      <c r="AKK287" s="3"/>
      <c r="AKL287" s="3"/>
      <c r="AKM287" s="3"/>
      <c r="AKN287" s="3"/>
      <c r="AKO287" s="3"/>
      <c r="AKP287" s="3"/>
      <c r="AKQ287" s="3"/>
      <c r="AKR287" s="3"/>
      <c r="AKS287" s="3"/>
      <c r="AKT287" s="3"/>
      <c r="AKU287" s="3"/>
      <c r="AKV287" s="3"/>
      <c r="AKW287" s="3"/>
      <c r="AKX287" s="3"/>
      <c r="AKY287" s="3"/>
      <c r="AKZ287" s="3"/>
      <c r="ALA287" s="3"/>
      <c r="ALB287" s="3"/>
      <c r="ALC287" s="3"/>
      <c r="ALD287" s="3"/>
      <c r="ALE287" s="3"/>
      <c r="ALF287" s="3"/>
      <c r="ALG287" s="3"/>
      <c r="ALH287" s="3"/>
      <c r="ALI287" s="3"/>
      <c r="ALJ287" s="3"/>
      <c r="ALK287" s="3"/>
      <c r="ALL287" s="3"/>
      <c r="ALM287" s="3"/>
      <c r="ALN287" s="3"/>
      <c r="ALO287" s="3"/>
      <c r="ALP287" s="3"/>
      <c r="ALQ287" s="3"/>
      <c r="ALR287" s="3"/>
      <c r="ALS287" s="3"/>
      <c r="ALT287" s="3"/>
      <c r="ALU287" s="3"/>
      <c r="ALV287" s="3"/>
      <c r="ALW287" s="3"/>
      <c r="ALX287" s="3"/>
      <c r="ALY287" s="3"/>
      <c r="ALZ287" s="3"/>
      <c r="AMA287" s="3"/>
      <c r="AMB287" s="3"/>
      <c r="AMC287" s="3"/>
      <c r="AMD287" s="3"/>
      <c r="AME287" s="3"/>
      <c r="AMF287" s="3"/>
      <c r="AMG287" s="3"/>
      <c r="AMH287" s="3"/>
      <c r="AMI287" s="3"/>
      <c r="AMJ287" s="3"/>
      <c r="AMK287" s="3"/>
      <c r="AML287" s="3"/>
      <c r="AMM287" s="3"/>
      <c r="AMN287" s="3"/>
      <c r="AMO287" s="3"/>
      <c r="AMP287" s="3"/>
      <c r="AMQ287" s="3"/>
      <c r="AMR287" s="3"/>
      <c r="AMS287" s="3"/>
      <c r="AMT287" s="3"/>
      <c r="AMU287" s="3"/>
    </row>
    <row r="288" spans="1:1035" ht="14.25">
      <c r="A288" s="3"/>
      <c r="B288" s="3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  <c r="IW288" s="3"/>
      <c r="IX288" s="3"/>
      <c r="IY288" s="3"/>
      <c r="IZ288" s="3"/>
      <c r="JA288" s="3"/>
      <c r="JB288" s="3"/>
      <c r="JC288" s="3"/>
      <c r="JD288" s="3"/>
      <c r="JE288" s="3"/>
      <c r="JF288" s="3"/>
      <c r="JG288" s="3"/>
      <c r="JH288" s="3"/>
      <c r="JI288" s="3"/>
      <c r="JJ288" s="3"/>
      <c r="JK288" s="3"/>
      <c r="JL288" s="3"/>
      <c r="JM288" s="3"/>
      <c r="JN288" s="3"/>
      <c r="JO288" s="3"/>
      <c r="JP288" s="3"/>
      <c r="JQ288" s="3"/>
      <c r="JR288" s="3"/>
      <c r="JS288" s="3"/>
      <c r="JT288" s="3"/>
      <c r="JU288" s="3"/>
      <c r="JV288" s="3"/>
      <c r="JW288" s="3"/>
      <c r="JX288" s="3"/>
      <c r="JY288" s="3"/>
      <c r="JZ288" s="3"/>
      <c r="KA288" s="3"/>
      <c r="KB288" s="3"/>
      <c r="KC288" s="3"/>
      <c r="KD288" s="3"/>
      <c r="KE288" s="3"/>
      <c r="KF288" s="3"/>
      <c r="KG288" s="3"/>
      <c r="KH288" s="3"/>
      <c r="KI288" s="3"/>
      <c r="KJ288" s="3"/>
      <c r="KK288" s="3"/>
      <c r="KL288" s="3"/>
      <c r="KM288" s="3"/>
      <c r="KN288" s="3"/>
      <c r="KO288" s="3"/>
      <c r="KP288" s="3"/>
      <c r="KQ288" s="3"/>
      <c r="KR288" s="3"/>
      <c r="KS288" s="3"/>
      <c r="KT288" s="3"/>
      <c r="KU288" s="3"/>
      <c r="KV288" s="3"/>
      <c r="KW288" s="3"/>
      <c r="KX288" s="3"/>
      <c r="KY288" s="3"/>
      <c r="KZ288" s="3"/>
      <c r="LA288" s="3"/>
      <c r="LB288" s="3"/>
      <c r="LC288" s="3"/>
      <c r="LD288" s="3"/>
      <c r="LE288" s="3"/>
      <c r="LF288" s="3"/>
      <c r="LG288" s="3"/>
      <c r="LH288" s="3"/>
      <c r="LI288" s="3"/>
      <c r="LJ288" s="3"/>
      <c r="LK288" s="3"/>
      <c r="LL288" s="3"/>
      <c r="LM288" s="3"/>
      <c r="LN288" s="3"/>
      <c r="LO288" s="3"/>
      <c r="LP288" s="3"/>
      <c r="LQ288" s="3"/>
      <c r="LR288" s="3"/>
      <c r="LS288" s="3"/>
      <c r="LT288" s="3"/>
      <c r="LU288" s="3"/>
      <c r="LV288" s="3"/>
      <c r="LW288" s="3"/>
      <c r="LX288" s="3"/>
      <c r="LY288" s="3"/>
      <c r="LZ288" s="3"/>
      <c r="MA288" s="3"/>
      <c r="MB288" s="3"/>
      <c r="MC288" s="3"/>
      <c r="MD288" s="3"/>
      <c r="ME288" s="3"/>
      <c r="MF288" s="3"/>
      <c r="MG288" s="3"/>
      <c r="MH288" s="3"/>
      <c r="MI288" s="3"/>
      <c r="MJ288" s="3"/>
      <c r="MK288" s="3"/>
      <c r="ML288" s="3"/>
      <c r="MM288" s="3"/>
      <c r="MN288" s="3"/>
      <c r="MO288" s="3"/>
      <c r="MP288" s="3"/>
      <c r="MQ288" s="3"/>
      <c r="MR288" s="3"/>
      <c r="MS288" s="3"/>
      <c r="MT288" s="3"/>
      <c r="MU288" s="3"/>
      <c r="MV288" s="3"/>
      <c r="MW288" s="3"/>
      <c r="MX288" s="3"/>
      <c r="MY288" s="3"/>
      <c r="MZ288" s="3"/>
      <c r="NA288" s="3"/>
      <c r="NB288" s="3"/>
      <c r="NC288" s="3"/>
      <c r="ND288" s="3"/>
      <c r="NE288" s="3"/>
      <c r="NF288" s="3"/>
      <c r="NG288" s="3"/>
      <c r="NH288" s="3"/>
      <c r="NI288" s="3"/>
      <c r="NJ288" s="3"/>
      <c r="NK288" s="3"/>
      <c r="NL288" s="3"/>
      <c r="NM288" s="3"/>
      <c r="NN288" s="3"/>
      <c r="NO288" s="3"/>
      <c r="NP288" s="3"/>
      <c r="NQ288" s="3"/>
      <c r="NR288" s="3"/>
      <c r="NS288" s="3"/>
      <c r="NT288" s="3"/>
      <c r="NU288" s="3"/>
      <c r="NV288" s="3"/>
      <c r="NW288" s="3"/>
      <c r="NX288" s="3"/>
      <c r="NY288" s="3"/>
      <c r="NZ288" s="3"/>
      <c r="OA288" s="3"/>
      <c r="OB288" s="3"/>
      <c r="OC288" s="3"/>
      <c r="OD288" s="3"/>
      <c r="OE288" s="3"/>
      <c r="OF288" s="3"/>
      <c r="OG288" s="3"/>
      <c r="OH288" s="3"/>
      <c r="OI288" s="3"/>
      <c r="OJ288" s="3"/>
      <c r="OK288" s="3"/>
      <c r="OL288" s="3"/>
      <c r="OM288" s="3"/>
      <c r="ON288" s="3"/>
      <c r="OO288" s="3"/>
      <c r="OP288" s="3"/>
      <c r="OQ288" s="3"/>
      <c r="OR288" s="3"/>
      <c r="OS288" s="3"/>
      <c r="OT288" s="3"/>
      <c r="OU288" s="3"/>
      <c r="OV288" s="3"/>
      <c r="OW288" s="3"/>
      <c r="OX288" s="3"/>
      <c r="OY288" s="3"/>
      <c r="OZ288" s="3"/>
      <c r="PA288" s="3"/>
      <c r="PB288" s="3"/>
      <c r="PC288" s="3"/>
      <c r="PD288" s="3"/>
      <c r="PE288" s="3"/>
      <c r="PF288" s="3"/>
      <c r="PG288" s="3"/>
      <c r="PH288" s="3"/>
      <c r="PI288" s="3"/>
      <c r="PJ288" s="3"/>
      <c r="PK288" s="3"/>
      <c r="PL288" s="3"/>
      <c r="PM288" s="3"/>
      <c r="PN288" s="3"/>
      <c r="PO288" s="3"/>
      <c r="PP288" s="3"/>
      <c r="PQ288" s="3"/>
      <c r="PR288" s="3"/>
      <c r="PS288" s="3"/>
      <c r="PT288" s="3"/>
      <c r="PU288" s="3"/>
      <c r="PV288" s="3"/>
      <c r="PW288" s="3"/>
      <c r="PX288" s="3"/>
      <c r="PY288" s="3"/>
      <c r="PZ288" s="3"/>
      <c r="QA288" s="3"/>
      <c r="QB288" s="3"/>
      <c r="QC288" s="3"/>
      <c r="QD288" s="3"/>
      <c r="QE288" s="3"/>
      <c r="QF288" s="3"/>
      <c r="QG288" s="3"/>
      <c r="QH288" s="3"/>
      <c r="QI288" s="3"/>
      <c r="QJ288" s="3"/>
      <c r="QK288" s="3"/>
      <c r="QL288" s="3"/>
      <c r="QM288" s="3"/>
      <c r="QN288" s="3"/>
      <c r="QO288" s="3"/>
      <c r="QP288" s="3"/>
      <c r="QQ288" s="3"/>
      <c r="QR288" s="3"/>
      <c r="QS288" s="3"/>
      <c r="QT288" s="3"/>
      <c r="QU288" s="3"/>
      <c r="QV288" s="3"/>
      <c r="QW288" s="3"/>
      <c r="QX288" s="3"/>
      <c r="QY288" s="3"/>
      <c r="QZ288" s="3"/>
      <c r="RA288" s="3"/>
      <c r="RB288" s="3"/>
      <c r="RC288" s="3"/>
      <c r="RD288" s="3"/>
      <c r="RE288" s="3"/>
      <c r="RF288" s="3"/>
      <c r="RG288" s="3"/>
      <c r="RH288" s="3"/>
      <c r="RI288" s="3"/>
      <c r="RJ288" s="3"/>
      <c r="RK288" s="3"/>
      <c r="RL288" s="3"/>
      <c r="RM288" s="3"/>
      <c r="RN288" s="3"/>
      <c r="RO288" s="3"/>
      <c r="RP288" s="3"/>
      <c r="RQ288" s="3"/>
      <c r="RR288" s="3"/>
      <c r="RS288" s="3"/>
      <c r="RT288" s="3"/>
      <c r="RU288" s="3"/>
      <c r="RV288" s="3"/>
      <c r="RW288" s="3"/>
      <c r="RX288" s="3"/>
      <c r="RY288" s="3"/>
      <c r="RZ288" s="3"/>
      <c r="SA288" s="3"/>
      <c r="SB288" s="3"/>
      <c r="SC288" s="3"/>
      <c r="SD288" s="3"/>
      <c r="SE288" s="3"/>
      <c r="SF288" s="3"/>
      <c r="SG288" s="3"/>
      <c r="SH288" s="3"/>
      <c r="SI288" s="3"/>
      <c r="SJ288" s="3"/>
      <c r="SK288" s="3"/>
      <c r="SL288" s="3"/>
      <c r="SM288" s="3"/>
      <c r="SN288" s="3"/>
      <c r="SO288" s="3"/>
      <c r="SP288" s="3"/>
      <c r="SQ288" s="3"/>
      <c r="SR288" s="3"/>
      <c r="SS288" s="3"/>
      <c r="ST288" s="3"/>
      <c r="SU288" s="3"/>
      <c r="SV288" s="3"/>
      <c r="SW288" s="3"/>
      <c r="SX288" s="3"/>
      <c r="SY288" s="3"/>
      <c r="SZ288" s="3"/>
      <c r="TA288" s="3"/>
      <c r="TB288" s="3"/>
      <c r="TC288" s="3"/>
      <c r="TD288" s="3"/>
      <c r="TE288" s="3"/>
      <c r="TF288" s="3"/>
      <c r="TG288" s="3"/>
      <c r="TH288" s="3"/>
      <c r="TI288" s="3"/>
      <c r="TJ288" s="3"/>
      <c r="TK288" s="3"/>
      <c r="TL288" s="3"/>
      <c r="TM288" s="3"/>
      <c r="TN288" s="3"/>
      <c r="TO288" s="3"/>
      <c r="TP288" s="3"/>
      <c r="TQ288" s="3"/>
      <c r="TR288" s="3"/>
      <c r="TS288" s="3"/>
      <c r="TT288" s="3"/>
      <c r="TU288" s="3"/>
      <c r="TV288" s="3"/>
      <c r="TW288" s="3"/>
      <c r="TX288" s="3"/>
      <c r="TY288" s="3"/>
      <c r="TZ288" s="3"/>
      <c r="UA288" s="3"/>
      <c r="UB288" s="3"/>
      <c r="UC288" s="3"/>
      <c r="UD288" s="3"/>
      <c r="UE288" s="3"/>
      <c r="UF288" s="3"/>
      <c r="UG288" s="3"/>
      <c r="UH288" s="3"/>
      <c r="UI288" s="3"/>
      <c r="UJ288" s="3"/>
      <c r="UK288" s="3"/>
      <c r="UL288" s="3"/>
      <c r="UM288" s="3"/>
      <c r="UN288" s="3"/>
      <c r="UO288" s="3"/>
      <c r="UP288" s="3"/>
      <c r="UQ288" s="3"/>
      <c r="UR288" s="3"/>
      <c r="US288" s="3"/>
      <c r="UT288" s="3"/>
      <c r="UU288" s="3"/>
      <c r="UV288" s="3"/>
      <c r="UW288" s="3"/>
      <c r="UX288" s="3"/>
      <c r="UY288" s="3"/>
      <c r="UZ288" s="3"/>
      <c r="VA288" s="3"/>
      <c r="VB288" s="3"/>
      <c r="VC288" s="3"/>
      <c r="VD288" s="3"/>
      <c r="VE288" s="3"/>
      <c r="VF288" s="3"/>
      <c r="VG288" s="3"/>
      <c r="VH288" s="3"/>
      <c r="VI288" s="3"/>
      <c r="VJ288" s="3"/>
      <c r="VK288" s="3"/>
      <c r="VL288" s="3"/>
      <c r="VM288" s="3"/>
      <c r="VN288" s="3"/>
      <c r="VO288" s="3"/>
      <c r="VP288" s="3"/>
      <c r="VQ288" s="3"/>
      <c r="VR288" s="3"/>
      <c r="VS288" s="3"/>
      <c r="VT288" s="3"/>
      <c r="VU288" s="3"/>
      <c r="VV288" s="3"/>
      <c r="VW288" s="3"/>
      <c r="VX288" s="3"/>
      <c r="VY288" s="3"/>
      <c r="VZ288" s="3"/>
      <c r="WA288" s="3"/>
      <c r="WB288" s="3"/>
      <c r="WC288" s="3"/>
      <c r="WD288" s="3"/>
      <c r="WE288" s="3"/>
      <c r="WF288" s="3"/>
      <c r="WG288" s="3"/>
      <c r="WH288" s="3"/>
      <c r="WI288" s="3"/>
      <c r="WJ288" s="3"/>
      <c r="WK288" s="3"/>
      <c r="WL288" s="3"/>
      <c r="WM288" s="3"/>
      <c r="WN288" s="3"/>
      <c r="WO288" s="3"/>
      <c r="WP288" s="3"/>
      <c r="WQ288" s="3"/>
      <c r="WR288" s="3"/>
      <c r="WS288" s="3"/>
      <c r="WT288" s="3"/>
      <c r="WU288" s="3"/>
      <c r="WV288" s="3"/>
      <c r="WW288" s="3"/>
      <c r="WX288" s="3"/>
      <c r="WY288" s="3"/>
      <c r="WZ288" s="3"/>
      <c r="XA288" s="3"/>
      <c r="XB288" s="3"/>
      <c r="XC288" s="3"/>
      <c r="XD288" s="3"/>
      <c r="XE288" s="3"/>
      <c r="XF288" s="3"/>
      <c r="XG288" s="3"/>
      <c r="XH288" s="3"/>
      <c r="XI288" s="3"/>
      <c r="XJ288" s="3"/>
      <c r="XK288" s="3"/>
      <c r="XL288" s="3"/>
      <c r="XM288" s="3"/>
      <c r="XN288" s="3"/>
      <c r="XO288" s="3"/>
      <c r="XP288" s="3"/>
      <c r="XQ288" s="3"/>
      <c r="XR288" s="3"/>
      <c r="XS288" s="3"/>
      <c r="XT288" s="3"/>
      <c r="XU288" s="3"/>
      <c r="XV288" s="3"/>
      <c r="XW288" s="3"/>
      <c r="XX288" s="3"/>
      <c r="XY288" s="3"/>
      <c r="XZ288" s="3"/>
      <c r="YA288" s="3"/>
      <c r="YB288" s="3"/>
      <c r="YC288" s="3"/>
      <c r="YD288" s="3"/>
      <c r="YE288" s="3"/>
      <c r="YF288" s="3"/>
      <c r="YG288" s="3"/>
      <c r="YH288" s="3"/>
      <c r="YI288" s="3"/>
      <c r="YJ288" s="3"/>
      <c r="YK288" s="3"/>
      <c r="YL288" s="3"/>
      <c r="YM288" s="3"/>
      <c r="YN288" s="3"/>
      <c r="YO288" s="3"/>
      <c r="YP288" s="3"/>
      <c r="YQ288" s="3"/>
      <c r="YR288" s="3"/>
      <c r="YS288" s="3"/>
      <c r="YT288" s="3"/>
      <c r="YU288" s="3"/>
      <c r="YV288" s="3"/>
      <c r="YW288" s="3"/>
      <c r="YX288" s="3"/>
      <c r="YY288" s="3"/>
      <c r="YZ288" s="3"/>
      <c r="ZA288" s="3"/>
      <c r="ZB288" s="3"/>
      <c r="ZC288" s="3"/>
      <c r="ZD288" s="3"/>
      <c r="ZE288" s="3"/>
      <c r="ZF288" s="3"/>
      <c r="ZG288" s="3"/>
      <c r="ZH288" s="3"/>
      <c r="ZI288" s="3"/>
      <c r="ZJ288" s="3"/>
      <c r="ZK288" s="3"/>
      <c r="ZL288" s="3"/>
      <c r="ZM288" s="3"/>
      <c r="ZN288" s="3"/>
      <c r="ZO288" s="3"/>
      <c r="ZP288" s="3"/>
      <c r="ZQ288" s="3"/>
      <c r="ZR288" s="3"/>
      <c r="ZS288" s="3"/>
      <c r="ZT288" s="3"/>
      <c r="ZU288" s="3"/>
      <c r="ZV288" s="3"/>
      <c r="ZW288" s="3"/>
      <c r="ZX288" s="3"/>
      <c r="ZY288" s="3"/>
      <c r="ZZ288" s="3"/>
      <c r="AAA288" s="3"/>
      <c r="AAB288" s="3"/>
      <c r="AAC288" s="3"/>
      <c r="AAD288" s="3"/>
      <c r="AAE288" s="3"/>
      <c r="AAF288" s="3"/>
      <c r="AAG288" s="3"/>
      <c r="AAH288" s="3"/>
      <c r="AAI288" s="3"/>
      <c r="AAJ288" s="3"/>
      <c r="AAK288" s="3"/>
      <c r="AAL288" s="3"/>
      <c r="AAM288" s="3"/>
      <c r="AAN288" s="3"/>
      <c r="AAO288" s="3"/>
      <c r="AAP288" s="3"/>
      <c r="AAQ288" s="3"/>
      <c r="AAR288" s="3"/>
      <c r="AAS288" s="3"/>
      <c r="AAT288" s="3"/>
      <c r="AAU288" s="3"/>
      <c r="AAV288" s="3"/>
      <c r="AAW288" s="3"/>
      <c r="AAX288" s="3"/>
      <c r="AAY288" s="3"/>
      <c r="AAZ288" s="3"/>
      <c r="ABA288" s="3"/>
      <c r="ABB288" s="3"/>
      <c r="ABC288" s="3"/>
      <c r="ABD288" s="3"/>
      <c r="ABE288" s="3"/>
      <c r="ABF288" s="3"/>
      <c r="ABG288" s="3"/>
      <c r="ABH288" s="3"/>
      <c r="ABI288" s="3"/>
      <c r="ABJ288" s="3"/>
      <c r="ABK288" s="3"/>
      <c r="ABL288" s="3"/>
      <c r="ABM288" s="3"/>
      <c r="ABN288" s="3"/>
      <c r="ABO288" s="3"/>
      <c r="ABP288" s="3"/>
      <c r="ABQ288" s="3"/>
      <c r="ABR288" s="3"/>
      <c r="ABS288" s="3"/>
      <c r="ABT288" s="3"/>
      <c r="ABU288" s="3"/>
      <c r="ABV288" s="3"/>
      <c r="ABW288" s="3"/>
      <c r="ABX288" s="3"/>
      <c r="ABY288" s="3"/>
      <c r="ABZ288" s="3"/>
      <c r="ACA288" s="3"/>
      <c r="ACB288" s="3"/>
      <c r="ACC288" s="3"/>
      <c r="ACD288" s="3"/>
      <c r="ACE288" s="3"/>
      <c r="ACF288" s="3"/>
      <c r="ACG288" s="3"/>
      <c r="ACH288" s="3"/>
      <c r="ACI288" s="3"/>
      <c r="ACJ288" s="3"/>
      <c r="ACK288" s="3"/>
      <c r="ACL288" s="3"/>
      <c r="ACM288" s="3"/>
      <c r="ACN288" s="3"/>
      <c r="ACO288" s="3"/>
      <c r="ACP288" s="3"/>
      <c r="ACQ288" s="3"/>
      <c r="ACR288" s="3"/>
      <c r="ACS288" s="3"/>
      <c r="ACT288" s="3"/>
      <c r="ACU288" s="3"/>
      <c r="ACV288" s="3"/>
      <c r="ACW288" s="3"/>
      <c r="ACX288" s="3"/>
      <c r="ACY288" s="3"/>
      <c r="ACZ288" s="3"/>
      <c r="ADA288" s="3"/>
      <c r="ADB288" s="3"/>
      <c r="ADC288" s="3"/>
      <c r="ADD288" s="3"/>
      <c r="ADE288" s="3"/>
      <c r="ADF288" s="3"/>
      <c r="ADG288" s="3"/>
      <c r="ADH288" s="3"/>
      <c r="ADI288" s="3"/>
      <c r="ADJ288" s="3"/>
      <c r="ADK288" s="3"/>
      <c r="ADL288" s="3"/>
      <c r="ADM288" s="3"/>
      <c r="ADN288" s="3"/>
      <c r="ADO288" s="3"/>
      <c r="ADP288" s="3"/>
      <c r="ADQ288" s="3"/>
      <c r="ADR288" s="3"/>
      <c r="ADS288" s="3"/>
      <c r="ADT288" s="3"/>
      <c r="ADU288" s="3"/>
      <c r="ADV288" s="3"/>
      <c r="ADW288" s="3"/>
      <c r="ADX288" s="3"/>
      <c r="ADY288" s="3"/>
      <c r="ADZ288" s="3"/>
      <c r="AEA288" s="3"/>
      <c r="AEB288" s="3"/>
      <c r="AEC288" s="3"/>
      <c r="AED288" s="3"/>
      <c r="AEE288" s="3"/>
      <c r="AEF288" s="3"/>
      <c r="AEG288" s="3"/>
      <c r="AEH288" s="3"/>
      <c r="AEI288" s="3"/>
      <c r="AEJ288" s="3"/>
      <c r="AEK288" s="3"/>
      <c r="AEL288" s="3"/>
      <c r="AEM288" s="3"/>
      <c r="AEN288" s="3"/>
      <c r="AEO288" s="3"/>
      <c r="AEP288" s="3"/>
      <c r="AEQ288" s="3"/>
      <c r="AER288" s="3"/>
      <c r="AES288" s="3"/>
      <c r="AET288" s="3"/>
      <c r="AEU288" s="3"/>
      <c r="AEV288" s="3"/>
      <c r="AEW288" s="3"/>
      <c r="AEX288" s="3"/>
      <c r="AEY288" s="3"/>
      <c r="AEZ288" s="3"/>
      <c r="AFA288" s="3"/>
      <c r="AFB288" s="3"/>
      <c r="AFC288" s="3"/>
      <c r="AFD288" s="3"/>
      <c r="AFE288" s="3"/>
      <c r="AFF288" s="3"/>
      <c r="AFG288" s="3"/>
      <c r="AFH288" s="3"/>
      <c r="AFI288" s="3"/>
      <c r="AFJ288" s="3"/>
      <c r="AFK288" s="3"/>
      <c r="AFL288" s="3"/>
      <c r="AFM288" s="3"/>
      <c r="AFN288" s="3"/>
      <c r="AFO288" s="3"/>
      <c r="AFP288" s="3"/>
      <c r="AFQ288" s="3"/>
      <c r="AFR288" s="3"/>
      <c r="AFS288" s="3"/>
      <c r="AFT288" s="3"/>
      <c r="AFU288" s="3"/>
      <c r="AFV288" s="3"/>
      <c r="AFW288" s="3"/>
      <c r="AFX288" s="3"/>
      <c r="AFY288" s="3"/>
      <c r="AFZ288" s="3"/>
      <c r="AGA288" s="3"/>
      <c r="AGB288" s="3"/>
      <c r="AGC288" s="3"/>
      <c r="AGD288" s="3"/>
      <c r="AGE288" s="3"/>
      <c r="AGF288" s="3"/>
      <c r="AGG288" s="3"/>
      <c r="AGH288" s="3"/>
      <c r="AGI288" s="3"/>
      <c r="AGJ288" s="3"/>
      <c r="AGK288" s="3"/>
      <c r="AGL288" s="3"/>
      <c r="AGM288" s="3"/>
      <c r="AGN288" s="3"/>
      <c r="AGO288" s="3"/>
      <c r="AGP288" s="3"/>
      <c r="AGQ288" s="3"/>
      <c r="AGR288" s="3"/>
      <c r="AGS288" s="3"/>
      <c r="AGT288" s="3"/>
      <c r="AGU288" s="3"/>
      <c r="AGV288" s="3"/>
      <c r="AGW288" s="3"/>
      <c r="AGX288" s="3"/>
      <c r="AGY288" s="3"/>
      <c r="AGZ288" s="3"/>
      <c r="AHA288" s="3"/>
      <c r="AHB288" s="3"/>
      <c r="AHC288" s="3"/>
      <c r="AHD288" s="3"/>
      <c r="AHE288" s="3"/>
      <c r="AHF288" s="3"/>
      <c r="AHG288" s="3"/>
      <c r="AHH288" s="3"/>
      <c r="AHI288" s="3"/>
      <c r="AHJ288" s="3"/>
      <c r="AHK288" s="3"/>
      <c r="AHL288" s="3"/>
      <c r="AHM288" s="3"/>
      <c r="AHN288" s="3"/>
      <c r="AHO288" s="3"/>
      <c r="AHP288" s="3"/>
      <c r="AHQ288" s="3"/>
      <c r="AHR288" s="3"/>
      <c r="AHS288" s="3"/>
      <c r="AHT288" s="3"/>
      <c r="AHU288" s="3"/>
      <c r="AHV288" s="3"/>
      <c r="AHW288" s="3"/>
      <c r="AHX288" s="3"/>
      <c r="AHY288" s="3"/>
      <c r="AHZ288" s="3"/>
      <c r="AIA288" s="3"/>
      <c r="AIB288" s="3"/>
      <c r="AIC288" s="3"/>
      <c r="AID288" s="3"/>
      <c r="AIE288" s="3"/>
      <c r="AIF288" s="3"/>
      <c r="AIG288" s="3"/>
      <c r="AIH288" s="3"/>
      <c r="AII288" s="3"/>
      <c r="AIJ288" s="3"/>
      <c r="AIK288" s="3"/>
      <c r="AIL288" s="3"/>
      <c r="AIM288" s="3"/>
      <c r="AIN288" s="3"/>
      <c r="AIO288" s="3"/>
      <c r="AIP288" s="3"/>
      <c r="AIQ288" s="3"/>
      <c r="AIR288" s="3"/>
      <c r="AIS288" s="3"/>
      <c r="AIT288" s="3"/>
      <c r="AIU288" s="3"/>
      <c r="AIV288" s="3"/>
      <c r="AIW288" s="3"/>
      <c r="AIX288" s="3"/>
      <c r="AIY288" s="3"/>
      <c r="AIZ288" s="3"/>
      <c r="AJA288" s="3"/>
      <c r="AJB288" s="3"/>
      <c r="AJC288" s="3"/>
      <c r="AJD288" s="3"/>
      <c r="AJE288" s="3"/>
      <c r="AJF288" s="3"/>
      <c r="AJG288" s="3"/>
      <c r="AJH288" s="3"/>
      <c r="AJI288" s="3"/>
      <c r="AJJ288" s="3"/>
      <c r="AJK288" s="3"/>
      <c r="AJL288" s="3"/>
      <c r="AJM288" s="3"/>
      <c r="AJN288" s="3"/>
      <c r="AJO288" s="3"/>
      <c r="AJP288" s="3"/>
      <c r="AJQ288" s="3"/>
      <c r="AJR288" s="3"/>
      <c r="AJS288" s="3"/>
      <c r="AJT288" s="3"/>
      <c r="AJU288" s="3"/>
      <c r="AJV288" s="3"/>
      <c r="AJW288" s="3"/>
      <c r="AJX288" s="3"/>
      <c r="AJY288" s="3"/>
      <c r="AJZ288" s="3"/>
      <c r="AKA288" s="3"/>
      <c r="AKB288" s="3"/>
      <c r="AKC288" s="3"/>
      <c r="AKD288" s="3"/>
      <c r="AKE288" s="3"/>
      <c r="AKF288" s="3"/>
      <c r="AKG288" s="3"/>
      <c r="AKH288" s="3"/>
      <c r="AKI288" s="3"/>
      <c r="AKJ288" s="3"/>
      <c r="AKK288" s="3"/>
      <c r="AKL288" s="3"/>
      <c r="AKM288" s="3"/>
      <c r="AKN288" s="3"/>
      <c r="AKO288" s="3"/>
      <c r="AKP288" s="3"/>
      <c r="AKQ288" s="3"/>
      <c r="AKR288" s="3"/>
      <c r="AKS288" s="3"/>
      <c r="AKT288" s="3"/>
      <c r="AKU288" s="3"/>
      <c r="AKV288" s="3"/>
      <c r="AKW288" s="3"/>
      <c r="AKX288" s="3"/>
      <c r="AKY288" s="3"/>
      <c r="AKZ288" s="3"/>
      <c r="ALA288" s="3"/>
      <c r="ALB288" s="3"/>
      <c r="ALC288" s="3"/>
      <c r="ALD288" s="3"/>
      <c r="ALE288" s="3"/>
      <c r="ALF288" s="3"/>
      <c r="ALG288" s="3"/>
      <c r="ALH288" s="3"/>
      <c r="ALI288" s="3"/>
      <c r="ALJ288" s="3"/>
      <c r="ALK288" s="3"/>
      <c r="ALL288" s="3"/>
      <c r="ALM288" s="3"/>
      <c r="ALN288" s="3"/>
      <c r="ALO288" s="3"/>
      <c r="ALP288" s="3"/>
      <c r="ALQ288" s="3"/>
      <c r="ALR288" s="3"/>
      <c r="ALS288" s="3"/>
      <c r="ALT288" s="3"/>
      <c r="ALU288" s="3"/>
      <c r="ALV288" s="3"/>
      <c r="ALW288" s="3"/>
      <c r="ALX288" s="3"/>
      <c r="ALY288" s="3"/>
      <c r="ALZ288" s="3"/>
      <c r="AMA288" s="3"/>
      <c r="AMB288" s="3"/>
      <c r="AMC288" s="3"/>
      <c r="AMD288" s="3"/>
      <c r="AME288" s="3"/>
      <c r="AMF288" s="3"/>
      <c r="AMG288" s="3"/>
      <c r="AMH288" s="3"/>
      <c r="AMI288" s="3"/>
      <c r="AMJ288" s="3"/>
      <c r="AMK288" s="3"/>
      <c r="AML288" s="3"/>
      <c r="AMM288" s="3"/>
      <c r="AMN288" s="3"/>
      <c r="AMO288" s="3"/>
      <c r="AMP288" s="3"/>
      <c r="AMQ288" s="3"/>
      <c r="AMR288" s="3"/>
      <c r="AMS288" s="3"/>
      <c r="AMT288" s="3"/>
      <c r="AMU288" s="3"/>
    </row>
    <row r="289" spans="1:1035" ht="14.25">
      <c r="A289" s="3"/>
      <c r="B289" s="3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  <c r="IW289" s="3"/>
      <c r="IX289" s="3"/>
      <c r="IY289" s="3"/>
      <c r="IZ289" s="3"/>
      <c r="JA289" s="3"/>
      <c r="JB289" s="3"/>
      <c r="JC289" s="3"/>
      <c r="JD289" s="3"/>
      <c r="JE289" s="3"/>
      <c r="JF289" s="3"/>
      <c r="JG289" s="3"/>
      <c r="JH289" s="3"/>
      <c r="JI289" s="3"/>
      <c r="JJ289" s="3"/>
      <c r="JK289" s="3"/>
      <c r="JL289" s="3"/>
      <c r="JM289" s="3"/>
      <c r="JN289" s="3"/>
      <c r="JO289" s="3"/>
      <c r="JP289" s="3"/>
      <c r="JQ289" s="3"/>
      <c r="JR289" s="3"/>
      <c r="JS289" s="3"/>
      <c r="JT289" s="3"/>
      <c r="JU289" s="3"/>
      <c r="JV289" s="3"/>
      <c r="JW289" s="3"/>
      <c r="JX289" s="3"/>
      <c r="JY289" s="3"/>
      <c r="JZ289" s="3"/>
      <c r="KA289" s="3"/>
      <c r="KB289" s="3"/>
      <c r="KC289" s="3"/>
      <c r="KD289" s="3"/>
      <c r="KE289" s="3"/>
      <c r="KF289" s="3"/>
      <c r="KG289" s="3"/>
      <c r="KH289" s="3"/>
      <c r="KI289" s="3"/>
      <c r="KJ289" s="3"/>
      <c r="KK289" s="3"/>
      <c r="KL289" s="3"/>
      <c r="KM289" s="3"/>
      <c r="KN289" s="3"/>
      <c r="KO289" s="3"/>
      <c r="KP289" s="3"/>
      <c r="KQ289" s="3"/>
      <c r="KR289" s="3"/>
      <c r="KS289" s="3"/>
      <c r="KT289" s="3"/>
      <c r="KU289" s="3"/>
      <c r="KV289" s="3"/>
      <c r="KW289" s="3"/>
      <c r="KX289" s="3"/>
      <c r="KY289" s="3"/>
      <c r="KZ289" s="3"/>
      <c r="LA289" s="3"/>
      <c r="LB289" s="3"/>
      <c r="LC289" s="3"/>
      <c r="LD289" s="3"/>
      <c r="LE289" s="3"/>
      <c r="LF289" s="3"/>
      <c r="LG289" s="3"/>
      <c r="LH289" s="3"/>
      <c r="LI289" s="3"/>
      <c r="LJ289" s="3"/>
      <c r="LK289" s="3"/>
      <c r="LL289" s="3"/>
      <c r="LM289" s="3"/>
      <c r="LN289" s="3"/>
      <c r="LO289" s="3"/>
      <c r="LP289" s="3"/>
      <c r="LQ289" s="3"/>
      <c r="LR289" s="3"/>
      <c r="LS289" s="3"/>
      <c r="LT289" s="3"/>
      <c r="LU289" s="3"/>
      <c r="LV289" s="3"/>
      <c r="LW289" s="3"/>
      <c r="LX289" s="3"/>
      <c r="LY289" s="3"/>
      <c r="LZ289" s="3"/>
      <c r="MA289" s="3"/>
      <c r="MB289" s="3"/>
      <c r="MC289" s="3"/>
      <c r="MD289" s="3"/>
      <c r="ME289" s="3"/>
      <c r="MF289" s="3"/>
      <c r="MG289" s="3"/>
      <c r="MH289" s="3"/>
      <c r="MI289" s="3"/>
      <c r="MJ289" s="3"/>
      <c r="MK289" s="3"/>
      <c r="ML289" s="3"/>
      <c r="MM289" s="3"/>
      <c r="MN289" s="3"/>
      <c r="MO289" s="3"/>
      <c r="MP289" s="3"/>
      <c r="MQ289" s="3"/>
      <c r="MR289" s="3"/>
      <c r="MS289" s="3"/>
      <c r="MT289" s="3"/>
      <c r="MU289" s="3"/>
      <c r="MV289" s="3"/>
      <c r="MW289" s="3"/>
      <c r="MX289" s="3"/>
      <c r="MY289" s="3"/>
      <c r="MZ289" s="3"/>
      <c r="NA289" s="3"/>
      <c r="NB289" s="3"/>
      <c r="NC289" s="3"/>
      <c r="ND289" s="3"/>
      <c r="NE289" s="3"/>
      <c r="NF289" s="3"/>
      <c r="NG289" s="3"/>
      <c r="NH289" s="3"/>
      <c r="NI289" s="3"/>
      <c r="NJ289" s="3"/>
      <c r="NK289" s="3"/>
      <c r="NL289" s="3"/>
      <c r="NM289" s="3"/>
      <c r="NN289" s="3"/>
      <c r="NO289" s="3"/>
      <c r="NP289" s="3"/>
      <c r="NQ289" s="3"/>
      <c r="NR289" s="3"/>
      <c r="NS289" s="3"/>
      <c r="NT289" s="3"/>
      <c r="NU289" s="3"/>
      <c r="NV289" s="3"/>
      <c r="NW289" s="3"/>
      <c r="NX289" s="3"/>
      <c r="NY289" s="3"/>
      <c r="NZ289" s="3"/>
      <c r="OA289" s="3"/>
      <c r="OB289" s="3"/>
      <c r="OC289" s="3"/>
      <c r="OD289" s="3"/>
      <c r="OE289" s="3"/>
      <c r="OF289" s="3"/>
      <c r="OG289" s="3"/>
      <c r="OH289" s="3"/>
      <c r="OI289" s="3"/>
      <c r="OJ289" s="3"/>
      <c r="OK289" s="3"/>
      <c r="OL289" s="3"/>
      <c r="OM289" s="3"/>
      <c r="ON289" s="3"/>
      <c r="OO289" s="3"/>
      <c r="OP289" s="3"/>
      <c r="OQ289" s="3"/>
      <c r="OR289" s="3"/>
      <c r="OS289" s="3"/>
      <c r="OT289" s="3"/>
      <c r="OU289" s="3"/>
      <c r="OV289" s="3"/>
      <c r="OW289" s="3"/>
      <c r="OX289" s="3"/>
      <c r="OY289" s="3"/>
      <c r="OZ289" s="3"/>
      <c r="PA289" s="3"/>
      <c r="PB289" s="3"/>
      <c r="PC289" s="3"/>
      <c r="PD289" s="3"/>
      <c r="PE289" s="3"/>
      <c r="PF289" s="3"/>
      <c r="PG289" s="3"/>
      <c r="PH289" s="3"/>
      <c r="PI289" s="3"/>
      <c r="PJ289" s="3"/>
      <c r="PK289" s="3"/>
      <c r="PL289" s="3"/>
      <c r="PM289" s="3"/>
      <c r="PN289" s="3"/>
      <c r="PO289" s="3"/>
      <c r="PP289" s="3"/>
      <c r="PQ289" s="3"/>
      <c r="PR289" s="3"/>
      <c r="PS289" s="3"/>
      <c r="PT289" s="3"/>
      <c r="PU289" s="3"/>
      <c r="PV289" s="3"/>
      <c r="PW289" s="3"/>
      <c r="PX289" s="3"/>
      <c r="PY289" s="3"/>
      <c r="PZ289" s="3"/>
      <c r="QA289" s="3"/>
      <c r="QB289" s="3"/>
      <c r="QC289" s="3"/>
      <c r="QD289" s="3"/>
      <c r="QE289" s="3"/>
      <c r="QF289" s="3"/>
      <c r="QG289" s="3"/>
      <c r="QH289" s="3"/>
      <c r="QI289" s="3"/>
      <c r="QJ289" s="3"/>
      <c r="QK289" s="3"/>
      <c r="QL289" s="3"/>
      <c r="QM289" s="3"/>
      <c r="QN289" s="3"/>
      <c r="QO289" s="3"/>
      <c r="QP289" s="3"/>
      <c r="QQ289" s="3"/>
      <c r="QR289" s="3"/>
      <c r="QS289" s="3"/>
      <c r="QT289" s="3"/>
      <c r="QU289" s="3"/>
      <c r="QV289" s="3"/>
      <c r="QW289" s="3"/>
      <c r="QX289" s="3"/>
      <c r="QY289" s="3"/>
      <c r="QZ289" s="3"/>
      <c r="RA289" s="3"/>
      <c r="RB289" s="3"/>
      <c r="RC289" s="3"/>
      <c r="RD289" s="3"/>
      <c r="RE289" s="3"/>
      <c r="RF289" s="3"/>
      <c r="RG289" s="3"/>
      <c r="RH289" s="3"/>
      <c r="RI289" s="3"/>
      <c r="RJ289" s="3"/>
      <c r="RK289" s="3"/>
      <c r="RL289" s="3"/>
      <c r="RM289" s="3"/>
      <c r="RN289" s="3"/>
      <c r="RO289" s="3"/>
      <c r="RP289" s="3"/>
      <c r="RQ289" s="3"/>
      <c r="RR289" s="3"/>
      <c r="RS289" s="3"/>
      <c r="RT289" s="3"/>
      <c r="RU289" s="3"/>
      <c r="RV289" s="3"/>
      <c r="RW289" s="3"/>
      <c r="RX289" s="3"/>
      <c r="RY289" s="3"/>
      <c r="RZ289" s="3"/>
      <c r="SA289" s="3"/>
      <c r="SB289" s="3"/>
      <c r="SC289" s="3"/>
      <c r="SD289" s="3"/>
      <c r="SE289" s="3"/>
      <c r="SF289" s="3"/>
      <c r="SG289" s="3"/>
      <c r="SH289" s="3"/>
      <c r="SI289" s="3"/>
      <c r="SJ289" s="3"/>
      <c r="SK289" s="3"/>
      <c r="SL289" s="3"/>
      <c r="SM289" s="3"/>
      <c r="SN289" s="3"/>
      <c r="SO289" s="3"/>
      <c r="SP289" s="3"/>
      <c r="SQ289" s="3"/>
      <c r="SR289" s="3"/>
      <c r="SS289" s="3"/>
      <c r="ST289" s="3"/>
      <c r="SU289" s="3"/>
      <c r="SV289" s="3"/>
      <c r="SW289" s="3"/>
      <c r="SX289" s="3"/>
      <c r="SY289" s="3"/>
      <c r="SZ289" s="3"/>
      <c r="TA289" s="3"/>
      <c r="TB289" s="3"/>
      <c r="TC289" s="3"/>
      <c r="TD289" s="3"/>
      <c r="TE289" s="3"/>
      <c r="TF289" s="3"/>
      <c r="TG289" s="3"/>
      <c r="TH289" s="3"/>
      <c r="TI289" s="3"/>
      <c r="TJ289" s="3"/>
      <c r="TK289" s="3"/>
      <c r="TL289" s="3"/>
      <c r="TM289" s="3"/>
      <c r="TN289" s="3"/>
      <c r="TO289" s="3"/>
      <c r="TP289" s="3"/>
      <c r="TQ289" s="3"/>
      <c r="TR289" s="3"/>
      <c r="TS289" s="3"/>
      <c r="TT289" s="3"/>
      <c r="TU289" s="3"/>
      <c r="TV289" s="3"/>
      <c r="TW289" s="3"/>
      <c r="TX289" s="3"/>
      <c r="TY289" s="3"/>
      <c r="TZ289" s="3"/>
      <c r="UA289" s="3"/>
      <c r="UB289" s="3"/>
      <c r="UC289" s="3"/>
      <c r="UD289" s="3"/>
      <c r="UE289" s="3"/>
      <c r="UF289" s="3"/>
      <c r="UG289" s="3"/>
      <c r="UH289" s="3"/>
      <c r="UI289" s="3"/>
      <c r="UJ289" s="3"/>
      <c r="UK289" s="3"/>
      <c r="UL289" s="3"/>
      <c r="UM289" s="3"/>
      <c r="UN289" s="3"/>
      <c r="UO289" s="3"/>
      <c r="UP289" s="3"/>
      <c r="UQ289" s="3"/>
      <c r="UR289" s="3"/>
      <c r="US289" s="3"/>
      <c r="UT289" s="3"/>
      <c r="UU289" s="3"/>
      <c r="UV289" s="3"/>
      <c r="UW289" s="3"/>
      <c r="UX289" s="3"/>
      <c r="UY289" s="3"/>
      <c r="UZ289" s="3"/>
      <c r="VA289" s="3"/>
      <c r="VB289" s="3"/>
      <c r="VC289" s="3"/>
      <c r="VD289" s="3"/>
      <c r="VE289" s="3"/>
      <c r="VF289" s="3"/>
      <c r="VG289" s="3"/>
      <c r="VH289" s="3"/>
      <c r="VI289" s="3"/>
      <c r="VJ289" s="3"/>
      <c r="VK289" s="3"/>
      <c r="VL289" s="3"/>
      <c r="VM289" s="3"/>
      <c r="VN289" s="3"/>
      <c r="VO289" s="3"/>
      <c r="VP289" s="3"/>
      <c r="VQ289" s="3"/>
      <c r="VR289" s="3"/>
      <c r="VS289" s="3"/>
      <c r="VT289" s="3"/>
      <c r="VU289" s="3"/>
      <c r="VV289" s="3"/>
      <c r="VW289" s="3"/>
      <c r="VX289" s="3"/>
      <c r="VY289" s="3"/>
      <c r="VZ289" s="3"/>
      <c r="WA289" s="3"/>
      <c r="WB289" s="3"/>
      <c r="WC289" s="3"/>
      <c r="WD289" s="3"/>
      <c r="WE289" s="3"/>
      <c r="WF289" s="3"/>
      <c r="WG289" s="3"/>
      <c r="WH289" s="3"/>
      <c r="WI289" s="3"/>
      <c r="WJ289" s="3"/>
      <c r="WK289" s="3"/>
      <c r="WL289" s="3"/>
      <c r="WM289" s="3"/>
      <c r="WN289" s="3"/>
      <c r="WO289" s="3"/>
      <c r="WP289" s="3"/>
      <c r="WQ289" s="3"/>
      <c r="WR289" s="3"/>
      <c r="WS289" s="3"/>
      <c r="WT289" s="3"/>
      <c r="WU289" s="3"/>
      <c r="WV289" s="3"/>
      <c r="WW289" s="3"/>
      <c r="WX289" s="3"/>
      <c r="WY289" s="3"/>
      <c r="WZ289" s="3"/>
      <c r="XA289" s="3"/>
      <c r="XB289" s="3"/>
      <c r="XC289" s="3"/>
      <c r="XD289" s="3"/>
      <c r="XE289" s="3"/>
      <c r="XF289" s="3"/>
      <c r="XG289" s="3"/>
      <c r="XH289" s="3"/>
      <c r="XI289" s="3"/>
      <c r="XJ289" s="3"/>
      <c r="XK289" s="3"/>
      <c r="XL289" s="3"/>
      <c r="XM289" s="3"/>
      <c r="XN289" s="3"/>
      <c r="XO289" s="3"/>
      <c r="XP289" s="3"/>
      <c r="XQ289" s="3"/>
      <c r="XR289" s="3"/>
      <c r="XS289" s="3"/>
      <c r="XT289" s="3"/>
      <c r="XU289" s="3"/>
      <c r="XV289" s="3"/>
      <c r="XW289" s="3"/>
      <c r="XX289" s="3"/>
      <c r="XY289" s="3"/>
      <c r="XZ289" s="3"/>
      <c r="YA289" s="3"/>
      <c r="YB289" s="3"/>
      <c r="YC289" s="3"/>
      <c r="YD289" s="3"/>
      <c r="YE289" s="3"/>
      <c r="YF289" s="3"/>
      <c r="YG289" s="3"/>
      <c r="YH289" s="3"/>
      <c r="YI289" s="3"/>
      <c r="YJ289" s="3"/>
      <c r="YK289" s="3"/>
      <c r="YL289" s="3"/>
      <c r="YM289" s="3"/>
      <c r="YN289" s="3"/>
      <c r="YO289" s="3"/>
      <c r="YP289" s="3"/>
      <c r="YQ289" s="3"/>
      <c r="YR289" s="3"/>
      <c r="YS289" s="3"/>
      <c r="YT289" s="3"/>
      <c r="YU289" s="3"/>
      <c r="YV289" s="3"/>
      <c r="YW289" s="3"/>
      <c r="YX289" s="3"/>
      <c r="YY289" s="3"/>
      <c r="YZ289" s="3"/>
      <c r="ZA289" s="3"/>
      <c r="ZB289" s="3"/>
      <c r="ZC289" s="3"/>
      <c r="ZD289" s="3"/>
      <c r="ZE289" s="3"/>
      <c r="ZF289" s="3"/>
      <c r="ZG289" s="3"/>
      <c r="ZH289" s="3"/>
      <c r="ZI289" s="3"/>
      <c r="ZJ289" s="3"/>
      <c r="ZK289" s="3"/>
      <c r="ZL289" s="3"/>
      <c r="ZM289" s="3"/>
      <c r="ZN289" s="3"/>
      <c r="ZO289" s="3"/>
      <c r="ZP289" s="3"/>
      <c r="ZQ289" s="3"/>
      <c r="ZR289" s="3"/>
      <c r="ZS289" s="3"/>
      <c r="ZT289" s="3"/>
      <c r="ZU289" s="3"/>
      <c r="ZV289" s="3"/>
      <c r="ZW289" s="3"/>
      <c r="ZX289" s="3"/>
      <c r="ZY289" s="3"/>
      <c r="ZZ289" s="3"/>
      <c r="AAA289" s="3"/>
      <c r="AAB289" s="3"/>
      <c r="AAC289" s="3"/>
      <c r="AAD289" s="3"/>
      <c r="AAE289" s="3"/>
      <c r="AAF289" s="3"/>
      <c r="AAG289" s="3"/>
      <c r="AAH289" s="3"/>
      <c r="AAI289" s="3"/>
      <c r="AAJ289" s="3"/>
      <c r="AAK289" s="3"/>
      <c r="AAL289" s="3"/>
      <c r="AAM289" s="3"/>
      <c r="AAN289" s="3"/>
      <c r="AAO289" s="3"/>
      <c r="AAP289" s="3"/>
      <c r="AAQ289" s="3"/>
      <c r="AAR289" s="3"/>
      <c r="AAS289" s="3"/>
      <c r="AAT289" s="3"/>
      <c r="AAU289" s="3"/>
      <c r="AAV289" s="3"/>
      <c r="AAW289" s="3"/>
      <c r="AAX289" s="3"/>
      <c r="AAY289" s="3"/>
      <c r="AAZ289" s="3"/>
      <c r="ABA289" s="3"/>
      <c r="ABB289" s="3"/>
      <c r="ABC289" s="3"/>
      <c r="ABD289" s="3"/>
      <c r="ABE289" s="3"/>
      <c r="ABF289" s="3"/>
      <c r="ABG289" s="3"/>
      <c r="ABH289" s="3"/>
      <c r="ABI289" s="3"/>
      <c r="ABJ289" s="3"/>
      <c r="ABK289" s="3"/>
      <c r="ABL289" s="3"/>
      <c r="ABM289" s="3"/>
      <c r="ABN289" s="3"/>
      <c r="ABO289" s="3"/>
      <c r="ABP289" s="3"/>
      <c r="ABQ289" s="3"/>
      <c r="ABR289" s="3"/>
      <c r="ABS289" s="3"/>
      <c r="ABT289" s="3"/>
      <c r="ABU289" s="3"/>
      <c r="ABV289" s="3"/>
      <c r="ABW289" s="3"/>
      <c r="ABX289" s="3"/>
      <c r="ABY289" s="3"/>
      <c r="ABZ289" s="3"/>
      <c r="ACA289" s="3"/>
      <c r="ACB289" s="3"/>
      <c r="ACC289" s="3"/>
      <c r="ACD289" s="3"/>
      <c r="ACE289" s="3"/>
      <c r="ACF289" s="3"/>
      <c r="ACG289" s="3"/>
      <c r="ACH289" s="3"/>
      <c r="ACI289" s="3"/>
      <c r="ACJ289" s="3"/>
      <c r="ACK289" s="3"/>
      <c r="ACL289" s="3"/>
      <c r="ACM289" s="3"/>
      <c r="ACN289" s="3"/>
      <c r="ACO289" s="3"/>
      <c r="ACP289" s="3"/>
      <c r="ACQ289" s="3"/>
      <c r="ACR289" s="3"/>
      <c r="ACS289" s="3"/>
      <c r="ACT289" s="3"/>
      <c r="ACU289" s="3"/>
      <c r="ACV289" s="3"/>
      <c r="ACW289" s="3"/>
      <c r="ACX289" s="3"/>
      <c r="ACY289" s="3"/>
      <c r="ACZ289" s="3"/>
      <c r="ADA289" s="3"/>
      <c r="ADB289" s="3"/>
      <c r="ADC289" s="3"/>
      <c r="ADD289" s="3"/>
      <c r="ADE289" s="3"/>
      <c r="ADF289" s="3"/>
      <c r="ADG289" s="3"/>
      <c r="ADH289" s="3"/>
      <c r="ADI289" s="3"/>
      <c r="ADJ289" s="3"/>
      <c r="ADK289" s="3"/>
      <c r="ADL289" s="3"/>
      <c r="ADM289" s="3"/>
      <c r="ADN289" s="3"/>
      <c r="ADO289" s="3"/>
      <c r="ADP289" s="3"/>
      <c r="ADQ289" s="3"/>
      <c r="ADR289" s="3"/>
      <c r="ADS289" s="3"/>
      <c r="ADT289" s="3"/>
      <c r="ADU289" s="3"/>
      <c r="ADV289" s="3"/>
      <c r="ADW289" s="3"/>
      <c r="ADX289" s="3"/>
      <c r="ADY289" s="3"/>
      <c r="ADZ289" s="3"/>
      <c r="AEA289" s="3"/>
      <c r="AEB289" s="3"/>
      <c r="AEC289" s="3"/>
      <c r="AED289" s="3"/>
      <c r="AEE289" s="3"/>
      <c r="AEF289" s="3"/>
      <c r="AEG289" s="3"/>
      <c r="AEH289" s="3"/>
      <c r="AEI289" s="3"/>
      <c r="AEJ289" s="3"/>
      <c r="AEK289" s="3"/>
      <c r="AEL289" s="3"/>
      <c r="AEM289" s="3"/>
      <c r="AEN289" s="3"/>
      <c r="AEO289" s="3"/>
      <c r="AEP289" s="3"/>
      <c r="AEQ289" s="3"/>
      <c r="AER289" s="3"/>
      <c r="AES289" s="3"/>
      <c r="AET289" s="3"/>
      <c r="AEU289" s="3"/>
      <c r="AEV289" s="3"/>
      <c r="AEW289" s="3"/>
      <c r="AEX289" s="3"/>
      <c r="AEY289" s="3"/>
      <c r="AEZ289" s="3"/>
      <c r="AFA289" s="3"/>
      <c r="AFB289" s="3"/>
      <c r="AFC289" s="3"/>
      <c r="AFD289" s="3"/>
      <c r="AFE289" s="3"/>
      <c r="AFF289" s="3"/>
      <c r="AFG289" s="3"/>
      <c r="AFH289" s="3"/>
      <c r="AFI289" s="3"/>
      <c r="AFJ289" s="3"/>
      <c r="AFK289" s="3"/>
      <c r="AFL289" s="3"/>
      <c r="AFM289" s="3"/>
      <c r="AFN289" s="3"/>
      <c r="AFO289" s="3"/>
      <c r="AFP289" s="3"/>
      <c r="AFQ289" s="3"/>
      <c r="AFR289" s="3"/>
      <c r="AFS289" s="3"/>
      <c r="AFT289" s="3"/>
      <c r="AFU289" s="3"/>
      <c r="AFV289" s="3"/>
      <c r="AFW289" s="3"/>
      <c r="AFX289" s="3"/>
      <c r="AFY289" s="3"/>
      <c r="AFZ289" s="3"/>
      <c r="AGA289" s="3"/>
      <c r="AGB289" s="3"/>
      <c r="AGC289" s="3"/>
      <c r="AGD289" s="3"/>
      <c r="AGE289" s="3"/>
      <c r="AGF289" s="3"/>
      <c r="AGG289" s="3"/>
      <c r="AGH289" s="3"/>
      <c r="AGI289" s="3"/>
      <c r="AGJ289" s="3"/>
      <c r="AGK289" s="3"/>
      <c r="AGL289" s="3"/>
      <c r="AGM289" s="3"/>
      <c r="AGN289" s="3"/>
      <c r="AGO289" s="3"/>
      <c r="AGP289" s="3"/>
      <c r="AGQ289" s="3"/>
      <c r="AGR289" s="3"/>
      <c r="AGS289" s="3"/>
      <c r="AGT289" s="3"/>
      <c r="AGU289" s="3"/>
      <c r="AGV289" s="3"/>
      <c r="AGW289" s="3"/>
      <c r="AGX289" s="3"/>
      <c r="AGY289" s="3"/>
      <c r="AGZ289" s="3"/>
      <c r="AHA289" s="3"/>
      <c r="AHB289" s="3"/>
      <c r="AHC289" s="3"/>
      <c r="AHD289" s="3"/>
      <c r="AHE289" s="3"/>
      <c r="AHF289" s="3"/>
      <c r="AHG289" s="3"/>
      <c r="AHH289" s="3"/>
      <c r="AHI289" s="3"/>
      <c r="AHJ289" s="3"/>
      <c r="AHK289" s="3"/>
      <c r="AHL289" s="3"/>
      <c r="AHM289" s="3"/>
      <c r="AHN289" s="3"/>
      <c r="AHO289" s="3"/>
      <c r="AHP289" s="3"/>
      <c r="AHQ289" s="3"/>
      <c r="AHR289" s="3"/>
      <c r="AHS289" s="3"/>
      <c r="AHT289" s="3"/>
      <c r="AHU289" s="3"/>
      <c r="AHV289" s="3"/>
      <c r="AHW289" s="3"/>
      <c r="AHX289" s="3"/>
      <c r="AHY289" s="3"/>
      <c r="AHZ289" s="3"/>
      <c r="AIA289" s="3"/>
      <c r="AIB289" s="3"/>
      <c r="AIC289" s="3"/>
      <c r="AID289" s="3"/>
      <c r="AIE289" s="3"/>
      <c r="AIF289" s="3"/>
      <c r="AIG289" s="3"/>
      <c r="AIH289" s="3"/>
      <c r="AII289" s="3"/>
      <c r="AIJ289" s="3"/>
      <c r="AIK289" s="3"/>
      <c r="AIL289" s="3"/>
      <c r="AIM289" s="3"/>
      <c r="AIN289" s="3"/>
      <c r="AIO289" s="3"/>
      <c r="AIP289" s="3"/>
      <c r="AIQ289" s="3"/>
      <c r="AIR289" s="3"/>
      <c r="AIS289" s="3"/>
      <c r="AIT289" s="3"/>
      <c r="AIU289" s="3"/>
      <c r="AIV289" s="3"/>
      <c r="AIW289" s="3"/>
      <c r="AIX289" s="3"/>
      <c r="AIY289" s="3"/>
      <c r="AIZ289" s="3"/>
      <c r="AJA289" s="3"/>
      <c r="AJB289" s="3"/>
      <c r="AJC289" s="3"/>
      <c r="AJD289" s="3"/>
      <c r="AJE289" s="3"/>
      <c r="AJF289" s="3"/>
      <c r="AJG289" s="3"/>
      <c r="AJH289" s="3"/>
      <c r="AJI289" s="3"/>
      <c r="AJJ289" s="3"/>
      <c r="AJK289" s="3"/>
      <c r="AJL289" s="3"/>
      <c r="AJM289" s="3"/>
      <c r="AJN289" s="3"/>
      <c r="AJO289" s="3"/>
      <c r="AJP289" s="3"/>
      <c r="AJQ289" s="3"/>
      <c r="AJR289" s="3"/>
      <c r="AJS289" s="3"/>
      <c r="AJT289" s="3"/>
      <c r="AJU289" s="3"/>
      <c r="AJV289" s="3"/>
      <c r="AJW289" s="3"/>
      <c r="AJX289" s="3"/>
      <c r="AJY289" s="3"/>
      <c r="AJZ289" s="3"/>
      <c r="AKA289" s="3"/>
      <c r="AKB289" s="3"/>
      <c r="AKC289" s="3"/>
      <c r="AKD289" s="3"/>
      <c r="AKE289" s="3"/>
      <c r="AKF289" s="3"/>
      <c r="AKG289" s="3"/>
      <c r="AKH289" s="3"/>
      <c r="AKI289" s="3"/>
      <c r="AKJ289" s="3"/>
      <c r="AKK289" s="3"/>
      <c r="AKL289" s="3"/>
      <c r="AKM289" s="3"/>
      <c r="AKN289" s="3"/>
      <c r="AKO289" s="3"/>
      <c r="AKP289" s="3"/>
      <c r="AKQ289" s="3"/>
      <c r="AKR289" s="3"/>
      <c r="AKS289" s="3"/>
      <c r="AKT289" s="3"/>
      <c r="AKU289" s="3"/>
      <c r="AKV289" s="3"/>
      <c r="AKW289" s="3"/>
      <c r="AKX289" s="3"/>
      <c r="AKY289" s="3"/>
      <c r="AKZ289" s="3"/>
      <c r="ALA289" s="3"/>
      <c r="ALB289" s="3"/>
      <c r="ALC289" s="3"/>
      <c r="ALD289" s="3"/>
      <c r="ALE289" s="3"/>
      <c r="ALF289" s="3"/>
      <c r="ALG289" s="3"/>
      <c r="ALH289" s="3"/>
      <c r="ALI289" s="3"/>
      <c r="ALJ289" s="3"/>
      <c r="ALK289" s="3"/>
      <c r="ALL289" s="3"/>
      <c r="ALM289" s="3"/>
      <c r="ALN289" s="3"/>
      <c r="ALO289" s="3"/>
      <c r="ALP289" s="3"/>
      <c r="ALQ289" s="3"/>
      <c r="ALR289" s="3"/>
      <c r="ALS289" s="3"/>
      <c r="ALT289" s="3"/>
      <c r="ALU289" s="3"/>
      <c r="ALV289" s="3"/>
      <c r="ALW289" s="3"/>
      <c r="ALX289" s="3"/>
      <c r="ALY289" s="3"/>
      <c r="ALZ289" s="3"/>
      <c r="AMA289" s="3"/>
      <c r="AMB289" s="3"/>
      <c r="AMC289" s="3"/>
      <c r="AMD289" s="3"/>
      <c r="AME289" s="3"/>
      <c r="AMF289" s="3"/>
      <c r="AMG289" s="3"/>
      <c r="AMH289" s="3"/>
      <c r="AMI289" s="3"/>
      <c r="AMJ289" s="3"/>
      <c r="AMK289" s="3"/>
      <c r="AML289" s="3"/>
      <c r="AMM289" s="3"/>
      <c r="AMN289" s="3"/>
      <c r="AMO289" s="3"/>
      <c r="AMP289" s="3"/>
      <c r="AMQ289" s="3"/>
      <c r="AMR289" s="3"/>
      <c r="AMS289" s="3"/>
      <c r="AMT289" s="3"/>
      <c r="AMU289" s="3"/>
    </row>
    <row r="290" spans="1:1035" ht="14.25">
      <c r="A290" s="3"/>
      <c r="B290" s="3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  <c r="IW290" s="3"/>
      <c r="IX290" s="3"/>
      <c r="IY290" s="3"/>
      <c r="IZ290" s="3"/>
      <c r="JA290" s="3"/>
      <c r="JB290" s="3"/>
      <c r="JC290" s="3"/>
      <c r="JD290" s="3"/>
      <c r="JE290" s="3"/>
      <c r="JF290" s="3"/>
      <c r="JG290" s="3"/>
      <c r="JH290" s="3"/>
      <c r="JI290" s="3"/>
      <c r="JJ290" s="3"/>
      <c r="JK290" s="3"/>
      <c r="JL290" s="3"/>
      <c r="JM290" s="3"/>
      <c r="JN290" s="3"/>
      <c r="JO290" s="3"/>
      <c r="JP290" s="3"/>
      <c r="JQ290" s="3"/>
      <c r="JR290" s="3"/>
      <c r="JS290" s="3"/>
      <c r="JT290" s="3"/>
      <c r="JU290" s="3"/>
      <c r="JV290" s="3"/>
      <c r="JW290" s="3"/>
      <c r="JX290" s="3"/>
      <c r="JY290" s="3"/>
      <c r="JZ290" s="3"/>
      <c r="KA290" s="3"/>
      <c r="KB290" s="3"/>
      <c r="KC290" s="3"/>
      <c r="KD290" s="3"/>
      <c r="KE290" s="3"/>
      <c r="KF290" s="3"/>
      <c r="KG290" s="3"/>
      <c r="KH290" s="3"/>
      <c r="KI290" s="3"/>
      <c r="KJ290" s="3"/>
      <c r="KK290" s="3"/>
      <c r="KL290" s="3"/>
      <c r="KM290" s="3"/>
      <c r="KN290" s="3"/>
      <c r="KO290" s="3"/>
      <c r="KP290" s="3"/>
      <c r="KQ290" s="3"/>
      <c r="KR290" s="3"/>
      <c r="KS290" s="3"/>
      <c r="KT290" s="3"/>
      <c r="KU290" s="3"/>
      <c r="KV290" s="3"/>
      <c r="KW290" s="3"/>
      <c r="KX290" s="3"/>
      <c r="KY290" s="3"/>
      <c r="KZ290" s="3"/>
      <c r="LA290" s="3"/>
      <c r="LB290" s="3"/>
      <c r="LC290" s="3"/>
      <c r="LD290" s="3"/>
      <c r="LE290" s="3"/>
      <c r="LF290" s="3"/>
      <c r="LG290" s="3"/>
      <c r="LH290" s="3"/>
      <c r="LI290" s="3"/>
      <c r="LJ290" s="3"/>
      <c r="LK290" s="3"/>
      <c r="LL290" s="3"/>
      <c r="LM290" s="3"/>
      <c r="LN290" s="3"/>
      <c r="LO290" s="3"/>
      <c r="LP290" s="3"/>
      <c r="LQ290" s="3"/>
      <c r="LR290" s="3"/>
      <c r="LS290" s="3"/>
      <c r="LT290" s="3"/>
      <c r="LU290" s="3"/>
      <c r="LV290" s="3"/>
      <c r="LW290" s="3"/>
      <c r="LX290" s="3"/>
      <c r="LY290" s="3"/>
      <c r="LZ290" s="3"/>
      <c r="MA290" s="3"/>
      <c r="MB290" s="3"/>
      <c r="MC290" s="3"/>
      <c r="MD290" s="3"/>
      <c r="ME290" s="3"/>
      <c r="MF290" s="3"/>
      <c r="MG290" s="3"/>
      <c r="MH290" s="3"/>
      <c r="MI290" s="3"/>
      <c r="MJ290" s="3"/>
      <c r="MK290" s="3"/>
      <c r="ML290" s="3"/>
      <c r="MM290" s="3"/>
      <c r="MN290" s="3"/>
      <c r="MO290" s="3"/>
      <c r="MP290" s="3"/>
      <c r="MQ290" s="3"/>
      <c r="MR290" s="3"/>
      <c r="MS290" s="3"/>
      <c r="MT290" s="3"/>
      <c r="MU290" s="3"/>
      <c r="MV290" s="3"/>
      <c r="MW290" s="3"/>
      <c r="MX290" s="3"/>
      <c r="MY290" s="3"/>
      <c r="MZ290" s="3"/>
      <c r="NA290" s="3"/>
      <c r="NB290" s="3"/>
      <c r="NC290" s="3"/>
      <c r="ND290" s="3"/>
      <c r="NE290" s="3"/>
      <c r="NF290" s="3"/>
      <c r="NG290" s="3"/>
      <c r="NH290" s="3"/>
      <c r="NI290" s="3"/>
      <c r="NJ290" s="3"/>
      <c r="NK290" s="3"/>
      <c r="NL290" s="3"/>
      <c r="NM290" s="3"/>
      <c r="NN290" s="3"/>
      <c r="NO290" s="3"/>
      <c r="NP290" s="3"/>
      <c r="NQ290" s="3"/>
      <c r="NR290" s="3"/>
      <c r="NS290" s="3"/>
      <c r="NT290" s="3"/>
      <c r="NU290" s="3"/>
      <c r="NV290" s="3"/>
      <c r="NW290" s="3"/>
      <c r="NX290" s="3"/>
      <c r="NY290" s="3"/>
      <c r="NZ290" s="3"/>
      <c r="OA290" s="3"/>
      <c r="OB290" s="3"/>
      <c r="OC290" s="3"/>
      <c r="OD290" s="3"/>
      <c r="OE290" s="3"/>
      <c r="OF290" s="3"/>
      <c r="OG290" s="3"/>
      <c r="OH290" s="3"/>
      <c r="OI290" s="3"/>
      <c r="OJ290" s="3"/>
      <c r="OK290" s="3"/>
      <c r="OL290" s="3"/>
      <c r="OM290" s="3"/>
      <c r="ON290" s="3"/>
      <c r="OO290" s="3"/>
      <c r="OP290" s="3"/>
      <c r="OQ290" s="3"/>
      <c r="OR290" s="3"/>
      <c r="OS290" s="3"/>
      <c r="OT290" s="3"/>
      <c r="OU290" s="3"/>
      <c r="OV290" s="3"/>
      <c r="OW290" s="3"/>
      <c r="OX290" s="3"/>
      <c r="OY290" s="3"/>
      <c r="OZ290" s="3"/>
      <c r="PA290" s="3"/>
      <c r="PB290" s="3"/>
      <c r="PC290" s="3"/>
      <c r="PD290" s="3"/>
      <c r="PE290" s="3"/>
      <c r="PF290" s="3"/>
      <c r="PG290" s="3"/>
      <c r="PH290" s="3"/>
      <c r="PI290" s="3"/>
      <c r="PJ290" s="3"/>
      <c r="PK290" s="3"/>
      <c r="PL290" s="3"/>
      <c r="PM290" s="3"/>
      <c r="PN290" s="3"/>
      <c r="PO290" s="3"/>
      <c r="PP290" s="3"/>
      <c r="PQ290" s="3"/>
      <c r="PR290" s="3"/>
      <c r="PS290" s="3"/>
      <c r="PT290" s="3"/>
      <c r="PU290" s="3"/>
      <c r="PV290" s="3"/>
      <c r="PW290" s="3"/>
      <c r="PX290" s="3"/>
      <c r="PY290" s="3"/>
      <c r="PZ290" s="3"/>
      <c r="QA290" s="3"/>
      <c r="QB290" s="3"/>
      <c r="QC290" s="3"/>
      <c r="QD290" s="3"/>
      <c r="QE290" s="3"/>
      <c r="QF290" s="3"/>
      <c r="QG290" s="3"/>
      <c r="QH290" s="3"/>
      <c r="QI290" s="3"/>
      <c r="QJ290" s="3"/>
      <c r="QK290" s="3"/>
      <c r="QL290" s="3"/>
      <c r="QM290" s="3"/>
      <c r="QN290" s="3"/>
      <c r="QO290" s="3"/>
      <c r="QP290" s="3"/>
      <c r="QQ290" s="3"/>
      <c r="QR290" s="3"/>
      <c r="QS290" s="3"/>
      <c r="QT290" s="3"/>
      <c r="QU290" s="3"/>
      <c r="QV290" s="3"/>
      <c r="QW290" s="3"/>
      <c r="QX290" s="3"/>
      <c r="QY290" s="3"/>
      <c r="QZ290" s="3"/>
      <c r="RA290" s="3"/>
      <c r="RB290" s="3"/>
      <c r="RC290" s="3"/>
      <c r="RD290" s="3"/>
      <c r="RE290" s="3"/>
      <c r="RF290" s="3"/>
      <c r="RG290" s="3"/>
      <c r="RH290" s="3"/>
      <c r="RI290" s="3"/>
      <c r="RJ290" s="3"/>
      <c r="RK290" s="3"/>
      <c r="RL290" s="3"/>
      <c r="RM290" s="3"/>
      <c r="RN290" s="3"/>
      <c r="RO290" s="3"/>
      <c r="RP290" s="3"/>
      <c r="RQ290" s="3"/>
      <c r="RR290" s="3"/>
      <c r="RS290" s="3"/>
      <c r="RT290" s="3"/>
      <c r="RU290" s="3"/>
      <c r="RV290" s="3"/>
      <c r="RW290" s="3"/>
      <c r="RX290" s="3"/>
      <c r="RY290" s="3"/>
      <c r="RZ290" s="3"/>
      <c r="SA290" s="3"/>
      <c r="SB290" s="3"/>
      <c r="SC290" s="3"/>
      <c r="SD290" s="3"/>
      <c r="SE290" s="3"/>
      <c r="SF290" s="3"/>
      <c r="SG290" s="3"/>
      <c r="SH290" s="3"/>
      <c r="SI290" s="3"/>
      <c r="SJ290" s="3"/>
      <c r="SK290" s="3"/>
      <c r="SL290" s="3"/>
      <c r="SM290" s="3"/>
      <c r="SN290" s="3"/>
      <c r="SO290" s="3"/>
      <c r="SP290" s="3"/>
      <c r="SQ290" s="3"/>
      <c r="SR290" s="3"/>
      <c r="SS290" s="3"/>
      <c r="ST290" s="3"/>
      <c r="SU290" s="3"/>
      <c r="SV290" s="3"/>
      <c r="SW290" s="3"/>
      <c r="SX290" s="3"/>
      <c r="SY290" s="3"/>
      <c r="SZ290" s="3"/>
      <c r="TA290" s="3"/>
      <c r="TB290" s="3"/>
      <c r="TC290" s="3"/>
      <c r="TD290" s="3"/>
      <c r="TE290" s="3"/>
      <c r="TF290" s="3"/>
      <c r="TG290" s="3"/>
      <c r="TH290" s="3"/>
      <c r="TI290" s="3"/>
      <c r="TJ290" s="3"/>
      <c r="TK290" s="3"/>
      <c r="TL290" s="3"/>
      <c r="TM290" s="3"/>
      <c r="TN290" s="3"/>
      <c r="TO290" s="3"/>
      <c r="TP290" s="3"/>
      <c r="TQ290" s="3"/>
      <c r="TR290" s="3"/>
      <c r="TS290" s="3"/>
      <c r="TT290" s="3"/>
      <c r="TU290" s="3"/>
      <c r="TV290" s="3"/>
      <c r="TW290" s="3"/>
      <c r="TX290" s="3"/>
      <c r="TY290" s="3"/>
      <c r="TZ290" s="3"/>
      <c r="UA290" s="3"/>
      <c r="UB290" s="3"/>
      <c r="UC290" s="3"/>
      <c r="UD290" s="3"/>
      <c r="UE290" s="3"/>
      <c r="UF290" s="3"/>
      <c r="UG290" s="3"/>
      <c r="UH290" s="3"/>
      <c r="UI290" s="3"/>
      <c r="UJ290" s="3"/>
      <c r="UK290" s="3"/>
      <c r="UL290" s="3"/>
      <c r="UM290" s="3"/>
      <c r="UN290" s="3"/>
      <c r="UO290" s="3"/>
      <c r="UP290" s="3"/>
      <c r="UQ290" s="3"/>
      <c r="UR290" s="3"/>
      <c r="US290" s="3"/>
      <c r="UT290" s="3"/>
      <c r="UU290" s="3"/>
      <c r="UV290" s="3"/>
      <c r="UW290" s="3"/>
      <c r="UX290" s="3"/>
      <c r="UY290" s="3"/>
      <c r="UZ290" s="3"/>
      <c r="VA290" s="3"/>
      <c r="VB290" s="3"/>
      <c r="VC290" s="3"/>
      <c r="VD290" s="3"/>
      <c r="VE290" s="3"/>
      <c r="VF290" s="3"/>
      <c r="VG290" s="3"/>
      <c r="VH290" s="3"/>
      <c r="VI290" s="3"/>
      <c r="VJ290" s="3"/>
      <c r="VK290" s="3"/>
      <c r="VL290" s="3"/>
      <c r="VM290" s="3"/>
      <c r="VN290" s="3"/>
      <c r="VO290" s="3"/>
      <c r="VP290" s="3"/>
      <c r="VQ290" s="3"/>
      <c r="VR290" s="3"/>
      <c r="VS290" s="3"/>
      <c r="VT290" s="3"/>
      <c r="VU290" s="3"/>
      <c r="VV290" s="3"/>
      <c r="VW290" s="3"/>
      <c r="VX290" s="3"/>
      <c r="VY290" s="3"/>
      <c r="VZ290" s="3"/>
      <c r="WA290" s="3"/>
      <c r="WB290" s="3"/>
      <c r="WC290" s="3"/>
      <c r="WD290" s="3"/>
      <c r="WE290" s="3"/>
      <c r="WF290" s="3"/>
      <c r="WG290" s="3"/>
      <c r="WH290" s="3"/>
      <c r="WI290" s="3"/>
      <c r="WJ290" s="3"/>
      <c r="WK290" s="3"/>
      <c r="WL290" s="3"/>
      <c r="WM290" s="3"/>
      <c r="WN290" s="3"/>
      <c r="WO290" s="3"/>
      <c r="WP290" s="3"/>
      <c r="WQ290" s="3"/>
      <c r="WR290" s="3"/>
      <c r="WS290" s="3"/>
      <c r="WT290" s="3"/>
      <c r="WU290" s="3"/>
      <c r="WV290" s="3"/>
      <c r="WW290" s="3"/>
      <c r="WX290" s="3"/>
      <c r="WY290" s="3"/>
      <c r="WZ290" s="3"/>
      <c r="XA290" s="3"/>
      <c r="XB290" s="3"/>
      <c r="XC290" s="3"/>
      <c r="XD290" s="3"/>
      <c r="XE290" s="3"/>
      <c r="XF290" s="3"/>
      <c r="XG290" s="3"/>
      <c r="XH290" s="3"/>
      <c r="XI290" s="3"/>
      <c r="XJ290" s="3"/>
      <c r="XK290" s="3"/>
      <c r="XL290" s="3"/>
      <c r="XM290" s="3"/>
      <c r="XN290" s="3"/>
      <c r="XO290" s="3"/>
      <c r="XP290" s="3"/>
      <c r="XQ290" s="3"/>
      <c r="XR290" s="3"/>
      <c r="XS290" s="3"/>
      <c r="XT290" s="3"/>
      <c r="XU290" s="3"/>
      <c r="XV290" s="3"/>
      <c r="XW290" s="3"/>
      <c r="XX290" s="3"/>
      <c r="XY290" s="3"/>
      <c r="XZ290" s="3"/>
      <c r="YA290" s="3"/>
      <c r="YB290" s="3"/>
      <c r="YC290" s="3"/>
      <c r="YD290" s="3"/>
      <c r="YE290" s="3"/>
      <c r="YF290" s="3"/>
      <c r="YG290" s="3"/>
      <c r="YH290" s="3"/>
      <c r="YI290" s="3"/>
      <c r="YJ290" s="3"/>
      <c r="YK290" s="3"/>
      <c r="YL290" s="3"/>
      <c r="YM290" s="3"/>
      <c r="YN290" s="3"/>
      <c r="YO290" s="3"/>
      <c r="YP290" s="3"/>
      <c r="YQ290" s="3"/>
      <c r="YR290" s="3"/>
      <c r="YS290" s="3"/>
      <c r="YT290" s="3"/>
      <c r="YU290" s="3"/>
      <c r="YV290" s="3"/>
      <c r="YW290" s="3"/>
      <c r="YX290" s="3"/>
      <c r="YY290" s="3"/>
      <c r="YZ290" s="3"/>
      <c r="ZA290" s="3"/>
      <c r="ZB290" s="3"/>
      <c r="ZC290" s="3"/>
      <c r="ZD290" s="3"/>
      <c r="ZE290" s="3"/>
      <c r="ZF290" s="3"/>
      <c r="ZG290" s="3"/>
      <c r="ZH290" s="3"/>
      <c r="ZI290" s="3"/>
      <c r="ZJ290" s="3"/>
      <c r="ZK290" s="3"/>
      <c r="ZL290" s="3"/>
      <c r="ZM290" s="3"/>
      <c r="ZN290" s="3"/>
      <c r="ZO290" s="3"/>
      <c r="ZP290" s="3"/>
      <c r="ZQ290" s="3"/>
      <c r="ZR290" s="3"/>
      <c r="ZS290" s="3"/>
      <c r="ZT290" s="3"/>
      <c r="ZU290" s="3"/>
      <c r="ZV290" s="3"/>
      <c r="ZW290" s="3"/>
      <c r="ZX290" s="3"/>
      <c r="ZY290" s="3"/>
      <c r="ZZ290" s="3"/>
      <c r="AAA290" s="3"/>
      <c r="AAB290" s="3"/>
      <c r="AAC290" s="3"/>
      <c r="AAD290" s="3"/>
      <c r="AAE290" s="3"/>
      <c r="AAF290" s="3"/>
      <c r="AAG290" s="3"/>
      <c r="AAH290" s="3"/>
      <c r="AAI290" s="3"/>
      <c r="AAJ290" s="3"/>
      <c r="AAK290" s="3"/>
      <c r="AAL290" s="3"/>
      <c r="AAM290" s="3"/>
      <c r="AAN290" s="3"/>
      <c r="AAO290" s="3"/>
      <c r="AAP290" s="3"/>
      <c r="AAQ290" s="3"/>
      <c r="AAR290" s="3"/>
      <c r="AAS290" s="3"/>
      <c r="AAT290" s="3"/>
      <c r="AAU290" s="3"/>
      <c r="AAV290" s="3"/>
      <c r="AAW290" s="3"/>
      <c r="AAX290" s="3"/>
      <c r="AAY290" s="3"/>
      <c r="AAZ290" s="3"/>
      <c r="ABA290" s="3"/>
      <c r="ABB290" s="3"/>
      <c r="ABC290" s="3"/>
      <c r="ABD290" s="3"/>
      <c r="ABE290" s="3"/>
      <c r="ABF290" s="3"/>
      <c r="ABG290" s="3"/>
      <c r="ABH290" s="3"/>
      <c r="ABI290" s="3"/>
      <c r="ABJ290" s="3"/>
      <c r="ABK290" s="3"/>
      <c r="ABL290" s="3"/>
      <c r="ABM290" s="3"/>
      <c r="ABN290" s="3"/>
      <c r="ABO290" s="3"/>
      <c r="ABP290" s="3"/>
      <c r="ABQ290" s="3"/>
      <c r="ABR290" s="3"/>
      <c r="ABS290" s="3"/>
      <c r="ABT290" s="3"/>
      <c r="ABU290" s="3"/>
      <c r="ABV290" s="3"/>
      <c r="ABW290" s="3"/>
      <c r="ABX290" s="3"/>
      <c r="ABY290" s="3"/>
      <c r="ABZ290" s="3"/>
      <c r="ACA290" s="3"/>
      <c r="ACB290" s="3"/>
      <c r="ACC290" s="3"/>
      <c r="ACD290" s="3"/>
      <c r="ACE290" s="3"/>
      <c r="ACF290" s="3"/>
      <c r="ACG290" s="3"/>
      <c r="ACH290" s="3"/>
      <c r="ACI290" s="3"/>
      <c r="ACJ290" s="3"/>
      <c r="ACK290" s="3"/>
      <c r="ACL290" s="3"/>
      <c r="ACM290" s="3"/>
      <c r="ACN290" s="3"/>
      <c r="ACO290" s="3"/>
      <c r="ACP290" s="3"/>
      <c r="ACQ290" s="3"/>
      <c r="ACR290" s="3"/>
      <c r="ACS290" s="3"/>
      <c r="ACT290" s="3"/>
      <c r="ACU290" s="3"/>
      <c r="ACV290" s="3"/>
      <c r="ACW290" s="3"/>
      <c r="ACX290" s="3"/>
      <c r="ACY290" s="3"/>
      <c r="ACZ290" s="3"/>
      <c r="ADA290" s="3"/>
      <c r="ADB290" s="3"/>
      <c r="ADC290" s="3"/>
      <c r="ADD290" s="3"/>
      <c r="ADE290" s="3"/>
      <c r="ADF290" s="3"/>
      <c r="ADG290" s="3"/>
      <c r="ADH290" s="3"/>
      <c r="ADI290" s="3"/>
      <c r="ADJ290" s="3"/>
      <c r="ADK290" s="3"/>
      <c r="ADL290" s="3"/>
      <c r="ADM290" s="3"/>
      <c r="ADN290" s="3"/>
      <c r="ADO290" s="3"/>
      <c r="ADP290" s="3"/>
      <c r="ADQ290" s="3"/>
      <c r="ADR290" s="3"/>
      <c r="ADS290" s="3"/>
      <c r="ADT290" s="3"/>
      <c r="ADU290" s="3"/>
      <c r="ADV290" s="3"/>
      <c r="ADW290" s="3"/>
      <c r="ADX290" s="3"/>
      <c r="ADY290" s="3"/>
      <c r="ADZ290" s="3"/>
      <c r="AEA290" s="3"/>
      <c r="AEB290" s="3"/>
      <c r="AEC290" s="3"/>
      <c r="AED290" s="3"/>
      <c r="AEE290" s="3"/>
      <c r="AEF290" s="3"/>
      <c r="AEG290" s="3"/>
      <c r="AEH290" s="3"/>
      <c r="AEI290" s="3"/>
      <c r="AEJ290" s="3"/>
      <c r="AEK290" s="3"/>
      <c r="AEL290" s="3"/>
      <c r="AEM290" s="3"/>
      <c r="AEN290" s="3"/>
      <c r="AEO290" s="3"/>
      <c r="AEP290" s="3"/>
      <c r="AEQ290" s="3"/>
      <c r="AER290" s="3"/>
      <c r="AES290" s="3"/>
      <c r="AET290" s="3"/>
      <c r="AEU290" s="3"/>
      <c r="AEV290" s="3"/>
      <c r="AEW290" s="3"/>
      <c r="AEX290" s="3"/>
      <c r="AEY290" s="3"/>
      <c r="AEZ290" s="3"/>
      <c r="AFA290" s="3"/>
      <c r="AFB290" s="3"/>
      <c r="AFC290" s="3"/>
      <c r="AFD290" s="3"/>
      <c r="AFE290" s="3"/>
      <c r="AFF290" s="3"/>
      <c r="AFG290" s="3"/>
      <c r="AFH290" s="3"/>
      <c r="AFI290" s="3"/>
      <c r="AFJ290" s="3"/>
      <c r="AFK290" s="3"/>
      <c r="AFL290" s="3"/>
      <c r="AFM290" s="3"/>
      <c r="AFN290" s="3"/>
      <c r="AFO290" s="3"/>
      <c r="AFP290" s="3"/>
      <c r="AFQ290" s="3"/>
      <c r="AFR290" s="3"/>
      <c r="AFS290" s="3"/>
      <c r="AFT290" s="3"/>
      <c r="AFU290" s="3"/>
      <c r="AFV290" s="3"/>
      <c r="AFW290" s="3"/>
      <c r="AFX290" s="3"/>
      <c r="AFY290" s="3"/>
      <c r="AFZ290" s="3"/>
      <c r="AGA290" s="3"/>
      <c r="AGB290" s="3"/>
      <c r="AGC290" s="3"/>
      <c r="AGD290" s="3"/>
      <c r="AGE290" s="3"/>
      <c r="AGF290" s="3"/>
      <c r="AGG290" s="3"/>
      <c r="AGH290" s="3"/>
      <c r="AGI290" s="3"/>
      <c r="AGJ290" s="3"/>
      <c r="AGK290" s="3"/>
      <c r="AGL290" s="3"/>
      <c r="AGM290" s="3"/>
      <c r="AGN290" s="3"/>
      <c r="AGO290" s="3"/>
      <c r="AGP290" s="3"/>
      <c r="AGQ290" s="3"/>
      <c r="AGR290" s="3"/>
      <c r="AGS290" s="3"/>
      <c r="AGT290" s="3"/>
      <c r="AGU290" s="3"/>
      <c r="AGV290" s="3"/>
      <c r="AGW290" s="3"/>
      <c r="AGX290" s="3"/>
      <c r="AGY290" s="3"/>
      <c r="AGZ290" s="3"/>
      <c r="AHA290" s="3"/>
      <c r="AHB290" s="3"/>
      <c r="AHC290" s="3"/>
      <c r="AHD290" s="3"/>
      <c r="AHE290" s="3"/>
      <c r="AHF290" s="3"/>
      <c r="AHG290" s="3"/>
      <c r="AHH290" s="3"/>
      <c r="AHI290" s="3"/>
      <c r="AHJ290" s="3"/>
      <c r="AHK290" s="3"/>
      <c r="AHL290" s="3"/>
      <c r="AHM290" s="3"/>
      <c r="AHN290" s="3"/>
      <c r="AHO290" s="3"/>
      <c r="AHP290" s="3"/>
      <c r="AHQ290" s="3"/>
      <c r="AHR290" s="3"/>
      <c r="AHS290" s="3"/>
      <c r="AHT290" s="3"/>
      <c r="AHU290" s="3"/>
      <c r="AHV290" s="3"/>
      <c r="AHW290" s="3"/>
      <c r="AHX290" s="3"/>
      <c r="AHY290" s="3"/>
      <c r="AHZ290" s="3"/>
      <c r="AIA290" s="3"/>
      <c r="AIB290" s="3"/>
      <c r="AIC290" s="3"/>
      <c r="AID290" s="3"/>
      <c r="AIE290" s="3"/>
      <c r="AIF290" s="3"/>
      <c r="AIG290" s="3"/>
      <c r="AIH290" s="3"/>
      <c r="AII290" s="3"/>
      <c r="AIJ290" s="3"/>
      <c r="AIK290" s="3"/>
      <c r="AIL290" s="3"/>
      <c r="AIM290" s="3"/>
      <c r="AIN290" s="3"/>
      <c r="AIO290" s="3"/>
      <c r="AIP290" s="3"/>
      <c r="AIQ290" s="3"/>
      <c r="AIR290" s="3"/>
      <c r="AIS290" s="3"/>
      <c r="AIT290" s="3"/>
      <c r="AIU290" s="3"/>
      <c r="AIV290" s="3"/>
      <c r="AIW290" s="3"/>
      <c r="AIX290" s="3"/>
      <c r="AIY290" s="3"/>
      <c r="AIZ290" s="3"/>
      <c r="AJA290" s="3"/>
      <c r="AJB290" s="3"/>
      <c r="AJC290" s="3"/>
      <c r="AJD290" s="3"/>
      <c r="AJE290" s="3"/>
      <c r="AJF290" s="3"/>
      <c r="AJG290" s="3"/>
      <c r="AJH290" s="3"/>
      <c r="AJI290" s="3"/>
      <c r="AJJ290" s="3"/>
      <c r="AJK290" s="3"/>
      <c r="AJL290" s="3"/>
      <c r="AJM290" s="3"/>
      <c r="AJN290" s="3"/>
      <c r="AJO290" s="3"/>
      <c r="AJP290" s="3"/>
      <c r="AJQ290" s="3"/>
      <c r="AJR290" s="3"/>
      <c r="AJS290" s="3"/>
      <c r="AJT290" s="3"/>
      <c r="AJU290" s="3"/>
      <c r="AJV290" s="3"/>
      <c r="AJW290" s="3"/>
      <c r="AJX290" s="3"/>
      <c r="AJY290" s="3"/>
      <c r="AJZ290" s="3"/>
      <c r="AKA290" s="3"/>
      <c r="AKB290" s="3"/>
      <c r="AKC290" s="3"/>
      <c r="AKD290" s="3"/>
      <c r="AKE290" s="3"/>
      <c r="AKF290" s="3"/>
      <c r="AKG290" s="3"/>
      <c r="AKH290" s="3"/>
      <c r="AKI290" s="3"/>
      <c r="AKJ290" s="3"/>
      <c r="AKK290" s="3"/>
      <c r="AKL290" s="3"/>
      <c r="AKM290" s="3"/>
      <c r="AKN290" s="3"/>
      <c r="AKO290" s="3"/>
      <c r="AKP290" s="3"/>
      <c r="AKQ290" s="3"/>
      <c r="AKR290" s="3"/>
      <c r="AKS290" s="3"/>
      <c r="AKT290" s="3"/>
      <c r="AKU290" s="3"/>
      <c r="AKV290" s="3"/>
      <c r="AKW290" s="3"/>
      <c r="AKX290" s="3"/>
      <c r="AKY290" s="3"/>
      <c r="AKZ290" s="3"/>
      <c r="ALA290" s="3"/>
      <c r="ALB290" s="3"/>
      <c r="ALC290" s="3"/>
      <c r="ALD290" s="3"/>
      <c r="ALE290" s="3"/>
      <c r="ALF290" s="3"/>
      <c r="ALG290" s="3"/>
      <c r="ALH290" s="3"/>
      <c r="ALI290" s="3"/>
      <c r="ALJ290" s="3"/>
      <c r="ALK290" s="3"/>
      <c r="ALL290" s="3"/>
      <c r="ALM290" s="3"/>
      <c r="ALN290" s="3"/>
      <c r="ALO290" s="3"/>
      <c r="ALP290" s="3"/>
      <c r="ALQ290" s="3"/>
      <c r="ALR290" s="3"/>
      <c r="ALS290" s="3"/>
      <c r="ALT290" s="3"/>
      <c r="ALU290" s="3"/>
      <c r="ALV290" s="3"/>
      <c r="ALW290" s="3"/>
      <c r="ALX290" s="3"/>
      <c r="ALY290" s="3"/>
      <c r="ALZ290" s="3"/>
      <c r="AMA290" s="3"/>
      <c r="AMB290" s="3"/>
      <c r="AMC290" s="3"/>
      <c r="AMD290" s="3"/>
      <c r="AME290" s="3"/>
      <c r="AMF290" s="3"/>
      <c r="AMG290" s="3"/>
      <c r="AMH290" s="3"/>
      <c r="AMI290" s="3"/>
      <c r="AMJ290" s="3"/>
      <c r="AMK290" s="3"/>
      <c r="AML290" s="3"/>
      <c r="AMM290" s="3"/>
      <c r="AMN290" s="3"/>
      <c r="AMO290" s="3"/>
      <c r="AMP290" s="3"/>
      <c r="AMQ290" s="3"/>
      <c r="AMR290" s="3"/>
      <c r="AMS290" s="3"/>
      <c r="AMT290" s="3"/>
      <c r="AMU290" s="3"/>
    </row>
    <row r="291" spans="1:1035" ht="14.25">
      <c r="A291" s="3"/>
      <c r="B291" s="3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  <c r="IW291" s="3"/>
      <c r="IX291" s="3"/>
      <c r="IY291" s="3"/>
      <c r="IZ291" s="3"/>
      <c r="JA291" s="3"/>
      <c r="JB291" s="3"/>
      <c r="JC291" s="3"/>
      <c r="JD291" s="3"/>
      <c r="JE291" s="3"/>
      <c r="JF291" s="3"/>
      <c r="JG291" s="3"/>
      <c r="JH291" s="3"/>
      <c r="JI291" s="3"/>
      <c r="JJ291" s="3"/>
      <c r="JK291" s="3"/>
      <c r="JL291" s="3"/>
      <c r="JM291" s="3"/>
      <c r="JN291" s="3"/>
      <c r="JO291" s="3"/>
      <c r="JP291" s="3"/>
      <c r="JQ291" s="3"/>
      <c r="JR291" s="3"/>
      <c r="JS291" s="3"/>
      <c r="JT291" s="3"/>
      <c r="JU291" s="3"/>
      <c r="JV291" s="3"/>
      <c r="JW291" s="3"/>
      <c r="JX291" s="3"/>
      <c r="JY291" s="3"/>
      <c r="JZ291" s="3"/>
      <c r="KA291" s="3"/>
      <c r="KB291" s="3"/>
      <c r="KC291" s="3"/>
      <c r="KD291" s="3"/>
      <c r="KE291" s="3"/>
      <c r="KF291" s="3"/>
      <c r="KG291" s="3"/>
      <c r="KH291" s="3"/>
      <c r="KI291" s="3"/>
      <c r="KJ291" s="3"/>
      <c r="KK291" s="3"/>
      <c r="KL291" s="3"/>
      <c r="KM291" s="3"/>
      <c r="KN291" s="3"/>
      <c r="KO291" s="3"/>
      <c r="KP291" s="3"/>
      <c r="KQ291" s="3"/>
      <c r="KR291" s="3"/>
      <c r="KS291" s="3"/>
      <c r="KT291" s="3"/>
      <c r="KU291" s="3"/>
      <c r="KV291" s="3"/>
      <c r="KW291" s="3"/>
      <c r="KX291" s="3"/>
      <c r="KY291" s="3"/>
      <c r="KZ291" s="3"/>
      <c r="LA291" s="3"/>
      <c r="LB291" s="3"/>
      <c r="LC291" s="3"/>
      <c r="LD291" s="3"/>
      <c r="LE291" s="3"/>
      <c r="LF291" s="3"/>
      <c r="LG291" s="3"/>
      <c r="LH291" s="3"/>
      <c r="LI291" s="3"/>
      <c r="LJ291" s="3"/>
      <c r="LK291" s="3"/>
      <c r="LL291" s="3"/>
      <c r="LM291" s="3"/>
      <c r="LN291" s="3"/>
      <c r="LO291" s="3"/>
      <c r="LP291" s="3"/>
      <c r="LQ291" s="3"/>
      <c r="LR291" s="3"/>
      <c r="LS291" s="3"/>
      <c r="LT291" s="3"/>
      <c r="LU291" s="3"/>
      <c r="LV291" s="3"/>
      <c r="LW291" s="3"/>
      <c r="LX291" s="3"/>
      <c r="LY291" s="3"/>
      <c r="LZ291" s="3"/>
      <c r="MA291" s="3"/>
      <c r="MB291" s="3"/>
      <c r="MC291" s="3"/>
      <c r="MD291" s="3"/>
      <c r="ME291" s="3"/>
      <c r="MF291" s="3"/>
      <c r="MG291" s="3"/>
      <c r="MH291" s="3"/>
      <c r="MI291" s="3"/>
      <c r="MJ291" s="3"/>
      <c r="MK291" s="3"/>
      <c r="ML291" s="3"/>
      <c r="MM291" s="3"/>
      <c r="MN291" s="3"/>
      <c r="MO291" s="3"/>
      <c r="MP291" s="3"/>
      <c r="MQ291" s="3"/>
      <c r="MR291" s="3"/>
      <c r="MS291" s="3"/>
      <c r="MT291" s="3"/>
      <c r="MU291" s="3"/>
      <c r="MV291" s="3"/>
      <c r="MW291" s="3"/>
      <c r="MX291" s="3"/>
      <c r="MY291" s="3"/>
      <c r="MZ291" s="3"/>
      <c r="NA291" s="3"/>
      <c r="NB291" s="3"/>
      <c r="NC291" s="3"/>
      <c r="ND291" s="3"/>
      <c r="NE291" s="3"/>
      <c r="NF291" s="3"/>
      <c r="NG291" s="3"/>
      <c r="NH291" s="3"/>
      <c r="NI291" s="3"/>
      <c r="NJ291" s="3"/>
      <c r="NK291" s="3"/>
      <c r="NL291" s="3"/>
      <c r="NM291" s="3"/>
      <c r="NN291" s="3"/>
      <c r="NO291" s="3"/>
      <c r="NP291" s="3"/>
      <c r="NQ291" s="3"/>
      <c r="NR291" s="3"/>
      <c r="NS291" s="3"/>
      <c r="NT291" s="3"/>
      <c r="NU291" s="3"/>
      <c r="NV291" s="3"/>
      <c r="NW291" s="3"/>
      <c r="NX291" s="3"/>
      <c r="NY291" s="3"/>
      <c r="NZ291" s="3"/>
      <c r="OA291" s="3"/>
      <c r="OB291" s="3"/>
      <c r="OC291" s="3"/>
      <c r="OD291" s="3"/>
      <c r="OE291" s="3"/>
      <c r="OF291" s="3"/>
      <c r="OG291" s="3"/>
      <c r="OH291" s="3"/>
      <c r="OI291" s="3"/>
      <c r="OJ291" s="3"/>
      <c r="OK291" s="3"/>
      <c r="OL291" s="3"/>
      <c r="OM291" s="3"/>
      <c r="ON291" s="3"/>
      <c r="OO291" s="3"/>
      <c r="OP291" s="3"/>
      <c r="OQ291" s="3"/>
      <c r="OR291" s="3"/>
      <c r="OS291" s="3"/>
      <c r="OT291" s="3"/>
      <c r="OU291" s="3"/>
      <c r="OV291" s="3"/>
      <c r="OW291" s="3"/>
      <c r="OX291" s="3"/>
      <c r="OY291" s="3"/>
      <c r="OZ291" s="3"/>
      <c r="PA291" s="3"/>
      <c r="PB291" s="3"/>
      <c r="PC291" s="3"/>
      <c r="PD291" s="3"/>
      <c r="PE291" s="3"/>
      <c r="PF291" s="3"/>
      <c r="PG291" s="3"/>
      <c r="PH291" s="3"/>
      <c r="PI291" s="3"/>
      <c r="PJ291" s="3"/>
      <c r="PK291" s="3"/>
      <c r="PL291" s="3"/>
      <c r="PM291" s="3"/>
      <c r="PN291" s="3"/>
      <c r="PO291" s="3"/>
      <c r="PP291" s="3"/>
      <c r="PQ291" s="3"/>
      <c r="PR291" s="3"/>
      <c r="PS291" s="3"/>
      <c r="PT291" s="3"/>
      <c r="PU291" s="3"/>
      <c r="PV291" s="3"/>
      <c r="PW291" s="3"/>
      <c r="PX291" s="3"/>
      <c r="PY291" s="3"/>
      <c r="PZ291" s="3"/>
      <c r="QA291" s="3"/>
      <c r="QB291" s="3"/>
      <c r="QC291" s="3"/>
      <c r="QD291" s="3"/>
      <c r="QE291" s="3"/>
      <c r="QF291" s="3"/>
      <c r="QG291" s="3"/>
      <c r="QH291" s="3"/>
      <c r="QI291" s="3"/>
      <c r="QJ291" s="3"/>
      <c r="QK291" s="3"/>
      <c r="QL291" s="3"/>
      <c r="QM291" s="3"/>
      <c r="QN291" s="3"/>
      <c r="QO291" s="3"/>
      <c r="QP291" s="3"/>
      <c r="QQ291" s="3"/>
      <c r="QR291" s="3"/>
      <c r="QS291" s="3"/>
      <c r="QT291" s="3"/>
      <c r="QU291" s="3"/>
      <c r="QV291" s="3"/>
      <c r="QW291" s="3"/>
      <c r="QX291" s="3"/>
      <c r="QY291" s="3"/>
      <c r="QZ291" s="3"/>
      <c r="RA291" s="3"/>
      <c r="RB291" s="3"/>
      <c r="RC291" s="3"/>
      <c r="RD291" s="3"/>
      <c r="RE291" s="3"/>
      <c r="RF291" s="3"/>
      <c r="RG291" s="3"/>
      <c r="RH291" s="3"/>
      <c r="RI291" s="3"/>
      <c r="RJ291" s="3"/>
      <c r="RK291" s="3"/>
      <c r="RL291" s="3"/>
      <c r="RM291" s="3"/>
      <c r="RN291" s="3"/>
      <c r="RO291" s="3"/>
      <c r="RP291" s="3"/>
      <c r="RQ291" s="3"/>
      <c r="RR291" s="3"/>
      <c r="RS291" s="3"/>
      <c r="RT291" s="3"/>
      <c r="RU291" s="3"/>
      <c r="RV291" s="3"/>
      <c r="RW291" s="3"/>
      <c r="RX291" s="3"/>
      <c r="RY291" s="3"/>
      <c r="RZ291" s="3"/>
      <c r="SA291" s="3"/>
      <c r="SB291" s="3"/>
      <c r="SC291" s="3"/>
      <c r="SD291" s="3"/>
      <c r="SE291" s="3"/>
      <c r="SF291" s="3"/>
      <c r="SG291" s="3"/>
      <c r="SH291" s="3"/>
      <c r="SI291" s="3"/>
      <c r="SJ291" s="3"/>
      <c r="SK291" s="3"/>
      <c r="SL291" s="3"/>
      <c r="SM291" s="3"/>
      <c r="SN291" s="3"/>
      <c r="SO291" s="3"/>
      <c r="SP291" s="3"/>
      <c r="SQ291" s="3"/>
      <c r="SR291" s="3"/>
      <c r="SS291" s="3"/>
      <c r="ST291" s="3"/>
      <c r="SU291" s="3"/>
      <c r="SV291" s="3"/>
      <c r="SW291" s="3"/>
      <c r="SX291" s="3"/>
      <c r="SY291" s="3"/>
      <c r="SZ291" s="3"/>
      <c r="TA291" s="3"/>
      <c r="TB291" s="3"/>
      <c r="TC291" s="3"/>
      <c r="TD291" s="3"/>
      <c r="TE291" s="3"/>
      <c r="TF291" s="3"/>
      <c r="TG291" s="3"/>
      <c r="TH291" s="3"/>
      <c r="TI291" s="3"/>
      <c r="TJ291" s="3"/>
      <c r="TK291" s="3"/>
      <c r="TL291" s="3"/>
      <c r="TM291" s="3"/>
      <c r="TN291" s="3"/>
      <c r="TO291" s="3"/>
      <c r="TP291" s="3"/>
      <c r="TQ291" s="3"/>
      <c r="TR291" s="3"/>
      <c r="TS291" s="3"/>
      <c r="TT291" s="3"/>
      <c r="TU291" s="3"/>
      <c r="TV291" s="3"/>
      <c r="TW291" s="3"/>
      <c r="TX291" s="3"/>
      <c r="TY291" s="3"/>
      <c r="TZ291" s="3"/>
      <c r="UA291" s="3"/>
      <c r="UB291" s="3"/>
      <c r="UC291" s="3"/>
      <c r="UD291" s="3"/>
      <c r="UE291" s="3"/>
      <c r="UF291" s="3"/>
      <c r="UG291" s="3"/>
      <c r="UH291" s="3"/>
      <c r="UI291" s="3"/>
      <c r="UJ291" s="3"/>
      <c r="UK291" s="3"/>
      <c r="UL291" s="3"/>
      <c r="UM291" s="3"/>
      <c r="UN291" s="3"/>
      <c r="UO291" s="3"/>
      <c r="UP291" s="3"/>
      <c r="UQ291" s="3"/>
      <c r="UR291" s="3"/>
      <c r="US291" s="3"/>
      <c r="UT291" s="3"/>
      <c r="UU291" s="3"/>
      <c r="UV291" s="3"/>
      <c r="UW291" s="3"/>
      <c r="UX291" s="3"/>
      <c r="UY291" s="3"/>
      <c r="UZ291" s="3"/>
      <c r="VA291" s="3"/>
      <c r="VB291" s="3"/>
      <c r="VC291" s="3"/>
      <c r="VD291" s="3"/>
      <c r="VE291" s="3"/>
      <c r="VF291" s="3"/>
      <c r="VG291" s="3"/>
      <c r="VH291" s="3"/>
      <c r="VI291" s="3"/>
      <c r="VJ291" s="3"/>
      <c r="VK291" s="3"/>
      <c r="VL291" s="3"/>
      <c r="VM291" s="3"/>
      <c r="VN291" s="3"/>
      <c r="VO291" s="3"/>
      <c r="VP291" s="3"/>
      <c r="VQ291" s="3"/>
      <c r="VR291" s="3"/>
      <c r="VS291" s="3"/>
      <c r="VT291" s="3"/>
      <c r="VU291" s="3"/>
      <c r="VV291" s="3"/>
      <c r="VW291" s="3"/>
      <c r="VX291" s="3"/>
      <c r="VY291" s="3"/>
      <c r="VZ291" s="3"/>
      <c r="WA291" s="3"/>
      <c r="WB291" s="3"/>
      <c r="WC291" s="3"/>
      <c r="WD291" s="3"/>
      <c r="WE291" s="3"/>
      <c r="WF291" s="3"/>
      <c r="WG291" s="3"/>
      <c r="WH291" s="3"/>
      <c r="WI291" s="3"/>
      <c r="WJ291" s="3"/>
      <c r="WK291" s="3"/>
      <c r="WL291" s="3"/>
      <c r="WM291" s="3"/>
      <c r="WN291" s="3"/>
      <c r="WO291" s="3"/>
      <c r="WP291" s="3"/>
      <c r="WQ291" s="3"/>
      <c r="WR291" s="3"/>
      <c r="WS291" s="3"/>
      <c r="WT291" s="3"/>
      <c r="WU291" s="3"/>
      <c r="WV291" s="3"/>
      <c r="WW291" s="3"/>
      <c r="WX291" s="3"/>
      <c r="WY291" s="3"/>
      <c r="WZ291" s="3"/>
      <c r="XA291" s="3"/>
      <c r="XB291" s="3"/>
      <c r="XC291" s="3"/>
      <c r="XD291" s="3"/>
      <c r="XE291" s="3"/>
      <c r="XF291" s="3"/>
      <c r="XG291" s="3"/>
      <c r="XH291" s="3"/>
      <c r="XI291" s="3"/>
      <c r="XJ291" s="3"/>
      <c r="XK291" s="3"/>
      <c r="XL291" s="3"/>
      <c r="XM291" s="3"/>
      <c r="XN291" s="3"/>
      <c r="XO291" s="3"/>
      <c r="XP291" s="3"/>
      <c r="XQ291" s="3"/>
      <c r="XR291" s="3"/>
      <c r="XS291" s="3"/>
      <c r="XT291" s="3"/>
      <c r="XU291" s="3"/>
      <c r="XV291" s="3"/>
      <c r="XW291" s="3"/>
      <c r="XX291" s="3"/>
      <c r="XY291" s="3"/>
      <c r="XZ291" s="3"/>
      <c r="YA291" s="3"/>
      <c r="YB291" s="3"/>
      <c r="YC291" s="3"/>
      <c r="YD291" s="3"/>
      <c r="YE291" s="3"/>
      <c r="YF291" s="3"/>
      <c r="YG291" s="3"/>
      <c r="YH291" s="3"/>
      <c r="YI291" s="3"/>
      <c r="YJ291" s="3"/>
      <c r="YK291" s="3"/>
      <c r="YL291" s="3"/>
      <c r="YM291" s="3"/>
      <c r="YN291" s="3"/>
      <c r="YO291" s="3"/>
      <c r="YP291" s="3"/>
      <c r="YQ291" s="3"/>
      <c r="YR291" s="3"/>
      <c r="YS291" s="3"/>
      <c r="YT291" s="3"/>
      <c r="YU291" s="3"/>
      <c r="YV291" s="3"/>
      <c r="YW291" s="3"/>
      <c r="YX291" s="3"/>
      <c r="YY291" s="3"/>
      <c r="YZ291" s="3"/>
      <c r="ZA291" s="3"/>
      <c r="ZB291" s="3"/>
      <c r="ZC291" s="3"/>
      <c r="ZD291" s="3"/>
      <c r="ZE291" s="3"/>
      <c r="ZF291" s="3"/>
      <c r="ZG291" s="3"/>
      <c r="ZH291" s="3"/>
      <c r="ZI291" s="3"/>
      <c r="ZJ291" s="3"/>
      <c r="ZK291" s="3"/>
      <c r="ZL291" s="3"/>
      <c r="ZM291" s="3"/>
      <c r="ZN291" s="3"/>
      <c r="ZO291" s="3"/>
      <c r="ZP291" s="3"/>
      <c r="ZQ291" s="3"/>
      <c r="ZR291" s="3"/>
      <c r="ZS291" s="3"/>
      <c r="ZT291" s="3"/>
      <c r="ZU291" s="3"/>
      <c r="ZV291" s="3"/>
      <c r="ZW291" s="3"/>
      <c r="ZX291" s="3"/>
      <c r="ZY291" s="3"/>
      <c r="ZZ291" s="3"/>
      <c r="AAA291" s="3"/>
      <c r="AAB291" s="3"/>
      <c r="AAC291" s="3"/>
      <c r="AAD291" s="3"/>
      <c r="AAE291" s="3"/>
      <c r="AAF291" s="3"/>
      <c r="AAG291" s="3"/>
      <c r="AAH291" s="3"/>
      <c r="AAI291" s="3"/>
      <c r="AAJ291" s="3"/>
      <c r="AAK291" s="3"/>
      <c r="AAL291" s="3"/>
      <c r="AAM291" s="3"/>
      <c r="AAN291" s="3"/>
      <c r="AAO291" s="3"/>
      <c r="AAP291" s="3"/>
      <c r="AAQ291" s="3"/>
      <c r="AAR291" s="3"/>
      <c r="AAS291" s="3"/>
      <c r="AAT291" s="3"/>
      <c r="AAU291" s="3"/>
      <c r="AAV291" s="3"/>
      <c r="AAW291" s="3"/>
      <c r="AAX291" s="3"/>
      <c r="AAY291" s="3"/>
      <c r="AAZ291" s="3"/>
      <c r="ABA291" s="3"/>
      <c r="ABB291" s="3"/>
      <c r="ABC291" s="3"/>
      <c r="ABD291" s="3"/>
      <c r="ABE291" s="3"/>
      <c r="ABF291" s="3"/>
      <c r="ABG291" s="3"/>
      <c r="ABH291" s="3"/>
      <c r="ABI291" s="3"/>
      <c r="ABJ291" s="3"/>
      <c r="ABK291" s="3"/>
      <c r="ABL291" s="3"/>
      <c r="ABM291" s="3"/>
      <c r="ABN291" s="3"/>
      <c r="ABO291" s="3"/>
      <c r="ABP291" s="3"/>
      <c r="ABQ291" s="3"/>
      <c r="ABR291" s="3"/>
      <c r="ABS291" s="3"/>
      <c r="ABT291" s="3"/>
      <c r="ABU291" s="3"/>
      <c r="ABV291" s="3"/>
      <c r="ABW291" s="3"/>
      <c r="ABX291" s="3"/>
      <c r="ABY291" s="3"/>
      <c r="ABZ291" s="3"/>
      <c r="ACA291" s="3"/>
      <c r="ACB291" s="3"/>
      <c r="ACC291" s="3"/>
      <c r="ACD291" s="3"/>
      <c r="ACE291" s="3"/>
      <c r="ACF291" s="3"/>
      <c r="ACG291" s="3"/>
      <c r="ACH291" s="3"/>
      <c r="ACI291" s="3"/>
      <c r="ACJ291" s="3"/>
      <c r="ACK291" s="3"/>
      <c r="ACL291" s="3"/>
      <c r="ACM291" s="3"/>
      <c r="ACN291" s="3"/>
      <c r="ACO291" s="3"/>
      <c r="ACP291" s="3"/>
      <c r="ACQ291" s="3"/>
      <c r="ACR291" s="3"/>
      <c r="ACS291" s="3"/>
      <c r="ACT291" s="3"/>
      <c r="ACU291" s="3"/>
      <c r="ACV291" s="3"/>
      <c r="ACW291" s="3"/>
      <c r="ACX291" s="3"/>
      <c r="ACY291" s="3"/>
      <c r="ACZ291" s="3"/>
      <c r="ADA291" s="3"/>
      <c r="ADB291" s="3"/>
      <c r="ADC291" s="3"/>
      <c r="ADD291" s="3"/>
      <c r="ADE291" s="3"/>
      <c r="ADF291" s="3"/>
      <c r="ADG291" s="3"/>
      <c r="ADH291" s="3"/>
      <c r="ADI291" s="3"/>
      <c r="ADJ291" s="3"/>
      <c r="ADK291" s="3"/>
      <c r="ADL291" s="3"/>
      <c r="ADM291" s="3"/>
      <c r="ADN291" s="3"/>
      <c r="ADO291" s="3"/>
      <c r="ADP291" s="3"/>
      <c r="ADQ291" s="3"/>
      <c r="ADR291" s="3"/>
      <c r="ADS291" s="3"/>
      <c r="ADT291" s="3"/>
      <c r="ADU291" s="3"/>
      <c r="ADV291" s="3"/>
      <c r="ADW291" s="3"/>
      <c r="ADX291" s="3"/>
      <c r="ADY291" s="3"/>
      <c r="ADZ291" s="3"/>
      <c r="AEA291" s="3"/>
      <c r="AEB291" s="3"/>
      <c r="AEC291" s="3"/>
      <c r="AED291" s="3"/>
      <c r="AEE291" s="3"/>
      <c r="AEF291" s="3"/>
      <c r="AEG291" s="3"/>
      <c r="AEH291" s="3"/>
      <c r="AEI291" s="3"/>
      <c r="AEJ291" s="3"/>
      <c r="AEK291" s="3"/>
      <c r="AEL291" s="3"/>
      <c r="AEM291" s="3"/>
      <c r="AEN291" s="3"/>
      <c r="AEO291" s="3"/>
      <c r="AEP291" s="3"/>
      <c r="AEQ291" s="3"/>
      <c r="AER291" s="3"/>
      <c r="AES291" s="3"/>
      <c r="AET291" s="3"/>
      <c r="AEU291" s="3"/>
      <c r="AEV291" s="3"/>
      <c r="AEW291" s="3"/>
      <c r="AEX291" s="3"/>
      <c r="AEY291" s="3"/>
      <c r="AEZ291" s="3"/>
      <c r="AFA291" s="3"/>
      <c r="AFB291" s="3"/>
      <c r="AFC291" s="3"/>
      <c r="AFD291" s="3"/>
      <c r="AFE291" s="3"/>
      <c r="AFF291" s="3"/>
      <c r="AFG291" s="3"/>
      <c r="AFH291" s="3"/>
      <c r="AFI291" s="3"/>
      <c r="AFJ291" s="3"/>
      <c r="AFK291" s="3"/>
      <c r="AFL291" s="3"/>
      <c r="AFM291" s="3"/>
      <c r="AFN291" s="3"/>
      <c r="AFO291" s="3"/>
      <c r="AFP291" s="3"/>
      <c r="AFQ291" s="3"/>
      <c r="AFR291" s="3"/>
      <c r="AFS291" s="3"/>
      <c r="AFT291" s="3"/>
      <c r="AFU291" s="3"/>
      <c r="AFV291" s="3"/>
      <c r="AFW291" s="3"/>
      <c r="AFX291" s="3"/>
      <c r="AFY291" s="3"/>
      <c r="AFZ291" s="3"/>
      <c r="AGA291" s="3"/>
      <c r="AGB291" s="3"/>
      <c r="AGC291" s="3"/>
      <c r="AGD291" s="3"/>
      <c r="AGE291" s="3"/>
      <c r="AGF291" s="3"/>
      <c r="AGG291" s="3"/>
      <c r="AGH291" s="3"/>
      <c r="AGI291" s="3"/>
      <c r="AGJ291" s="3"/>
      <c r="AGK291" s="3"/>
      <c r="AGL291" s="3"/>
      <c r="AGM291" s="3"/>
      <c r="AGN291" s="3"/>
      <c r="AGO291" s="3"/>
      <c r="AGP291" s="3"/>
      <c r="AGQ291" s="3"/>
      <c r="AGR291" s="3"/>
      <c r="AGS291" s="3"/>
      <c r="AGT291" s="3"/>
      <c r="AGU291" s="3"/>
      <c r="AGV291" s="3"/>
      <c r="AGW291" s="3"/>
      <c r="AGX291" s="3"/>
      <c r="AGY291" s="3"/>
      <c r="AGZ291" s="3"/>
      <c r="AHA291" s="3"/>
      <c r="AHB291" s="3"/>
      <c r="AHC291" s="3"/>
      <c r="AHD291" s="3"/>
      <c r="AHE291" s="3"/>
      <c r="AHF291" s="3"/>
      <c r="AHG291" s="3"/>
      <c r="AHH291" s="3"/>
      <c r="AHI291" s="3"/>
      <c r="AHJ291" s="3"/>
      <c r="AHK291" s="3"/>
      <c r="AHL291" s="3"/>
      <c r="AHM291" s="3"/>
      <c r="AHN291" s="3"/>
      <c r="AHO291" s="3"/>
      <c r="AHP291" s="3"/>
      <c r="AHQ291" s="3"/>
      <c r="AHR291" s="3"/>
      <c r="AHS291" s="3"/>
      <c r="AHT291" s="3"/>
      <c r="AHU291" s="3"/>
      <c r="AHV291" s="3"/>
      <c r="AHW291" s="3"/>
      <c r="AHX291" s="3"/>
      <c r="AHY291" s="3"/>
      <c r="AHZ291" s="3"/>
      <c r="AIA291" s="3"/>
      <c r="AIB291" s="3"/>
      <c r="AIC291" s="3"/>
      <c r="AID291" s="3"/>
      <c r="AIE291" s="3"/>
      <c r="AIF291" s="3"/>
      <c r="AIG291" s="3"/>
      <c r="AIH291" s="3"/>
      <c r="AII291" s="3"/>
      <c r="AIJ291" s="3"/>
      <c r="AIK291" s="3"/>
      <c r="AIL291" s="3"/>
      <c r="AIM291" s="3"/>
      <c r="AIN291" s="3"/>
      <c r="AIO291" s="3"/>
      <c r="AIP291" s="3"/>
      <c r="AIQ291" s="3"/>
      <c r="AIR291" s="3"/>
      <c r="AIS291" s="3"/>
      <c r="AIT291" s="3"/>
      <c r="AIU291" s="3"/>
      <c r="AIV291" s="3"/>
      <c r="AIW291" s="3"/>
      <c r="AIX291" s="3"/>
      <c r="AIY291" s="3"/>
      <c r="AIZ291" s="3"/>
      <c r="AJA291" s="3"/>
      <c r="AJB291" s="3"/>
      <c r="AJC291" s="3"/>
      <c r="AJD291" s="3"/>
      <c r="AJE291" s="3"/>
      <c r="AJF291" s="3"/>
      <c r="AJG291" s="3"/>
      <c r="AJH291" s="3"/>
      <c r="AJI291" s="3"/>
      <c r="AJJ291" s="3"/>
      <c r="AJK291" s="3"/>
      <c r="AJL291" s="3"/>
      <c r="AJM291" s="3"/>
      <c r="AJN291" s="3"/>
      <c r="AJO291" s="3"/>
      <c r="AJP291" s="3"/>
      <c r="AJQ291" s="3"/>
      <c r="AJR291" s="3"/>
      <c r="AJS291" s="3"/>
      <c r="AJT291" s="3"/>
      <c r="AJU291" s="3"/>
      <c r="AJV291" s="3"/>
      <c r="AJW291" s="3"/>
      <c r="AJX291" s="3"/>
      <c r="AJY291" s="3"/>
      <c r="AJZ291" s="3"/>
      <c r="AKA291" s="3"/>
      <c r="AKB291" s="3"/>
      <c r="AKC291" s="3"/>
      <c r="AKD291" s="3"/>
      <c r="AKE291" s="3"/>
      <c r="AKF291" s="3"/>
      <c r="AKG291" s="3"/>
      <c r="AKH291" s="3"/>
      <c r="AKI291" s="3"/>
      <c r="AKJ291" s="3"/>
      <c r="AKK291" s="3"/>
      <c r="AKL291" s="3"/>
      <c r="AKM291" s="3"/>
      <c r="AKN291" s="3"/>
      <c r="AKO291" s="3"/>
      <c r="AKP291" s="3"/>
      <c r="AKQ291" s="3"/>
      <c r="AKR291" s="3"/>
      <c r="AKS291" s="3"/>
      <c r="AKT291" s="3"/>
      <c r="AKU291" s="3"/>
      <c r="AKV291" s="3"/>
      <c r="AKW291" s="3"/>
      <c r="AKX291" s="3"/>
      <c r="AKY291" s="3"/>
      <c r="AKZ291" s="3"/>
      <c r="ALA291" s="3"/>
      <c r="ALB291" s="3"/>
      <c r="ALC291" s="3"/>
      <c r="ALD291" s="3"/>
      <c r="ALE291" s="3"/>
      <c r="ALF291" s="3"/>
      <c r="ALG291" s="3"/>
      <c r="ALH291" s="3"/>
      <c r="ALI291" s="3"/>
      <c r="ALJ291" s="3"/>
      <c r="ALK291" s="3"/>
      <c r="ALL291" s="3"/>
      <c r="ALM291" s="3"/>
      <c r="ALN291" s="3"/>
      <c r="ALO291" s="3"/>
      <c r="ALP291" s="3"/>
      <c r="ALQ291" s="3"/>
      <c r="ALR291" s="3"/>
      <c r="ALS291" s="3"/>
      <c r="ALT291" s="3"/>
      <c r="ALU291" s="3"/>
      <c r="ALV291" s="3"/>
      <c r="ALW291" s="3"/>
      <c r="ALX291" s="3"/>
      <c r="ALY291" s="3"/>
      <c r="ALZ291" s="3"/>
      <c r="AMA291" s="3"/>
      <c r="AMB291" s="3"/>
      <c r="AMC291" s="3"/>
      <c r="AMD291" s="3"/>
      <c r="AME291" s="3"/>
      <c r="AMF291" s="3"/>
      <c r="AMG291" s="3"/>
      <c r="AMH291" s="3"/>
      <c r="AMI291" s="3"/>
      <c r="AMJ291" s="3"/>
      <c r="AMK291" s="3"/>
      <c r="AML291" s="3"/>
      <c r="AMM291" s="3"/>
      <c r="AMN291" s="3"/>
      <c r="AMO291" s="3"/>
      <c r="AMP291" s="3"/>
      <c r="AMQ291" s="3"/>
      <c r="AMR291" s="3"/>
      <c r="AMS291" s="3"/>
      <c r="AMT291" s="3"/>
      <c r="AMU291" s="3"/>
    </row>
    <row r="292" spans="1:1035" ht="14.25">
      <c r="A292" s="3"/>
      <c r="B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  <c r="IW292" s="3"/>
      <c r="IX292" s="3"/>
      <c r="IY292" s="3"/>
      <c r="IZ292" s="3"/>
      <c r="JA292" s="3"/>
      <c r="JB292" s="3"/>
      <c r="JC292" s="3"/>
      <c r="JD292" s="3"/>
      <c r="JE292" s="3"/>
      <c r="JF292" s="3"/>
      <c r="JG292" s="3"/>
      <c r="JH292" s="3"/>
      <c r="JI292" s="3"/>
      <c r="JJ292" s="3"/>
      <c r="JK292" s="3"/>
      <c r="JL292" s="3"/>
      <c r="JM292" s="3"/>
      <c r="JN292" s="3"/>
      <c r="JO292" s="3"/>
      <c r="JP292" s="3"/>
      <c r="JQ292" s="3"/>
      <c r="JR292" s="3"/>
      <c r="JS292" s="3"/>
      <c r="JT292" s="3"/>
      <c r="JU292" s="3"/>
      <c r="JV292" s="3"/>
      <c r="JW292" s="3"/>
      <c r="JX292" s="3"/>
      <c r="JY292" s="3"/>
      <c r="JZ292" s="3"/>
      <c r="KA292" s="3"/>
      <c r="KB292" s="3"/>
      <c r="KC292" s="3"/>
      <c r="KD292" s="3"/>
      <c r="KE292" s="3"/>
      <c r="KF292" s="3"/>
      <c r="KG292" s="3"/>
      <c r="KH292" s="3"/>
      <c r="KI292" s="3"/>
      <c r="KJ292" s="3"/>
      <c r="KK292" s="3"/>
      <c r="KL292" s="3"/>
      <c r="KM292" s="3"/>
      <c r="KN292" s="3"/>
      <c r="KO292" s="3"/>
      <c r="KP292" s="3"/>
      <c r="KQ292" s="3"/>
      <c r="KR292" s="3"/>
      <c r="KS292" s="3"/>
      <c r="KT292" s="3"/>
      <c r="KU292" s="3"/>
      <c r="KV292" s="3"/>
      <c r="KW292" s="3"/>
      <c r="KX292" s="3"/>
      <c r="KY292" s="3"/>
      <c r="KZ292" s="3"/>
      <c r="LA292" s="3"/>
      <c r="LB292" s="3"/>
      <c r="LC292" s="3"/>
      <c r="LD292" s="3"/>
      <c r="LE292" s="3"/>
      <c r="LF292" s="3"/>
      <c r="LG292" s="3"/>
      <c r="LH292" s="3"/>
      <c r="LI292" s="3"/>
      <c r="LJ292" s="3"/>
      <c r="LK292" s="3"/>
      <c r="LL292" s="3"/>
      <c r="LM292" s="3"/>
      <c r="LN292" s="3"/>
      <c r="LO292" s="3"/>
      <c r="LP292" s="3"/>
      <c r="LQ292" s="3"/>
      <c r="LR292" s="3"/>
      <c r="LS292" s="3"/>
      <c r="LT292" s="3"/>
      <c r="LU292" s="3"/>
      <c r="LV292" s="3"/>
      <c r="LW292" s="3"/>
      <c r="LX292" s="3"/>
      <c r="LY292" s="3"/>
      <c r="LZ292" s="3"/>
      <c r="MA292" s="3"/>
      <c r="MB292" s="3"/>
      <c r="MC292" s="3"/>
      <c r="MD292" s="3"/>
      <c r="ME292" s="3"/>
      <c r="MF292" s="3"/>
      <c r="MG292" s="3"/>
      <c r="MH292" s="3"/>
      <c r="MI292" s="3"/>
      <c r="MJ292" s="3"/>
      <c r="MK292" s="3"/>
      <c r="ML292" s="3"/>
      <c r="MM292" s="3"/>
      <c r="MN292" s="3"/>
      <c r="MO292" s="3"/>
      <c r="MP292" s="3"/>
      <c r="MQ292" s="3"/>
      <c r="MR292" s="3"/>
      <c r="MS292" s="3"/>
      <c r="MT292" s="3"/>
      <c r="MU292" s="3"/>
      <c r="MV292" s="3"/>
      <c r="MW292" s="3"/>
      <c r="MX292" s="3"/>
      <c r="MY292" s="3"/>
      <c r="MZ292" s="3"/>
      <c r="NA292" s="3"/>
      <c r="NB292" s="3"/>
      <c r="NC292" s="3"/>
      <c r="ND292" s="3"/>
      <c r="NE292" s="3"/>
      <c r="NF292" s="3"/>
      <c r="NG292" s="3"/>
      <c r="NH292" s="3"/>
      <c r="NI292" s="3"/>
      <c r="NJ292" s="3"/>
      <c r="NK292" s="3"/>
      <c r="NL292" s="3"/>
      <c r="NM292" s="3"/>
      <c r="NN292" s="3"/>
      <c r="NO292" s="3"/>
      <c r="NP292" s="3"/>
      <c r="NQ292" s="3"/>
      <c r="NR292" s="3"/>
      <c r="NS292" s="3"/>
      <c r="NT292" s="3"/>
      <c r="NU292" s="3"/>
      <c r="NV292" s="3"/>
      <c r="NW292" s="3"/>
      <c r="NX292" s="3"/>
      <c r="NY292" s="3"/>
      <c r="NZ292" s="3"/>
      <c r="OA292" s="3"/>
      <c r="OB292" s="3"/>
      <c r="OC292" s="3"/>
      <c r="OD292" s="3"/>
      <c r="OE292" s="3"/>
      <c r="OF292" s="3"/>
      <c r="OG292" s="3"/>
      <c r="OH292" s="3"/>
      <c r="OI292" s="3"/>
      <c r="OJ292" s="3"/>
      <c r="OK292" s="3"/>
      <c r="OL292" s="3"/>
      <c r="OM292" s="3"/>
      <c r="ON292" s="3"/>
      <c r="OO292" s="3"/>
      <c r="OP292" s="3"/>
      <c r="OQ292" s="3"/>
      <c r="OR292" s="3"/>
      <c r="OS292" s="3"/>
      <c r="OT292" s="3"/>
      <c r="OU292" s="3"/>
      <c r="OV292" s="3"/>
      <c r="OW292" s="3"/>
      <c r="OX292" s="3"/>
      <c r="OY292" s="3"/>
      <c r="OZ292" s="3"/>
      <c r="PA292" s="3"/>
      <c r="PB292" s="3"/>
      <c r="PC292" s="3"/>
      <c r="PD292" s="3"/>
      <c r="PE292" s="3"/>
      <c r="PF292" s="3"/>
      <c r="PG292" s="3"/>
      <c r="PH292" s="3"/>
      <c r="PI292" s="3"/>
      <c r="PJ292" s="3"/>
      <c r="PK292" s="3"/>
      <c r="PL292" s="3"/>
      <c r="PM292" s="3"/>
      <c r="PN292" s="3"/>
      <c r="PO292" s="3"/>
      <c r="PP292" s="3"/>
      <c r="PQ292" s="3"/>
      <c r="PR292" s="3"/>
      <c r="PS292" s="3"/>
      <c r="PT292" s="3"/>
      <c r="PU292" s="3"/>
      <c r="PV292" s="3"/>
      <c r="PW292" s="3"/>
      <c r="PX292" s="3"/>
      <c r="PY292" s="3"/>
      <c r="PZ292" s="3"/>
      <c r="QA292" s="3"/>
      <c r="QB292" s="3"/>
      <c r="QC292" s="3"/>
      <c r="QD292" s="3"/>
      <c r="QE292" s="3"/>
      <c r="QF292" s="3"/>
      <c r="QG292" s="3"/>
      <c r="QH292" s="3"/>
      <c r="QI292" s="3"/>
      <c r="QJ292" s="3"/>
      <c r="QK292" s="3"/>
      <c r="QL292" s="3"/>
      <c r="QM292" s="3"/>
      <c r="QN292" s="3"/>
      <c r="QO292" s="3"/>
      <c r="QP292" s="3"/>
      <c r="QQ292" s="3"/>
      <c r="QR292" s="3"/>
      <c r="QS292" s="3"/>
      <c r="QT292" s="3"/>
      <c r="QU292" s="3"/>
      <c r="QV292" s="3"/>
      <c r="QW292" s="3"/>
      <c r="QX292" s="3"/>
      <c r="QY292" s="3"/>
      <c r="QZ292" s="3"/>
      <c r="RA292" s="3"/>
      <c r="RB292" s="3"/>
      <c r="RC292" s="3"/>
      <c r="RD292" s="3"/>
      <c r="RE292" s="3"/>
      <c r="RF292" s="3"/>
      <c r="RG292" s="3"/>
      <c r="RH292" s="3"/>
      <c r="RI292" s="3"/>
      <c r="RJ292" s="3"/>
      <c r="RK292" s="3"/>
      <c r="RL292" s="3"/>
      <c r="RM292" s="3"/>
      <c r="RN292" s="3"/>
      <c r="RO292" s="3"/>
      <c r="RP292" s="3"/>
      <c r="RQ292" s="3"/>
      <c r="RR292" s="3"/>
      <c r="RS292" s="3"/>
      <c r="RT292" s="3"/>
      <c r="RU292" s="3"/>
      <c r="RV292" s="3"/>
      <c r="RW292" s="3"/>
      <c r="RX292" s="3"/>
      <c r="RY292" s="3"/>
      <c r="RZ292" s="3"/>
      <c r="SA292" s="3"/>
      <c r="SB292" s="3"/>
      <c r="SC292" s="3"/>
      <c r="SD292" s="3"/>
      <c r="SE292" s="3"/>
      <c r="SF292" s="3"/>
      <c r="SG292" s="3"/>
      <c r="SH292" s="3"/>
      <c r="SI292" s="3"/>
      <c r="SJ292" s="3"/>
      <c r="SK292" s="3"/>
      <c r="SL292" s="3"/>
      <c r="SM292" s="3"/>
      <c r="SN292" s="3"/>
      <c r="SO292" s="3"/>
      <c r="SP292" s="3"/>
      <c r="SQ292" s="3"/>
      <c r="SR292" s="3"/>
      <c r="SS292" s="3"/>
      <c r="ST292" s="3"/>
      <c r="SU292" s="3"/>
      <c r="SV292" s="3"/>
      <c r="SW292" s="3"/>
      <c r="SX292" s="3"/>
      <c r="SY292" s="3"/>
      <c r="SZ292" s="3"/>
      <c r="TA292" s="3"/>
      <c r="TB292" s="3"/>
      <c r="TC292" s="3"/>
      <c r="TD292" s="3"/>
      <c r="TE292" s="3"/>
      <c r="TF292" s="3"/>
      <c r="TG292" s="3"/>
      <c r="TH292" s="3"/>
      <c r="TI292" s="3"/>
      <c r="TJ292" s="3"/>
      <c r="TK292" s="3"/>
      <c r="TL292" s="3"/>
      <c r="TM292" s="3"/>
      <c r="TN292" s="3"/>
      <c r="TO292" s="3"/>
      <c r="TP292" s="3"/>
      <c r="TQ292" s="3"/>
      <c r="TR292" s="3"/>
      <c r="TS292" s="3"/>
      <c r="TT292" s="3"/>
      <c r="TU292" s="3"/>
      <c r="TV292" s="3"/>
      <c r="TW292" s="3"/>
      <c r="TX292" s="3"/>
      <c r="TY292" s="3"/>
      <c r="TZ292" s="3"/>
      <c r="UA292" s="3"/>
      <c r="UB292" s="3"/>
      <c r="UC292" s="3"/>
      <c r="UD292" s="3"/>
      <c r="UE292" s="3"/>
      <c r="UF292" s="3"/>
      <c r="UG292" s="3"/>
      <c r="UH292" s="3"/>
      <c r="UI292" s="3"/>
      <c r="UJ292" s="3"/>
      <c r="UK292" s="3"/>
      <c r="UL292" s="3"/>
      <c r="UM292" s="3"/>
      <c r="UN292" s="3"/>
      <c r="UO292" s="3"/>
      <c r="UP292" s="3"/>
      <c r="UQ292" s="3"/>
      <c r="UR292" s="3"/>
      <c r="US292" s="3"/>
      <c r="UT292" s="3"/>
      <c r="UU292" s="3"/>
      <c r="UV292" s="3"/>
      <c r="UW292" s="3"/>
      <c r="UX292" s="3"/>
      <c r="UY292" s="3"/>
      <c r="UZ292" s="3"/>
      <c r="VA292" s="3"/>
      <c r="VB292" s="3"/>
      <c r="VC292" s="3"/>
      <c r="VD292" s="3"/>
      <c r="VE292" s="3"/>
      <c r="VF292" s="3"/>
      <c r="VG292" s="3"/>
      <c r="VH292" s="3"/>
      <c r="VI292" s="3"/>
      <c r="VJ292" s="3"/>
      <c r="VK292" s="3"/>
      <c r="VL292" s="3"/>
      <c r="VM292" s="3"/>
      <c r="VN292" s="3"/>
      <c r="VO292" s="3"/>
      <c r="VP292" s="3"/>
      <c r="VQ292" s="3"/>
      <c r="VR292" s="3"/>
      <c r="VS292" s="3"/>
      <c r="VT292" s="3"/>
      <c r="VU292" s="3"/>
      <c r="VV292" s="3"/>
      <c r="VW292" s="3"/>
      <c r="VX292" s="3"/>
      <c r="VY292" s="3"/>
      <c r="VZ292" s="3"/>
      <c r="WA292" s="3"/>
      <c r="WB292" s="3"/>
      <c r="WC292" s="3"/>
      <c r="WD292" s="3"/>
      <c r="WE292" s="3"/>
      <c r="WF292" s="3"/>
      <c r="WG292" s="3"/>
      <c r="WH292" s="3"/>
      <c r="WI292" s="3"/>
      <c r="WJ292" s="3"/>
      <c r="WK292" s="3"/>
      <c r="WL292" s="3"/>
      <c r="WM292" s="3"/>
      <c r="WN292" s="3"/>
      <c r="WO292" s="3"/>
      <c r="WP292" s="3"/>
      <c r="WQ292" s="3"/>
      <c r="WR292" s="3"/>
      <c r="WS292" s="3"/>
      <c r="WT292" s="3"/>
      <c r="WU292" s="3"/>
      <c r="WV292" s="3"/>
      <c r="WW292" s="3"/>
      <c r="WX292" s="3"/>
      <c r="WY292" s="3"/>
      <c r="WZ292" s="3"/>
      <c r="XA292" s="3"/>
      <c r="XB292" s="3"/>
      <c r="XC292" s="3"/>
      <c r="XD292" s="3"/>
      <c r="XE292" s="3"/>
      <c r="XF292" s="3"/>
      <c r="XG292" s="3"/>
      <c r="XH292" s="3"/>
      <c r="XI292" s="3"/>
      <c r="XJ292" s="3"/>
      <c r="XK292" s="3"/>
      <c r="XL292" s="3"/>
      <c r="XM292" s="3"/>
      <c r="XN292" s="3"/>
      <c r="XO292" s="3"/>
      <c r="XP292" s="3"/>
      <c r="XQ292" s="3"/>
      <c r="XR292" s="3"/>
      <c r="XS292" s="3"/>
      <c r="XT292" s="3"/>
      <c r="XU292" s="3"/>
      <c r="XV292" s="3"/>
      <c r="XW292" s="3"/>
      <c r="XX292" s="3"/>
      <c r="XY292" s="3"/>
      <c r="XZ292" s="3"/>
      <c r="YA292" s="3"/>
      <c r="YB292" s="3"/>
      <c r="YC292" s="3"/>
      <c r="YD292" s="3"/>
      <c r="YE292" s="3"/>
      <c r="YF292" s="3"/>
      <c r="YG292" s="3"/>
      <c r="YH292" s="3"/>
      <c r="YI292" s="3"/>
      <c r="YJ292" s="3"/>
      <c r="YK292" s="3"/>
      <c r="YL292" s="3"/>
      <c r="YM292" s="3"/>
      <c r="YN292" s="3"/>
      <c r="YO292" s="3"/>
      <c r="YP292" s="3"/>
      <c r="YQ292" s="3"/>
      <c r="YR292" s="3"/>
      <c r="YS292" s="3"/>
      <c r="YT292" s="3"/>
      <c r="YU292" s="3"/>
      <c r="YV292" s="3"/>
      <c r="YW292" s="3"/>
      <c r="YX292" s="3"/>
      <c r="YY292" s="3"/>
      <c r="YZ292" s="3"/>
      <c r="ZA292" s="3"/>
      <c r="ZB292" s="3"/>
      <c r="ZC292" s="3"/>
      <c r="ZD292" s="3"/>
      <c r="ZE292" s="3"/>
      <c r="ZF292" s="3"/>
      <c r="ZG292" s="3"/>
      <c r="ZH292" s="3"/>
      <c r="ZI292" s="3"/>
      <c r="ZJ292" s="3"/>
      <c r="ZK292" s="3"/>
      <c r="ZL292" s="3"/>
      <c r="ZM292" s="3"/>
      <c r="ZN292" s="3"/>
      <c r="ZO292" s="3"/>
      <c r="ZP292" s="3"/>
      <c r="ZQ292" s="3"/>
      <c r="ZR292" s="3"/>
      <c r="ZS292" s="3"/>
      <c r="ZT292" s="3"/>
      <c r="ZU292" s="3"/>
      <c r="ZV292" s="3"/>
      <c r="ZW292" s="3"/>
      <c r="ZX292" s="3"/>
      <c r="ZY292" s="3"/>
      <c r="ZZ292" s="3"/>
      <c r="AAA292" s="3"/>
      <c r="AAB292" s="3"/>
      <c r="AAC292" s="3"/>
      <c r="AAD292" s="3"/>
      <c r="AAE292" s="3"/>
      <c r="AAF292" s="3"/>
      <c r="AAG292" s="3"/>
      <c r="AAH292" s="3"/>
      <c r="AAI292" s="3"/>
      <c r="AAJ292" s="3"/>
      <c r="AAK292" s="3"/>
      <c r="AAL292" s="3"/>
      <c r="AAM292" s="3"/>
      <c r="AAN292" s="3"/>
      <c r="AAO292" s="3"/>
      <c r="AAP292" s="3"/>
      <c r="AAQ292" s="3"/>
      <c r="AAR292" s="3"/>
      <c r="AAS292" s="3"/>
      <c r="AAT292" s="3"/>
      <c r="AAU292" s="3"/>
      <c r="AAV292" s="3"/>
      <c r="AAW292" s="3"/>
      <c r="AAX292" s="3"/>
      <c r="AAY292" s="3"/>
      <c r="AAZ292" s="3"/>
      <c r="ABA292" s="3"/>
      <c r="ABB292" s="3"/>
      <c r="ABC292" s="3"/>
      <c r="ABD292" s="3"/>
      <c r="ABE292" s="3"/>
      <c r="ABF292" s="3"/>
      <c r="ABG292" s="3"/>
      <c r="ABH292" s="3"/>
      <c r="ABI292" s="3"/>
      <c r="ABJ292" s="3"/>
      <c r="ABK292" s="3"/>
      <c r="ABL292" s="3"/>
      <c r="ABM292" s="3"/>
      <c r="ABN292" s="3"/>
      <c r="ABO292" s="3"/>
      <c r="ABP292" s="3"/>
      <c r="ABQ292" s="3"/>
      <c r="ABR292" s="3"/>
      <c r="ABS292" s="3"/>
      <c r="ABT292" s="3"/>
      <c r="ABU292" s="3"/>
      <c r="ABV292" s="3"/>
      <c r="ABW292" s="3"/>
      <c r="ABX292" s="3"/>
      <c r="ABY292" s="3"/>
      <c r="ABZ292" s="3"/>
      <c r="ACA292" s="3"/>
      <c r="ACB292" s="3"/>
      <c r="ACC292" s="3"/>
      <c r="ACD292" s="3"/>
      <c r="ACE292" s="3"/>
      <c r="ACF292" s="3"/>
      <c r="ACG292" s="3"/>
      <c r="ACH292" s="3"/>
      <c r="ACI292" s="3"/>
      <c r="ACJ292" s="3"/>
      <c r="ACK292" s="3"/>
      <c r="ACL292" s="3"/>
      <c r="ACM292" s="3"/>
      <c r="ACN292" s="3"/>
      <c r="ACO292" s="3"/>
      <c r="ACP292" s="3"/>
      <c r="ACQ292" s="3"/>
      <c r="ACR292" s="3"/>
      <c r="ACS292" s="3"/>
      <c r="ACT292" s="3"/>
      <c r="ACU292" s="3"/>
      <c r="ACV292" s="3"/>
      <c r="ACW292" s="3"/>
      <c r="ACX292" s="3"/>
      <c r="ACY292" s="3"/>
      <c r="ACZ292" s="3"/>
      <c r="ADA292" s="3"/>
      <c r="ADB292" s="3"/>
      <c r="ADC292" s="3"/>
      <c r="ADD292" s="3"/>
      <c r="ADE292" s="3"/>
      <c r="ADF292" s="3"/>
      <c r="ADG292" s="3"/>
      <c r="ADH292" s="3"/>
      <c r="ADI292" s="3"/>
      <c r="ADJ292" s="3"/>
      <c r="ADK292" s="3"/>
      <c r="ADL292" s="3"/>
      <c r="ADM292" s="3"/>
      <c r="ADN292" s="3"/>
      <c r="ADO292" s="3"/>
      <c r="ADP292" s="3"/>
      <c r="ADQ292" s="3"/>
      <c r="ADR292" s="3"/>
      <c r="ADS292" s="3"/>
      <c r="ADT292" s="3"/>
      <c r="ADU292" s="3"/>
      <c r="ADV292" s="3"/>
      <c r="ADW292" s="3"/>
      <c r="ADX292" s="3"/>
      <c r="ADY292" s="3"/>
      <c r="ADZ292" s="3"/>
      <c r="AEA292" s="3"/>
      <c r="AEB292" s="3"/>
      <c r="AEC292" s="3"/>
      <c r="AED292" s="3"/>
      <c r="AEE292" s="3"/>
      <c r="AEF292" s="3"/>
      <c r="AEG292" s="3"/>
      <c r="AEH292" s="3"/>
      <c r="AEI292" s="3"/>
      <c r="AEJ292" s="3"/>
      <c r="AEK292" s="3"/>
      <c r="AEL292" s="3"/>
      <c r="AEM292" s="3"/>
      <c r="AEN292" s="3"/>
      <c r="AEO292" s="3"/>
      <c r="AEP292" s="3"/>
      <c r="AEQ292" s="3"/>
      <c r="AER292" s="3"/>
      <c r="AES292" s="3"/>
      <c r="AET292" s="3"/>
      <c r="AEU292" s="3"/>
      <c r="AEV292" s="3"/>
      <c r="AEW292" s="3"/>
      <c r="AEX292" s="3"/>
      <c r="AEY292" s="3"/>
      <c r="AEZ292" s="3"/>
      <c r="AFA292" s="3"/>
      <c r="AFB292" s="3"/>
      <c r="AFC292" s="3"/>
      <c r="AFD292" s="3"/>
      <c r="AFE292" s="3"/>
      <c r="AFF292" s="3"/>
      <c r="AFG292" s="3"/>
      <c r="AFH292" s="3"/>
      <c r="AFI292" s="3"/>
      <c r="AFJ292" s="3"/>
      <c r="AFK292" s="3"/>
      <c r="AFL292" s="3"/>
      <c r="AFM292" s="3"/>
      <c r="AFN292" s="3"/>
      <c r="AFO292" s="3"/>
      <c r="AFP292" s="3"/>
      <c r="AFQ292" s="3"/>
      <c r="AFR292" s="3"/>
      <c r="AFS292" s="3"/>
      <c r="AFT292" s="3"/>
      <c r="AFU292" s="3"/>
      <c r="AFV292" s="3"/>
      <c r="AFW292" s="3"/>
      <c r="AFX292" s="3"/>
      <c r="AFY292" s="3"/>
      <c r="AFZ292" s="3"/>
      <c r="AGA292" s="3"/>
      <c r="AGB292" s="3"/>
      <c r="AGC292" s="3"/>
      <c r="AGD292" s="3"/>
      <c r="AGE292" s="3"/>
      <c r="AGF292" s="3"/>
      <c r="AGG292" s="3"/>
      <c r="AGH292" s="3"/>
      <c r="AGI292" s="3"/>
      <c r="AGJ292" s="3"/>
      <c r="AGK292" s="3"/>
      <c r="AGL292" s="3"/>
      <c r="AGM292" s="3"/>
      <c r="AGN292" s="3"/>
      <c r="AGO292" s="3"/>
      <c r="AGP292" s="3"/>
      <c r="AGQ292" s="3"/>
      <c r="AGR292" s="3"/>
      <c r="AGS292" s="3"/>
      <c r="AGT292" s="3"/>
      <c r="AGU292" s="3"/>
      <c r="AGV292" s="3"/>
      <c r="AGW292" s="3"/>
      <c r="AGX292" s="3"/>
      <c r="AGY292" s="3"/>
      <c r="AGZ292" s="3"/>
      <c r="AHA292" s="3"/>
      <c r="AHB292" s="3"/>
      <c r="AHC292" s="3"/>
      <c r="AHD292" s="3"/>
      <c r="AHE292" s="3"/>
      <c r="AHF292" s="3"/>
      <c r="AHG292" s="3"/>
      <c r="AHH292" s="3"/>
      <c r="AHI292" s="3"/>
      <c r="AHJ292" s="3"/>
      <c r="AHK292" s="3"/>
      <c r="AHL292" s="3"/>
      <c r="AHM292" s="3"/>
      <c r="AHN292" s="3"/>
      <c r="AHO292" s="3"/>
      <c r="AHP292" s="3"/>
      <c r="AHQ292" s="3"/>
      <c r="AHR292" s="3"/>
      <c r="AHS292" s="3"/>
      <c r="AHT292" s="3"/>
      <c r="AHU292" s="3"/>
      <c r="AHV292" s="3"/>
      <c r="AHW292" s="3"/>
      <c r="AHX292" s="3"/>
      <c r="AHY292" s="3"/>
      <c r="AHZ292" s="3"/>
      <c r="AIA292" s="3"/>
      <c r="AIB292" s="3"/>
      <c r="AIC292" s="3"/>
      <c r="AID292" s="3"/>
      <c r="AIE292" s="3"/>
      <c r="AIF292" s="3"/>
      <c r="AIG292" s="3"/>
      <c r="AIH292" s="3"/>
      <c r="AII292" s="3"/>
      <c r="AIJ292" s="3"/>
      <c r="AIK292" s="3"/>
      <c r="AIL292" s="3"/>
      <c r="AIM292" s="3"/>
      <c r="AIN292" s="3"/>
      <c r="AIO292" s="3"/>
      <c r="AIP292" s="3"/>
      <c r="AIQ292" s="3"/>
      <c r="AIR292" s="3"/>
      <c r="AIS292" s="3"/>
      <c r="AIT292" s="3"/>
      <c r="AIU292" s="3"/>
      <c r="AIV292" s="3"/>
      <c r="AIW292" s="3"/>
      <c r="AIX292" s="3"/>
      <c r="AIY292" s="3"/>
      <c r="AIZ292" s="3"/>
      <c r="AJA292" s="3"/>
      <c r="AJB292" s="3"/>
      <c r="AJC292" s="3"/>
      <c r="AJD292" s="3"/>
      <c r="AJE292" s="3"/>
      <c r="AJF292" s="3"/>
      <c r="AJG292" s="3"/>
      <c r="AJH292" s="3"/>
      <c r="AJI292" s="3"/>
      <c r="AJJ292" s="3"/>
      <c r="AJK292" s="3"/>
      <c r="AJL292" s="3"/>
      <c r="AJM292" s="3"/>
      <c r="AJN292" s="3"/>
      <c r="AJO292" s="3"/>
      <c r="AJP292" s="3"/>
      <c r="AJQ292" s="3"/>
      <c r="AJR292" s="3"/>
      <c r="AJS292" s="3"/>
      <c r="AJT292" s="3"/>
      <c r="AJU292" s="3"/>
      <c r="AJV292" s="3"/>
      <c r="AJW292" s="3"/>
      <c r="AJX292" s="3"/>
      <c r="AJY292" s="3"/>
      <c r="AJZ292" s="3"/>
      <c r="AKA292" s="3"/>
      <c r="AKB292" s="3"/>
      <c r="AKC292" s="3"/>
      <c r="AKD292" s="3"/>
      <c r="AKE292" s="3"/>
      <c r="AKF292" s="3"/>
      <c r="AKG292" s="3"/>
      <c r="AKH292" s="3"/>
      <c r="AKI292" s="3"/>
      <c r="AKJ292" s="3"/>
      <c r="AKK292" s="3"/>
      <c r="AKL292" s="3"/>
      <c r="AKM292" s="3"/>
      <c r="AKN292" s="3"/>
      <c r="AKO292" s="3"/>
      <c r="AKP292" s="3"/>
      <c r="AKQ292" s="3"/>
      <c r="AKR292" s="3"/>
      <c r="AKS292" s="3"/>
      <c r="AKT292" s="3"/>
      <c r="AKU292" s="3"/>
      <c r="AKV292" s="3"/>
      <c r="AKW292" s="3"/>
      <c r="AKX292" s="3"/>
      <c r="AKY292" s="3"/>
      <c r="AKZ292" s="3"/>
      <c r="ALA292" s="3"/>
      <c r="ALB292" s="3"/>
      <c r="ALC292" s="3"/>
      <c r="ALD292" s="3"/>
      <c r="ALE292" s="3"/>
      <c r="ALF292" s="3"/>
      <c r="ALG292" s="3"/>
      <c r="ALH292" s="3"/>
      <c r="ALI292" s="3"/>
      <c r="ALJ292" s="3"/>
      <c r="ALK292" s="3"/>
      <c r="ALL292" s="3"/>
      <c r="ALM292" s="3"/>
      <c r="ALN292" s="3"/>
      <c r="ALO292" s="3"/>
      <c r="ALP292" s="3"/>
      <c r="ALQ292" s="3"/>
      <c r="ALR292" s="3"/>
      <c r="ALS292" s="3"/>
      <c r="ALT292" s="3"/>
      <c r="ALU292" s="3"/>
      <c r="ALV292" s="3"/>
      <c r="ALW292" s="3"/>
      <c r="ALX292" s="3"/>
      <c r="ALY292" s="3"/>
      <c r="ALZ292" s="3"/>
      <c r="AMA292" s="3"/>
      <c r="AMB292" s="3"/>
      <c r="AMC292" s="3"/>
      <c r="AMD292" s="3"/>
      <c r="AME292" s="3"/>
      <c r="AMF292" s="3"/>
      <c r="AMG292" s="3"/>
      <c r="AMH292" s="3"/>
      <c r="AMI292" s="3"/>
      <c r="AMJ292" s="3"/>
      <c r="AMK292" s="3"/>
      <c r="AML292" s="3"/>
      <c r="AMM292" s="3"/>
      <c r="AMN292" s="3"/>
      <c r="AMO292" s="3"/>
      <c r="AMP292" s="3"/>
      <c r="AMQ292" s="3"/>
      <c r="AMR292" s="3"/>
      <c r="AMS292" s="3"/>
      <c r="AMT292" s="3"/>
      <c r="AMU292" s="3"/>
    </row>
    <row r="293" spans="1:1035" ht="14.25">
      <c r="A293" s="3"/>
      <c r="B293" s="3"/>
      <c r="C293" s="3"/>
      <c r="D293" s="3"/>
      <c r="E293" s="3"/>
      <c r="F293" s="3"/>
      <c r="G293" s="6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  <c r="IW293" s="3"/>
      <c r="IX293" s="3"/>
      <c r="IY293" s="3"/>
      <c r="IZ293" s="3"/>
      <c r="JA293" s="3"/>
      <c r="JB293" s="3"/>
      <c r="JC293" s="3"/>
      <c r="JD293" s="3"/>
      <c r="JE293" s="3"/>
      <c r="JF293" s="3"/>
      <c r="JG293" s="3"/>
      <c r="JH293" s="3"/>
      <c r="JI293" s="3"/>
      <c r="JJ293" s="3"/>
      <c r="JK293" s="3"/>
      <c r="JL293" s="3"/>
      <c r="JM293" s="3"/>
      <c r="JN293" s="3"/>
      <c r="JO293" s="3"/>
      <c r="JP293" s="3"/>
      <c r="JQ293" s="3"/>
      <c r="JR293" s="3"/>
      <c r="JS293" s="3"/>
      <c r="JT293" s="3"/>
      <c r="JU293" s="3"/>
      <c r="JV293" s="3"/>
      <c r="JW293" s="3"/>
      <c r="JX293" s="3"/>
      <c r="JY293" s="3"/>
      <c r="JZ293" s="3"/>
      <c r="KA293" s="3"/>
      <c r="KB293" s="3"/>
      <c r="KC293" s="3"/>
      <c r="KD293" s="3"/>
      <c r="KE293" s="3"/>
      <c r="KF293" s="3"/>
      <c r="KG293" s="3"/>
      <c r="KH293" s="3"/>
      <c r="KI293" s="3"/>
      <c r="KJ293" s="3"/>
      <c r="KK293" s="3"/>
      <c r="KL293" s="3"/>
      <c r="KM293" s="3"/>
      <c r="KN293" s="3"/>
      <c r="KO293" s="3"/>
      <c r="KP293" s="3"/>
      <c r="KQ293" s="3"/>
      <c r="KR293" s="3"/>
      <c r="KS293" s="3"/>
      <c r="KT293" s="3"/>
      <c r="KU293" s="3"/>
      <c r="KV293" s="3"/>
      <c r="KW293" s="3"/>
      <c r="KX293" s="3"/>
      <c r="KY293" s="3"/>
      <c r="KZ293" s="3"/>
      <c r="LA293" s="3"/>
      <c r="LB293" s="3"/>
      <c r="LC293" s="3"/>
      <c r="LD293" s="3"/>
      <c r="LE293" s="3"/>
      <c r="LF293" s="3"/>
      <c r="LG293" s="3"/>
      <c r="LH293" s="3"/>
      <c r="LI293" s="3"/>
      <c r="LJ293" s="3"/>
      <c r="LK293" s="3"/>
      <c r="LL293" s="3"/>
      <c r="LM293" s="3"/>
      <c r="LN293" s="3"/>
      <c r="LO293" s="3"/>
      <c r="LP293" s="3"/>
      <c r="LQ293" s="3"/>
      <c r="LR293" s="3"/>
      <c r="LS293" s="3"/>
      <c r="LT293" s="3"/>
      <c r="LU293" s="3"/>
      <c r="LV293" s="3"/>
      <c r="LW293" s="3"/>
      <c r="LX293" s="3"/>
      <c r="LY293" s="3"/>
      <c r="LZ293" s="3"/>
      <c r="MA293" s="3"/>
      <c r="MB293" s="3"/>
      <c r="MC293" s="3"/>
      <c r="MD293" s="3"/>
      <c r="ME293" s="3"/>
      <c r="MF293" s="3"/>
      <c r="MG293" s="3"/>
      <c r="MH293" s="3"/>
      <c r="MI293" s="3"/>
      <c r="MJ293" s="3"/>
      <c r="MK293" s="3"/>
      <c r="ML293" s="3"/>
      <c r="MM293" s="3"/>
      <c r="MN293" s="3"/>
      <c r="MO293" s="3"/>
      <c r="MP293" s="3"/>
      <c r="MQ293" s="3"/>
      <c r="MR293" s="3"/>
      <c r="MS293" s="3"/>
      <c r="MT293" s="3"/>
      <c r="MU293" s="3"/>
      <c r="MV293" s="3"/>
      <c r="MW293" s="3"/>
      <c r="MX293" s="3"/>
      <c r="MY293" s="3"/>
      <c r="MZ293" s="3"/>
      <c r="NA293" s="3"/>
      <c r="NB293" s="3"/>
      <c r="NC293" s="3"/>
      <c r="ND293" s="3"/>
      <c r="NE293" s="3"/>
      <c r="NF293" s="3"/>
      <c r="NG293" s="3"/>
      <c r="NH293" s="3"/>
      <c r="NI293" s="3"/>
      <c r="NJ293" s="3"/>
      <c r="NK293" s="3"/>
      <c r="NL293" s="3"/>
      <c r="NM293" s="3"/>
      <c r="NN293" s="3"/>
      <c r="NO293" s="3"/>
      <c r="NP293" s="3"/>
      <c r="NQ293" s="3"/>
      <c r="NR293" s="3"/>
      <c r="NS293" s="3"/>
      <c r="NT293" s="3"/>
      <c r="NU293" s="3"/>
      <c r="NV293" s="3"/>
      <c r="NW293" s="3"/>
      <c r="NX293" s="3"/>
      <c r="NY293" s="3"/>
      <c r="NZ293" s="3"/>
      <c r="OA293" s="3"/>
      <c r="OB293" s="3"/>
      <c r="OC293" s="3"/>
      <c r="OD293" s="3"/>
      <c r="OE293" s="3"/>
      <c r="OF293" s="3"/>
      <c r="OG293" s="3"/>
      <c r="OH293" s="3"/>
      <c r="OI293" s="3"/>
      <c r="OJ293" s="3"/>
      <c r="OK293" s="3"/>
      <c r="OL293" s="3"/>
      <c r="OM293" s="3"/>
      <c r="ON293" s="3"/>
      <c r="OO293" s="3"/>
      <c r="OP293" s="3"/>
      <c r="OQ293" s="3"/>
      <c r="OR293" s="3"/>
      <c r="OS293" s="3"/>
      <c r="OT293" s="3"/>
      <c r="OU293" s="3"/>
      <c r="OV293" s="3"/>
      <c r="OW293" s="3"/>
      <c r="OX293" s="3"/>
      <c r="OY293" s="3"/>
      <c r="OZ293" s="3"/>
      <c r="PA293" s="3"/>
      <c r="PB293" s="3"/>
      <c r="PC293" s="3"/>
      <c r="PD293" s="3"/>
      <c r="PE293" s="3"/>
      <c r="PF293" s="3"/>
      <c r="PG293" s="3"/>
      <c r="PH293" s="3"/>
      <c r="PI293" s="3"/>
      <c r="PJ293" s="3"/>
      <c r="PK293" s="3"/>
      <c r="PL293" s="3"/>
      <c r="PM293" s="3"/>
      <c r="PN293" s="3"/>
      <c r="PO293" s="3"/>
      <c r="PP293" s="3"/>
      <c r="PQ293" s="3"/>
      <c r="PR293" s="3"/>
      <c r="PS293" s="3"/>
      <c r="PT293" s="3"/>
      <c r="PU293" s="3"/>
      <c r="PV293" s="3"/>
      <c r="PW293" s="3"/>
      <c r="PX293" s="3"/>
      <c r="PY293" s="3"/>
      <c r="PZ293" s="3"/>
      <c r="QA293" s="3"/>
      <c r="QB293" s="3"/>
      <c r="QC293" s="3"/>
      <c r="QD293" s="3"/>
      <c r="QE293" s="3"/>
      <c r="QF293" s="3"/>
      <c r="QG293" s="3"/>
      <c r="QH293" s="3"/>
      <c r="QI293" s="3"/>
      <c r="QJ293" s="3"/>
      <c r="QK293" s="3"/>
      <c r="QL293" s="3"/>
      <c r="QM293" s="3"/>
      <c r="QN293" s="3"/>
      <c r="QO293" s="3"/>
      <c r="QP293" s="3"/>
      <c r="QQ293" s="3"/>
      <c r="QR293" s="3"/>
      <c r="QS293" s="3"/>
      <c r="QT293" s="3"/>
      <c r="QU293" s="3"/>
      <c r="QV293" s="3"/>
      <c r="QW293" s="3"/>
      <c r="QX293" s="3"/>
      <c r="QY293" s="3"/>
      <c r="QZ293" s="3"/>
      <c r="RA293" s="3"/>
      <c r="RB293" s="3"/>
      <c r="RC293" s="3"/>
      <c r="RD293" s="3"/>
      <c r="RE293" s="3"/>
      <c r="RF293" s="3"/>
      <c r="RG293" s="3"/>
      <c r="RH293" s="3"/>
      <c r="RI293" s="3"/>
      <c r="RJ293" s="3"/>
      <c r="RK293" s="3"/>
      <c r="RL293" s="3"/>
      <c r="RM293" s="3"/>
      <c r="RN293" s="3"/>
      <c r="RO293" s="3"/>
      <c r="RP293" s="3"/>
      <c r="RQ293" s="3"/>
      <c r="RR293" s="3"/>
      <c r="RS293" s="3"/>
      <c r="RT293" s="3"/>
      <c r="RU293" s="3"/>
      <c r="RV293" s="3"/>
      <c r="RW293" s="3"/>
      <c r="RX293" s="3"/>
      <c r="RY293" s="3"/>
      <c r="RZ293" s="3"/>
      <c r="SA293" s="3"/>
      <c r="SB293" s="3"/>
      <c r="SC293" s="3"/>
      <c r="SD293" s="3"/>
      <c r="SE293" s="3"/>
      <c r="SF293" s="3"/>
      <c r="SG293" s="3"/>
      <c r="SH293" s="3"/>
      <c r="SI293" s="3"/>
      <c r="SJ293" s="3"/>
      <c r="SK293" s="3"/>
      <c r="SL293" s="3"/>
      <c r="SM293" s="3"/>
      <c r="SN293" s="3"/>
      <c r="SO293" s="3"/>
      <c r="SP293" s="3"/>
      <c r="SQ293" s="3"/>
      <c r="SR293" s="3"/>
      <c r="SS293" s="3"/>
      <c r="ST293" s="3"/>
      <c r="SU293" s="3"/>
      <c r="SV293" s="3"/>
      <c r="SW293" s="3"/>
      <c r="SX293" s="3"/>
      <c r="SY293" s="3"/>
      <c r="SZ293" s="3"/>
      <c r="TA293" s="3"/>
      <c r="TB293" s="3"/>
      <c r="TC293" s="3"/>
      <c r="TD293" s="3"/>
      <c r="TE293" s="3"/>
      <c r="TF293" s="3"/>
      <c r="TG293" s="3"/>
      <c r="TH293" s="3"/>
      <c r="TI293" s="3"/>
      <c r="TJ293" s="3"/>
      <c r="TK293" s="3"/>
      <c r="TL293" s="3"/>
      <c r="TM293" s="3"/>
      <c r="TN293" s="3"/>
      <c r="TO293" s="3"/>
      <c r="TP293" s="3"/>
      <c r="TQ293" s="3"/>
      <c r="TR293" s="3"/>
      <c r="TS293" s="3"/>
      <c r="TT293" s="3"/>
      <c r="TU293" s="3"/>
      <c r="TV293" s="3"/>
      <c r="TW293" s="3"/>
      <c r="TX293" s="3"/>
      <c r="TY293" s="3"/>
      <c r="TZ293" s="3"/>
      <c r="UA293" s="3"/>
      <c r="UB293" s="3"/>
      <c r="UC293" s="3"/>
      <c r="UD293" s="3"/>
      <c r="UE293" s="3"/>
      <c r="UF293" s="3"/>
      <c r="UG293" s="3"/>
      <c r="UH293" s="3"/>
      <c r="UI293" s="3"/>
      <c r="UJ293" s="3"/>
      <c r="UK293" s="3"/>
      <c r="UL293" s="3"/>
      <c r="UM293" s="3"/>
      <c r="UN293" s="3"/>
      <c r="UO293" s="3"/>
      <c r="UP293" s="3"/>
      <c r="UQ293" s="3"/>
      <c r="UR293" s="3"/>
      <c r="US293" s="3"/>
      <c r="UT293" s="3"/>
      <c r="UU293" s="3"/>
      <c r="UV293" s="3"/>
      <c r="UW293" s="3"/>
      <c r="UX293" s="3"/>
      <c r="UY293" s="3"/>
      <c r="UZ293" s="3"/>
      <c r="VA293" s="3"/>
      <c r="VB293" s="3"/>
      <c r="VC293" s="3"/>
      <c r="VD293" s="3"/>
      <c r="VE293" s="3"/>
      <c r="VF293" s="3"/>
      <c r="VG293" s="3"/>
      <c r="VH293" s="3"/>
      <c r="VI293" s="3"/>
      <c r="VJ293" s="3"/>
      <c r="VK293" s="3"/>
      <c r="VL293" s="3"/>
      <c r="VM293" s="3"/>
      <c r="VN293" s="3"/>
      <c r="VO293" s="3"/>
      <c r="VP293" s="3"/>
      <c r="VQ293" s="3"/>
      <c r="VR293" s="3"/>
      <c r="VS293" s="3"/>
      <c r="VT293" s="3"/>
      <c r="VU293" s="3"/>
      <c r="VV293" s="3"/>
      <c r="VW293" s="3"/>
      <c r="VX293" s="3"/>
      <c r="VY293" s="3"/>
      <c r="VZ293" s="3"/>
      <c r="WA293" s="3"/>
      <c r="WB293" s="3"/>
      <c r="WC293" s="3"/>
      <c r="WD293" s="3"/>
      <c r="WE293" s="3"/>
      <c r="WF293" s="3"/>
      <c r="WG293" s="3"/>
      <c r="WH293" s="3"/>
      <c r="WI293" s="3"/>
      <c r="WJ293" s="3"/>
      <c r="WK293" s="3"/>
      <c r="WL293" s="3"/>
      <c r="WM293" s="3"/>
      <c r="WN293" s="3"/>
      <c r="WO293" s="3"/>
      <c r="WP293" s="3"/>
      <c r="WQ293" s="3"/>
      <c r="WR293" s="3"/>
      <c r="WS293" s="3"/>
      <c r="WT293" s="3"/>
      <c r="WU293" s="3"/>
      <c r="WV293" s="3"/>
      <c r="WW293" s="3"/>
      <c r="WX293" s="3"/>
      <c r="WY293" s="3"/>
      <c r="WZ293" s="3"/>
      <c r="XA293" s="3"/>
      <c r="XB293" s="3"/>
      <c r="XC293" s="3"/>
      <c r="XD293" s="3"/>
      <c r="XE293" s="3"/>
      <c r="XF293" s="3"/>
      <c r="XG293" s="3"/>
      <c r="XH293" s="3"/>
      <c r="XI293" s="3"/>
      <c r="XJ293" s="3"/>
      <c r="XK293" s="3"/>
      <c r="XL293" s="3"/>
      <c r="XM293" s="3"/>
      <c r="XN293" s="3"/>
      <c r="XO293" s="3"/>
      <c r="XP293" s="3"/>
      <c r="XQ293" s="3"/>
      <c r="XR293" s="3"/>
      <c r="XS293" s="3"/>
      <c r="XT293" s="3"/>
      <c r="XU293" s="3"/>
      <c r="XV293" s="3"/>
      <c r="XW293" s="3"/>
      <c r="XX293" s="3"/>
      <c r="XY293" s="3"/>
      <c r="XZ293" s="3"/>
      <c r="YA293" s="3"/>
      <c r="YB293" s="3"/>
      <c r="YC293" s="3"/>
      <c r="YD293" s="3"/>
      <c r="YE293" s="3"/>
      <c r="YF293" s="3"/>
      <c r="YG293" s="3"/>
      <c r="YH293" s="3"/>
      <c r="YI293" s="3"/>
      <c r="YJ293" s="3"/>
      <c r="YK293" s="3"/>
      <c r="YL293" s="3"/>
      <c r="YM293" s="3"/>
      <c r="YN293" s="3"/>
      <c r="YO293" s="3"/>
      <c r="YP293" s="3"/>
      <c r="YQ293" s="3"/>
      <c r="YR293" s="3"/>
      <c r="YS293" s="3"/>
      <c r="YT293" s="3"/>
      <c r="YU293" s="3"/>
      <c r="YV293" s="3"/>
      <c r="YW293" s="3"/>
      <c r="YX293" s="3"/>
      <c r="YY293" s="3"/>
      <c r="YZ293" s="3"/>
      <c r="ZA293" s="3"/>
      <c r="ZB293" s="3"/>
      <c r="ZC293" s="3"/>
      <c r="ZD293" s="3"/>
      <c r="ZE293" s="3"/>
      <c r="ZF293" s="3"/>
      <c r="ZG293" s="3"/>
      <c r="ZH293" s="3"/>
      <c r="ZI293" s="3"/>
      <c r="ZJ293" s="3"/>
      <c r="ZK293" s="3"/>
      <c r="ZL293" s="3"/>
      <c r="ZM293" s="3"/>
      <c r="ZN293" s="3"/>
      <c r="ZO293" s="3"/>
      <c r="ZP293" s="3"/>
      <c r="ZQ293" s="3"/>
      <c r="ZR293" s="3"/>
      <c r="ZS293" s="3"/>
      <c r="ZT293" s="3"/>
      <c r="ZU293" s="3"/>
      <c r="ZV293" s="3"/>
      <c r="ZW293" s="3"/>
      <c r="ZX293" s="3"/>
      <c r="ZY293" s="3"/>
      <c r="ZZ293" s="3"/>
      <c r="AAA293" s="3"/>
      <c r="AAB293" s="3"/>
      <c r="AAC293" s="3"/>
      <c r="AAD293" s="3"/>
      <c r="AAE293" s="3"/>
      <c r="AAF293" s="3"/>
      <c r="AAG293" s="3"/>
      <c r="AAH293" s="3"/>
      <c r="AAI293" s="3"/>
      <c r="AAJ293" s="3"/>
      <c r="AAK293" s="3"/>
      <c r="AAL293" s="3"/>
      <c r="AAM293" s="3"/>
      <c r="AAN293" s="3"/>
      <c r="AAO293" s="3"/>
      <c r="AAP293" s="3"/>
      <c r="AAQ293" s="3"/>
      <c r="AAR293" s="3"/>
      <c r="AAS293" s="3"/>
      <c r="AAT293" s="3"/>
      <c r="AAU293" s="3"/>
      <c r="AAV293" s="3"/>
      <c r="AAW293" s="3"/>
      <c r="AAX293" s="3"/>
      <c r="AAY293" s="3"/>
      <c r="AAZ293" s="3"/>
      <c r="ABA293" s="3"/>
      <c r="ABB293" s="3"/>
      <c r="ABC293" s="3"/>
      <c r="ABD293" s="3"/>
      <c r="ABE293" s="3"/>
      <c r="ABF293" s="3"/>
      <c r="ABG293" s="3"/>
      <c r="ABH293" s="3"/>
      <c r="ABI293" s="3"/>
      <c r="ABJ293" s="3"/>
      <c r="ABK293" s="3"/>
      <c r="ABL293" s="3"/>
      <c r="ABM293" s="3"/>
      <c r="ABN293" s="3"/>
      <c r="ABO293" s="3"/>
      <c r="ABP293" s="3"/>
      <c r="ABQ293" s="3"/>
      <c r="ABR293" s="3"/>
      <c r="ABS293" s="3"/>
      <c r="ABT293" s="3"/>
      <c r="ABU293" s="3"/>
      <c r="ABV293" s="3"/>
      <c r="ABW293" s="3"/>
      <c r="ABX293" s="3"/>
      <c r="ABY293" s="3"/>
      <c r="ABZ293" s="3"/>
      <c r="ACA293" s="3"/>
      <c r="ACB293" s="3"/>
      <c r="ACC293" s="3"/>
      <c r="ACD293" s="3"/>
      <c r="ACE293" s="3"/>
      <c r="ACF293" s="3"/>
      <c r="ACG293" s="3"/>
      <c r="ACH293" s="3"/>
      <c r="ACI293" s="3"/>
      <c r="ACJ293" s="3"/>
      <c r="ACK293" s="3"/>
      <c r="ACL293" s="3"/>
      <c r="ACM293" s="3"/>
      <c r="ACN293" s="3"/>
      <c r="ACO293" s="3"/>
      <c r="ACP293" s="3"/>
      <c r="ACQ293" s="3"/>
      <c r="ACR293" s="3"/>
      <c r="ACS293" s="3"/>
      <c r="ACT293" s="3"/>
      <c r="ACU293" s="3"/>
      <c r="ACV293" s="3"/>
      <c r="ACW293" s="3"/>
      <c r="ACX293" s="3"/>
      <c r="ACY293" s="3"/>
      <c r="ACZ293" s="3"/>
      <c r="ADA293" s="3"/>
      <c r="ADB293" s="3"/>
      <c r="ADC293" s="3"/>
      <c r="ADD293" s="3"/>
      <c r="ADE293" s="3"/>
      <c r="ADF293" s="3"/>
      <c r="ADG293" s="3"/>
      <c r="ADH293" s="3"/>
      <c r="ADI293" s="3"/>
      <c r="ADJ293" s="3"/>
      <c r="ADK293" s="3"/>
      <c r="ADL293" s="3"/>
      <c r="ADM293" s="3"/>
      <c r="ADN293" s="3"/>
      <c r="ADO293" s="3"/>
      <c r="ADP293" s="3"/>
      <c r="ADQ293" s="3"/>
      <c r="ADR293" s="3"/>
      <c r="ADS293" s="3"/>
      <c r="ADT293" s="3"/>
      <c r="ADU293" s="3"/>
      <c r="ADV293" s="3"/>
      <c r="ADW293" s="3"/>
      <c r="ADX293" s="3"/>
      <c r="ADY293" s="3"/>
      <c r="ADZ293" s="3"/>
      <c r="AEA293" s="3"/>
      <c r="AEB293" s="3"/>
      <c r="AEC293" s="3"/>
      <c r="AED293" s="3"/>
      <c r="AEE293" s="3"/>
      <c r="AEF293" s="3"/>
      <c r="AEG293" s="3"/>
      <c r="AEH293" s="3"/>
      <c r="AEI293" s="3"/>
      <c r="AEJ293" s="3"/>
      <c r="AEK293" s="3"/>
      <c r="AEL293" s="3"/>
      <c r="AEM293" s="3"/>
      <c r="AEN293" s="3"/>
      <c r="AEO293" s="3"/>
      <c r="AEP293" s="3"/>
      <c r="AEQ293" s="3"/>
      <c r="AER293" s="3"/>
      <c r="AES293" s="3"/>
      <c r="AET293" s="3"/>
      <c r="AEU293" s="3"/>
      <c r="AEV293" s="3"/>
      <c r="AEW293" s="3"/>
      <c r="AEX293" s="3"/>
      <c r="AEY293" s="3"/>
      <c r="AEZ293" s="3"/>
      <c r="AFA293" s="3"/>
      <c r="AFB293" s="3"/>
      <c r="AFC293" s="3"/>
      <c r="AFD293" s="3"/>
      <c r="AFE293" s="3"/>
      <c r="AFF293" s="3"/>
      <c r="AFG293" s="3"/>
      <c r="AFH293" s="3"/>
      <c r="AFI293" s="3"/>
      <c r="AFJ293" s="3"/>
      <c r="AFK293" s="3"/>
      <c r="AFL293" s="3"/>
      <c r="AFM293" s="3"/>
      <c r="AFN293" s="3"/>
      <c r="AFO293" s="3"/>
      <c r="AFP293" s="3"/>
      <c r="AFQ293" s="3"/>
      <c r="AFR293" s="3"/>
      <c r="AFS293" s="3"/>
      <c r="AFT293" s="3"/>
      <c r="AFU293" s="3"/>
      <c r="AFV293" s="3"/>
      <c r="AFW293" s="3"/>
      <c r="AFX293" s="3"/>
      <c r="AFY293" s="3"/>
      <c r="AFZ293" s="3"/>
      <c r="AGA293" s="3"/>
      <c r="AGB293" s="3"/>
      <c r="AGC293" s="3"/>
      <c r="AGD293" s="3"/>
      <c r="AGE293" s="3"/>
      <c r="AGF293" s="3"/>
      <c r="AGG293" s="3"/>
      <c r="AGH293" s="3"/>
      <c r="AGI293" s="3"/>
      <c r="AGJ293" s="3"/>
      <c r="AGK293" s="3"/>
      <c r="AGL293" s="3"/>
      <c r="AGM293" s="3"/>
      <c r="AGN293" s="3"/>
      <c r="AGO293" s="3"/>
      <c r="AGP293" s="3"/>
      <c r="AGQ293" s="3"/>
      <c r="AGR293" s="3"/>
      <c r="AGS293" s="3"/>
      <c r="AGT293" s="3"/>
      <c r="AGU293" s="3"/>
      <c r="AGV293" s="3"/>
      <c r="AGW293" s="3"/>
      <c r="AGX293" s="3"/>
      <c r="AGY293" s="3"/>
      <c r="AGZ293" s="3"/>
      <c r="AHA293" s="3"/>
      <c r="AHB293" s="3"/>
      <c r="AHC293" s="3"/>
      <c r="AHD293" s="3"/>
      <c r="AHE293" s="3"/>
      <c r="AHF293" s="3"/>
      <c r="AHG293" s="3"/>
      <c r="AHH293" s="3"/>
      <c r="AHI293" s="3"/>
      <c r="AHJ293" s="3"/>
      <c r="AHK293" s="3"/>
      <c r="AHL293" s="3"/>
      <c r="AHM293" s="3"/>
      <c r="AHN293" s="3"/>
      <c r="AHO293" s="3"/>
      <c r="AHP293" s="3"/>
      <c r="AHQ293" s="3"/>
      <c r="AHR293" s="3"/>
      <c r="AHS293" s="3"/>
      <c r="AHT293" s="3"/>
      <c r="AHU293" s="3"/>
      <c r="AHV293" s="3"/>
      <c r="AHW293" s="3"/>
      <c r="AHX293" s="3"/>
      <c r="AHY293" s="3"/>
      <c r="AHZ293" s="3"/>
      <c r="AIA293" s="3"/>
      <c r="AIB293" s="3"/>
      <c r="AIC293" s="3"/>
      <c r="AID293" s="3"/>
      <c r="AIE293" s="3"/>
      <c r="AIF293" s="3"/>
      <c r="AIG293" s="3"/>
      <c r="AIH293" s="3"/>
      <c r="AII293" s="3"/>
      <c r="AIJ293" s="3"/>
      <c r="AIK293" s="3"/>
      <c r="AIL293" s="3"/>
      <c r="AIM293" s="3"/>
      <c r="AIN293" s="3"/>
      <c r="AIO293" s="3"/>
      <c r="AIP293" s="3"/>
      <c r="AIQ293" s="3"/>
      <c r="AIR293" s="3"/>
      <c r="AIS293" s="3"/>
      <c r="AIT293" s="3"/>
      <c r="AIU293" s="3"/>
      <c r="AIV293" s="3"/>
      <c r="AIW293" s="3"/>
      <c r="AIX293" s="3"/>
      <c r="AIY293" s="3"/>
      <c r="AIZ293" s="3"/>
      <c r="AJA293" s="3"/>
      <c r="AJB293" s="3"/>
      <c r="AJC293" s="3"/>
      <c r="AJD293" s="3"/>
      <c r="AJE293" s="3"/>
      <c r="AJF293" s="3"/>
      <c r="AJG293" s="3"/>
      <c r="AJH293" s="3"/>
      <c r="AJI293" s="3"/>
      <c r="AJJ293" s="3"/>
      <c r="AJK293" s="3"/>
      <c r="AJL293" s="3"/>
      <c r="AJM293" s="3"/>
      <c r="AJN293" s="3"/>
      <c r="AJO293" s="3"/>
      <c r="AJP293" s="3"/>
      <c r="AJQ293" s="3"/>
      <c r="AJR293" s="3"/>
      <c r="AJS293" s="3"/>
      <c r="AJT293" s="3"/>
      <c r="AJU293" s="3"/>
      <c r="AJV293" s="3"/>
      <c r="AJW293" s="3"/>
      <c r="AJX293" s="3"/>
      <c r="AJY293" s="3"/>
      <c r="AJZ293" s="3"/>
      <c r="AKA293" s="3"/>
      <c r="AKB293" s="3"/>
      <c r="AKC293" s="3"/>
      <c r="AKD293" s="3"/>
      <c r="AKE293" s="3"/>
      <c r="AKF293" s="3"/>
      <c r="AKG293" s="3"/>
      <c r="AKH293" s="3"/>
      <c r="AKI293" s="3"/>
      <c r="AKJ293" s="3"/>
      <c r="AKK293" s="3"/>
      <c r="AKL293" s="3"/>
      <c r="AKM293" s="3"/>
      <c r="AKN293" s="3"/>
      <c r="AKO293" s="3"/>
      <c r="AKP293" s="3"/>
      <c r="AKQ293" s="3"/>
      <c r="AKR293" s="3"/>
      <c r="AKS293" s="3"/>
      <c r="AKT293" s="3"/>
      <c r="AKU293" s="3"/>
      <c r="AKV293" s="3"/>
      <c r="AKW293" s="3"/>
      <c r="AKX293" s="3"/>
      <c r="AKY293" s="3"/>
      <c r="AKZ293" s="3"/>
      <c r="ALA293" s="3"/>
      <c r="ALB293" s="3"/>
      <c r="ALC293" s="3"/>
      <c r="ALD293" s="3"/>
      <c r="ALE293" s="3"/>
      <c r="ALF293" s="3"/>
      <c r="ALG293" s="3"/>
      <c r="ALH293" s="3"/>
      <c r="ALI293" s="3"/>
      <c r="ALJ293" s="3"/>
      <c r="ALK293" s="3"/>
      <c r="ALL293" s="3"/>
      <c r="ALM293" s="3"/>
      <c r="ALN293" s="3"/>
      <c r="ALO293" s="3"/>
      <c r="ALP293" s="3"/>
      <c r="ALQ293" s="3"/>
      <c r="ALR293" s="3"/>
      <c r="ALS293" s="3"/>
      <c r="ALT293" s="3"/>
      <c r="ALU293" s="3"/>
      <c r="ALV293" s="3"/>
      <c r="ALW293" s="3"/>
      <c r="ALX293" s="3"/>
      <c r="ALY293" s="3"/>
      <c r="ALZ293" s="3"/>
      <c r="AMA293" s="3"/>
      <c r="AMB293" s="3"/>
      <c r="AMC293" s="3"/>
      <c r="AMD293" s="3"/>
      <c r="AME293" s="3"/>
      <c r="AMF293" s="3"/>
      <c r="AMG293" s="3"/>
      <c r="AMH293" s="3"/>
      <c r="AMI293" s="3"/>
      <c r="AMJ293" s="3"/>
      <c r="AMK293" s="3"/>
      <c r="AML293" s="3"/>
      <c r="AMM293" s="3"/>
      <c r="AMN293" s="3"/>
      <c r="AMO293" s="3"/>
      <c r="AMP293" s="3"/>
      <c r="AMQ293" s="3"/>
      <c r="AMR293" s="3"/>
      <c r="AMS293" s="3"/>
      <c r="AMT293" s="3"/>
      <c r="AMU293" s="3"/>
    </row>
    <row r="294" spans="1:1035" ht="14.25">
      <c r="A294" s="3"/>
      <c r="B294" s="3"/>
      <c r="C294" s="3"/>
      <c r="D294" s="3"/>
      <c r="E294" s="3"/>
      <c r="F294" s="3"/>
      <c r="G294" s="6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  <c r="IW294" s="3"/>
      <c r="IX294" s="3"/>
      <c r="IY294" s="3"/>
      <c r="IZ294" s="3"/>
      <c r="JA294" s="3"/>
      <c r="JB294" s="3"/>
      <c r="JC294" s="3"/>
      <c r="JD294" s="3"/>
      <c r="JE294" s="3"/>
      <c r="JF294" s="3"/>
      <c r="JG294" s="3"/>
      <c r="JH294" s="3"/>
      <c r="JI294" s="3"/>
      <c r="JJ294" s="3"/>
      <c r="JK294" s="3"/>
      <c r="JL294" s="3"/>
      <c r="JM294" s="3"/>
      <c r="JN294" s="3"/>
      <c r="JO294" s="3"/>
      <c r="JP294" s="3"/>
      <c r="JQ294" s="3"/>
      <c r="JR294" s="3"/>
      <c r="JS294" s="3"/>
      <c r="JT294" s="3"/>
      <c r="JU294" s="3"/>
      <c r="JV294" s="3"/>
      <c r="JW294" s="3"/>
      <c r="JX294" s="3"/>
      <c r="JY294" s="3"/>
      <c r="JZ294" s="3"/>
      <c r="KA294" s="3"/>
      <c r="KB294" s="3"/>
      <c r="KC294" s="3"/>
      <c r="KD294" s="3"/>
      <c r="KE294" s="3"/>
      <c r="KF294" s="3"/>
      <c r="KG294" s="3"/>
      <c r="KH294" s="3"/>
      <c r="KI294" s="3"/>
      <c r="KJ294" s="3"/>
      <c r="KK294" s="3"/>
      <c r="KL294" s="3"/>
      <c r="KM294" s="3"/>
      <c r="KN294" s="3"/>
      <c r="KO294" s="3"/>
      <c r="KP294" s="3"/>
      <c r="KQ294" s="3"/>
      <c r="KR294" s="3"/>
      <c r="KS294" s="3"/>
      <c r="KT294" s="3"/>
      <c r="KU294" s="3"/>
      <c r="KV294" s="3"/>
      <c r="KW294" s="3"/>
      <c r="KX294" s="3"/>
      <c r="KY294" s="3"/>
      <c r="KZ294" s="3"/>
      <c r="LA294" s="3"/>
      <c r="LB294" s="3"/>
      <c r="LC294" s="3"/>
      <c r="LD294" s="3"/>
      <c r="LE294" s="3"/>
      <c r="LF294" s="3"/>
      <c r="LG294" s="3"/>
      <c r="LH294" s="3"/>
      <c r="LI294" s="3"/>
      <c r="LJ294" s="3"/>
      <c r="LK294" s="3"/>
      <c r="LL294" s="3"/>
      <c r="LM294" s="3"/>
      <c r="LN294" s="3"/>
      <c r="LO294" s="3"/>
      <c r="LP294" s="3"/>
      <c r="LQ294" s="3"/>
      <c r="LR294" s="3"/>
      <c r="LS294" s="3"/>
      <c r="LT294" s="3"/>
      <c r="LU294" s="3"/>
      <c r="LV294" s="3"/>
      <c r="LW294" s="3"/>
      <c r="LX294" s="3"/>
      <c r="LY294" s="3"/>
      <c r="LZ294" s="3"/>
      <c r="MA294" s="3"/>
      <c r="MB294" s="3"/>
      <c r="MC294" s="3"/>
      <c r="MD294" s="3"/>
      <c r="ME294" s="3"/>
      <c r="MF294" s="3"/>
      <c r="MG294" s="3"/>
      <c r="MH294" s="3"/>
      <c r="MI294" s="3"/>
      <c r="MJ294" s="3"/>
      <c r="MK294" s="3"/>
      <c r="ML294" s="3"/>
      <c r="MM294" s="3"/>
      <c r="MN294" s="3"/>
      <c r="MO294" s="3"/>
      <c r="MP294" s="3"/>
      <c r="MQ294" s="3"/>
      <c r="MR294" s="3"/>
      <c r="MS294" s="3"/>
      <c r="MT294" s="3"/>
      <c r="MU294" s="3"/>
      <c r="MV294" s="3"/>
      <c r="MW294" s="3"/>
      <c r="MX294" s="3"/>
      <c r="MY294" s="3"/>
      <c r="MZ294" s="3"/>
      <c r="NA294" s="3"/>
      <c r="NB294" s="3"/>
      <c r="NC294" s="3"/>
      <c r="ND294" s="3"/>
      <c r="NE294" s="3"/>
      <c r="NF294" s="3"/>
      <c r="NG294" s="3"/>
      <c r="NH294" s="3"/>
      <c r="NI294" s="3"/>
      <c r="NJ294" s="3"/>
      <c r="NK294" s="3"/>
      <c r="NL294" s="3"/>
      <c r="NM294" s="3"/>
      <c r="NN294" s="3"/>
      <c r="NO294" s="3"/>
      <c r="NP294" s="3"/>
      <c r="NQ294" s="3"/>
      <c r="NR294" s="3"/>
      <c r="NS294" s="3"/>
      <c r="NT294" s="3"/>
      <c r="NU294" s="3"/>
      <c r="NV294" s="3"/>
      <c r="NW294" s="3"/>
      <c r="NX294" s="3"/>
      <c r="NY294" s="3"/>
      <c r="NZ294" s="3"/>
      <c r="OA294" s="3"/>
      <c r="OB294" s="3"/>
      <c r="OC294" s="3"/>
      <c r="OD294" s="3"/>
      <c r="OE294" s="3"/>
      <c r="OF294" s="3"/>
      <c r="OG294" s="3"/>
      <c r="OH294" s="3"/>
      <c r="OI294" s="3"/>
      <c r="OJ294" s="3"/>
      <c r="OK294" s="3"/>
      <c r="OL294" s="3"/>
      <c r="OM294" s="3"/>
      <c r="ON294" s="3"/>
      <c r="OO294" s="3"/>
      <c r="OP294" s="3"/>
      <c r="OQ294" s="3"/>
      <c r="OR294" s="3"/>
      <c r="OS294" s="3"/>
      <c r="OT294" s="3"/>
      <c r="OU294" s="3"/>
      <c r="OV294" s="3"/>
      <c r="OW294" s="3"/>
      <c r="OX294" s="3"/>
      <c r="OY294" s="3"/>
      <c r="OZ294" s="3"/>
      <c r="PA294" s="3"/>
      <c r="PB294" s="3"/>
      <c r="PC294" s="3"/>
      <c r="PD294" s="3"/>
      <c r="PE294" s="3"/>
      <c r="PF294" s="3"/>
      <c r="PG294" s="3"/>
      <c r="PH294" s="3"/>
      <c r="PI294" s="3"/>
      <c r="PJ294" s="3"/>
      <c r="PK294" s="3"/>
      <c r="PL294" s="3"/>
      <c r="PM294" s="3"/>
      <c r="PN294" s="3"/>
      <c r="PO294" s="3"/>
      <c r="PP294" s="3"/>
      <c r="PQ294" s="3"/>
      <c r="PR294" s="3"/>
      <c r="PS294" s="3"/>
      <c r="PT294" s="3"/>
      <c r="PU294" s="3"/>
      <c r="PV294" s="3"/>
      <c r="PW294" s="3"/>
      <c r="PX294" s="3"/>
      <c r="PY294" s="3"/>
      <c r="PZ294" s="3"/>
      <c r="QA294" s="3"/>
      <c r="QB294" s="3"/>
      <c r="QC294" s="3"/>
      <c r="QD294" s="3"/>
      <c r="QE294" s="3"/>
      <c r="QF294" s="3"/>
      <c r="QG294" s="3"/>
      <c r="QH294" s="3"/>
      <c r="QI294" s="3"/>
      <c r="QJ294" s="3"/>
      <c r="QK294" s="3"/>
      <c r="QL294" s="3"/>
      <c r="QM294" s="3"/>
      <c r="QN294" s="3"/>
      <c r="QO294" s="3"/>
      <c r="QP294" s="3"/>
      <c r="QQ294" s="3"/>
      <c r="QR294" s="3"/>
      <c r="QS294" s="3"/>
      <c r="QT294" s="3"/>
      <c r="QU294" s="3"/>
      <c r="QV294" s="3"/>
      <c r="QW294" s="3"/>
      <c r="QX294" s="3"/>
      <c r="QY294" s="3"/>
      <c r="QZ294" s="3"/>
      <c r="RA294" s="3"/>
      <c r="RB294" s="3"/>
      <c r="RC294" s="3"/>
      <c r="RD294" s="3"/>
      <c r="RE294" s="3"/>
      <c r="RF294" s="3"/>
      <c r="RG294" s="3"/>
      <c r="RH294" s="3"/>
      <c r="RI294" s="3"/>
      <c r="RJ294" s="3"/>
      <c r="RK294" s="3"/>
      <c r="RL294" s="3"/>
      <c r="RM294" s="3"/>
      <c r="RN294" s="3"/>
      <c r="RO294" s="3"/>
      <c r="RP294" s="3"/>
      <c r="RQ294" s="3"/>
      <c r="RR294" s="3"/>
      <c r="RS294" s="3"/>
      <c r="RT294" s="3"/>
      <c r="RU294" s="3"/>
      <c r="RV294" s="3"/>
      <c r="RW294" s="3"/>
      <c r="RX294" s="3"/>
      <c r="RY294" s="3"/>
      <c r="RZ294" s="3"/>
      <c r="SA294" s="3"/>
      <c r="SB294" s="3"/>
      <c r="SC294" s="3"/>
      <c r="SD294" s="3"/>
      <c r="SE294" s="3"/>
      <c r="SF294" s="3"/>
      <c r="SG294" s="3"/>
      <c r="SH294" s="3"/>
      <c r="SI294" s="3"/>
      <c r="SJ294" s="3"/>
      <c r="SK294" s="3"/>
      <c r="SL294" s="3"/>
      <c r="SM294" s="3"/>
      <c r="SN294" s="3"/>
      <c r="SO294" s="3"/>
      <c r="SP294" s="3"/>
      <c r="SQ294" s="3"/>
      <c r="SR294" s="3"/>
      <c r="SS294" s="3"/>
      <c r="ST294" s="3"/>
      <c r="SU294" s="3"/>
      <c r="SV294" s="3"/>
      <c r="SW294" s="3"/>
      <c r="SX294" s="3"/>
      <c r="SY294" s="3"/>
      <c r="SZ294" s="3"/>
      <c r="TA294" s="3"/>
      <c r="TB294" s="3"/>
      <c r="TC294" s="3"/>
      <c r="TD294" s="3"/>
      <c r="TE294" s="3"/>
      <c r="TF294" s="3"/>
      <c r="TG294" s="3"/>
      <c r="TH294" s="3"/>
      <c r="TI294" s="3"/>
      <c r="TJ294" s="3"/>
      <c r="TK294" s="3"/>
      <c r="TL294" s="3"/>
      <c r="TM294" s="3"/>
      <c r="TN294" s="3"/>
      <c r="TO294" s="3"/>
      <c r="TP294" s="3"/>
      <c r="TQ294" s="3"/>
      <c r="TR294" s="3"/>
      <c r="TS294" s="3"/>
      <c r="TT294" s="3"/>
      <c r="TU294" s="3"/>
      <c r="TV294" s="3"/>
      <c r="TW294" s="3"/>
      <c r="TX294" s="3"/>
      <c r="TY294" s="3"/>
      <c r="TZ294" s="3"/>
      <c r="UA294" s="3"/>
      <c r="UB294" s="3"/>
      <c r="UC294" s="3"/>
      <c r="UD294" s="3"/>
      <c r="UE294" s="3"/>
      <c r="UF294" s="3"/>
      <c r="UG294" s="3"/>
      <c r="UH294" s="3"/>
      <c r="UI294" s="3"/>
      <c r="UJ294" s="3"/>
      <c r="UK294" s="3"/>
      <c r="UL294" s="3"/>
      <c r="UM294" s="3"/>
      <c r="UN294" s="3"/>
      <c r="UO294" s="3"/>
      <c r="UP294" s="3"/>
      <c r="UQ294" s="3"/>
      <c r="UR294" s="3"/>
      <c r="US294" s="3"/>
      <c r="UT294" s="3"/>
      <c r="UU294" s="3"/>
      <c r="UV294" s="3"/>
      <c r="UW294" s="3"/>
      <c r="UX294" s="3"/>
      <c r="UY294" s="3"/>
      <c r="UZ294" s="3"/>
      <c r="VA294" s="3"/>
      <c r="VB294" s="3"/>
      <c r="VC294" s="3"/>
      <c r="VD294" s="3"/>
      <c r="VE294" s="3"/>
      <c r="VF294" s="3"/>
      <c r="VG294" s="3"/>
      <c r="VH294" s="3"/>
      <c r="VI294" s="3"/>
      <c r="VJ294" s="3"/>
      <c r="VK294" s="3"/>
      <c r="VL294" s="3"/>
      <c r="VM294" s="3"/>
      <c r="VN294" s="3"/>
      <c r="VO294" s="3"/>
      <c r="VP294" s="3"/>
      <c r="VQ294" s="3"/>
      <c r="VR294" s="3"/>
      <c r="VS294" s="3"/>
      <c r="VT294" s="3"/>
      <c r="VU294" s="3"/>
      <c r="VV294" s="3"/>
      <c r="VW294" s="3"/>
      <c r="VX294" s="3"/>
      <c r="VY294" s="3"/>
      <c r="VZ294" s="3"/>
      <c r="WA294" s="3"/>
      <c r="WB294" s="3"/>
      <c r="WC294" s="3"/>
      <c r="WD294" s="3"/>
      <c r="WE294" s="3"/>
      <c r="WF294" s="3"/>
      <c r="WG294" s="3"/>
      <c r="WH294" s="3"/>
      <c r="WI294" s="3"/>
      <c r="WJ294" s="3"/>
      <c r="WK294" s="3"/>
      <c r="WL294" s="3"/>
      <c r="WM294" s="3"/>
      <c r="WN294" s="3"/>
      <c r="WO294" s="3"/>
      <c r="WP294" s="3"/>
      <c r="WQ294" s="3"/>
      <c r="WR294" s="3"/>
      <c r="WS294" s="3"/>
      <c r="WT294" s="3"/>
      <c r="WU294" s="3"/>
      <c r="WV294" s="3"/>
      <c r="WW294" s="3"/>
      <c r="WX294" s="3"/>
      <c r="WY294" s="3"/>
      <c r="WZ294" s="3"/>
      <c r="XA294" s="3"/>
      <c r="XB294" s="3"/>
      <c r="XC294" s="3"/>
      <c r="XD294" s="3"/>
      <c r="XE294" s="3"/>
      <c r="XF294" s="3"/>
      <c r="XG294" s="3"/>
      <c r="XH294" s="3"/>
      <c r="XI294" s="3"/>
      <c r="XJ294" s="3"/>
      <c r="XK294" s="3"/>
      <c r="XL294" s="3"/>
      <c r="XM294" s="3"/>
      <c r="XN294" s="3"/>
      <c r="XO294" s="3"/>
      <c r="XP294" s="3"/>
      <c r="XQ294" s="3"/>
      <c r="XR294" s="3"/>
      <c r="XS294" s="3"/>
      <c r="XT294" s="3"/>
      <c r="XU294" s="3"/>
      <c r="XV294" s="3"/>
      <c r="XW294" s="3"/>
      <c r="XX294" s="3"/>
      <c r="XY294" s="3"/>
      <c r="XZ294" s="3"/>
      <c r="YA294" s="3"/>
      <c r="YB294" s="3"/>
      <c r="YC294" s="3"/>
      <c r="YD294" s="3"/>
      <c r="YE294" s="3"/>
      <c r="YF294" s="3"/>
      <c r="YG294" s="3"/>
      <c r="YH294" s="3"/>
      <c r="YI294" s="3"/>
      <c r="YJ294" s="3"/>
      <c r="YK294" s="3"/>
      <c r="YL294" s="3"/>
      <c r="YM294" s="3"/>
      <c r="YN294" s="3"/>
      <c r="YO294" s="3"/>
      <c r="YP294" s="3"/>
      <c r="YQ294" s="3"/>
      <c r="YR294" s="3"/>
      <c r="YS294" s="3"/>
      <c r="YT294" s="3"/>
      <c r="YU294" s="3"/>
      <c r="YV294" s="3"/>
      <c r="YW294" s="3"/>
      <c r="YX294" s="3"/>
      <c r="YY294" s="3"/>
      <c r="YZ294" s="3"/>
      <c r="ZA294" s="3"/>
      <c r="ZB294" s="3"/>
      <c r="ZC294" s="3"/>
      <c r="ZD294" s="3"/>
      <c r="ZE294" s="3"/>
      <c r="ZF294" s="3"/>
      <c r="ZG294" s="3"/>
      <c r="ZH294" s="3"/>
      <c r="ZI294" s="3"/>
      <c r="ZJ294" s="3"/>
      <c r="ZK294" s="3"/>
      <c r="ZL294" s="3"/>
      <c r="ZM294" s="3"/>
      <c r="ZN294" s="3"/>
      <c r="ZO294" s="3"/>
      <c r="ZP294" s="3"/>
      <c r="ZQ294" s="3"/>
      <c r="ZR294" s="3"/>
      <c r="ZS294" s="3"/>
      <c r="ZT294" s="3"/>
      <c r="ZU294" s="3"/>
      <c r="ZV294" s="3"/>
      <c r="ZW294" s="3"/>
      <c r="ZX294" s="3"/>
      <c r="ZY294" s="3"/>
      <c r="ZZ294" s="3"/>
      <c r="AAA294" s="3"/>
      <c r="AAB294" s="3"/>
      <c r="AAC294" s="3"/>
      <c r="AAD294" s="3"/>
      <c r="AAE294" s="3"/>
      <c r="AAF294" s="3"/>
      <c r="AAG294" s="3"/>
      <c r="AAH294" s="3"/>
      <c r="AAI294" s="3"/>
      <c r="AAJ294" s="3"/>
      <c r="AAK294" s="3"/>
      <c r="AAL294" s="3"/>
      <c r="AAM294" s="3"/>
      <c r="AAN294" s="3"/>
      <c r="AAO294" s="3"/>
      <c r="AAP294" s="3"/>
      <c r="AAQ294" s="3"/>
      <c r="AAR294" s="3"/>
      <c r="AAS294" s="3"/>
      <c r="AAT294" s="3"/>
      <c r="AAU294" s="3"/>
      <c r="AAV294" s="3"/>
      <c r="AAW294" s="3"/>
      <c r="AAX294" s="3"/>
      <c r="AAY294" s="3"/>
      <c r="AAZ294" s="3"/>
      <c r="ABA294" s="3"/>
      <c r="ABB294" s="3"/>
      <c r="ABC294" s="3"/>
      <c r="ABD294" s="3"/>
      <c r="ABE294" s="3"/>
      <c r="ABF294" s="3"/>
      <c r="ABG294" s="3"/>
      <c r="ABH294" s="3"/>
      <c r="ABI294" s="3"/>
      <c r="ABJ294" s="3"/>
      <c r="ABK294" s="3"/>
      <c r="ABL294" s="3"/>
      <c r="ABM294" s="3"/>
      <c r="ABN294" s="3"/>
      <c r="ABO294" s="3"/>
      <c r="ABP294" s="3"/>
      <c r="ABQ294" s="3"/>
      <c r="ABR294" s="3"/>
      <c r="ABS294" s="3"/>
      <c r="ABT294" s="3"/>
      <c r="ABU294" s="3"/>
      <c r="ABV294" s="3"/>
      <c r="ABW294" s="3"/>
      <c r="ABX294" s="3"/>
      <c r="ABY294" s="3"/>
      <c r="ABZ294" s="3"/>
      <c r="ACA294" s="3"/>
      <c r="ACB294" s="3"/>
      <c r="ACC294" s="3"/>
      <c r="ACD294" s="3"/>
      <c r="ACE294" s="3"/>
      <c r="ACF294" s="3"/>
      <c r="ACG294" s="3"/>
      <c r="ACH294" s="3"/>
      <c r="ACI294" s="3"/>
      <c r="ACJ294" s="3"/>
      <c r="ACK294" s="3"/>
      <c r="ACL294" s="3"/>
      <c r="ACM294" s="3"/>
      <c r="ACN294" s="3"/>
      <c r="ACO294" s="3"/>
      <c r="ACP294" s="3"/>
      <c r="ACQ294" s="3"/>
      <c r="ACR294" s="3"/>
      <c r="ACS294" s="3"/>
      <c r="ACT294" s="3"/>
      <c r="ACU294" s="3"/>
      <c r="ACV294" s="3"/>
      <c r="ACW294" s="3"/>
      <c r="ACX294" s="3"/>
      <c r="ACY294" s="3"/>
      <c r="ACZ294" s="3"/>
      <c r="ADA294" s="3"/>
      <c r="ADB294" s="3"/>
      <c r="ADC294" s="3"/>
      <c r="ADD294" s="3"/>
      <c r="ADE294" s="3"/>
      <c r="ADF294" s="3"/>
      <c r="ADG294" s="3"/>
      <c r="ADH294" s="3"/>
      <c r="ADI294" s="3"/>
      <c r="ADJ294" s="3"/>
      <c r="ADK294" s="3"/>
      <c r="ADL294" s="3"/>
      <c r="ADM294" s="3"/>
      <c r="ADN294" s="3"/>
      <c r="ADO294" s="3"/>
      <c r="ADP294" s="3"/>
      <c r="ADQ294" s="3"/>
      <c r="ADR294" s="3"/>
      <c r="ADS294" s="3"/>
      <c r="ADT294" s="3"/>
      <c r="ADU294" s="3"/>
      <c r="ADV294" s="3"/>
      <c r="ADW294" s="3"/>
      <c r="ADX294" s="3"/>
      <c r="ADY294" s="3"/>
      <c r="ADZ294" s="3"/>
      <c r="AEA294" s="3"/>
      <c r="AEB294" s="3"/>
      <c r="AEC294" s="3"/>
      <c r="AED294" s="3"/>
      <c r="AEE294" s="3"/>
      <c r="AEF294" s="3"/>
      <c r="AEG294" s="3"/>
      <c r="AEH294" s="3"/>
      <c r="AEI294" s="3"/>
      <c r="AEJ294" s="3"/>
      <c r="AEK294" s="3"/>
      <c r="AEL294" s="3"/>
      <c r="AEM294" s="3"/>
      <c r="AEN294" s="3"/>
      <c r="AEO294" s="3"/>
      <c r="AEP294" s="3"/>
      <c r="AEQ294" s="3"/>
      <c r="AER294" s="3"/>
      <c r="AES294" s="3"/>
      <c r="AET294" s="3"/>
      <c r="AEU294" s="3"/>
      <c r="AEV294" s="3"/>
      <c r="AEW294" s="3"/>
      <c r="AEX294" s="3"/>
      <c r="AEY294" s="3"/>
      <c r="AEZ294" s="3"/>
      <c r="AFA294" s="3"/>
      <c r="AFB294" s="3"/>
      <c r="AFC294" s="3"/>
      <c r="AFD294" s="3"/>
      <c r="AFE294" s="3"/>
      <c r="AFF294" s="3"/>
      <c r="AFG294" s="3"/>
      <c r="AFH294" s="3"/>
      <c r="AFI294" s="3"/>
      <c r="AFJ294" s="3"/>
      <c r="AFK294" s="3"/>
      <c r="AFL294" s="3"/>
      <c r="AFM294" s="3"/>
      <c r="AFN294" s="3"/>
      <c r="AFO294" s="3"/>
      <c r="AFP294" s="3"/>
      <c r="AFQ294" s="3"/>
      <c r="AFR294" s="3"/>
      <c r="AFS294" s="3"/>
      <c r="AFT294" s="3"/>
      <c r="AFU294" s="3"/>
      <c r="AFV294" s="3"/>
      <c r="AFW294" s="3"/>
      <c r="AFX294" s="3"/>
      <c r="AFY294" s="3"/>
      <c r="AFZ294" s="3"/>
      <c r="AGA294" s="3"/>
      <c r="AGB294" s="3"/>
      <c r="AGC294" s="3"/>
      <c r="AGD294" s="3"/>
      <c r="AGE294" s="3"/>
      <c r="AGF294" s="3"/>
      <c r="AGG294" s="3"/>
      <c r="AGH294" s="3"/>
      <c r="AGI294" s="3"/>
      <c r="AGJ294" s="3"/>
      <c r="AGK294" s="3"/>
      <c r="AGL294" s="3"/>
      <c r="AGM294" s="3"/>
      <c r="AGN294" s="3"/>
      <c r="AGO294" s="3"/>
      <c r="AGP294" s="3"/>
      <c r="AGQ294" s="3"/>
      <c r="AGR294" s="3"/>
      <c r="AGS294" s="3"/>
      <c r="AGT294" s="3"/>
      <c r="AGU294" s="3"/>
      <c r="AGV294" s="3"/>
      <c r="AGW294" s="3"/>
      <c r="AGX294" s="3"/>
      <c r="AGY294" s="3"/>
      <c r="AGZ294" s="3"/>
      <c r="AHA294" s="3"/>
      <c r="AHB294" s="3"/>
      <c r="AHC294" s="3"/>
      <c r="AHD294" s="3"/>
      <c r="AHE294" s="3"/>
      <c r="AHF294" s="3"/>
      <c r="AHG294" s="3"/>
      <c r="AHH294" s="3"/>
      <c r="AHI294" s="3"/>
      <c r="AHJ294" s="3"/>
      <c r="AHK294" s="3"/>
      <c r="AHL294" s="3"/>
      <c r="AHM294" s="3"/>
      <c r="AHN294" s="3"/>
      <c r="AHO294" s="3"/>
      <c r="AHP294" s="3"/>
      <c r="AHQ294" s="3"/>
      <c r="AHR294" s="3"/>
      <c r="AHS294" s="3"/>
      <c r="AHT294" s="3"/>
      <c r="AHU294" s="3"/>
      <c r="AHV294" s="3"/>
      <c r="AHW294" s="3"/>
      <c r="AHX294" s="3"/>
      <c r="AHY294" s="3"/>
      <c r="AHZ294" s="3"/>
      <c r="AIA294" s="3"/>
      <c r="AIB294" s="3"/>
      <c r="AIC294" s="3"/>
      <c r="AID294" s="3"/>
      <c r="AIE294" s="3"/>
      <c r="AIF294" s="3"/>
      <c r="AIG294" s="3"/>
      <c r="AIH294" s="3"/>
      <c r="AII294" s="3"/>
      <c r="AIJ294" s="3"/>
      <c r="AIK294" s="3"/>
      <c r="AIL294" s="3"/>
      <c r="AIM294" s="3"/>
      <c r="AIN294" s="3"/>
      <c r="AIO294" s="3"/>
      <c r="AIP294" s="3"/>
      <c r="AIQ294" s="3"/>
      <c r="AIR294" s="3"/>
      <c r="AIS294" s="3"/>
      <c r="AIT294" s="3"/>
      <c r="AIU294" s="3"/>
      <c r="AIV294" s="3"/>
      <c r="AIW294" s="3"/>
      <c r="AIX294" s="3"/>
      <c r="AIY294" s="3"/>
      <c r="AIZ294" s="3"/>
      <c r="AJA294" s="3"/>
      <c r="AJB294" s="3"/>
      <c r="AJC294" s="3"/>
      <c r="AJD294" s="3"/>
      <c r="AJE294" s="3"/>
      <c r="AJF294" s="3"/>
      <c r="AJG294" s="3"/>
      <c r="AJH294" s="3"/>
      <c r="AJI294" s="3"/>
      <c r="AJJ294" s="3"/>
      <c r="AJK294" s="3"/>
      <c r="AJL294" s="3"/>
      <c r="AJM294" s="3"/>
      <c r="AJN294" s="3"/>
      <c r="AJO294" s="3"/>
      <c r="AJP294" s="3"/>
      <c r="AJQ294" s="3"/>
      <c r="AJR294" s="3"/>
      <c r="AJS294" s="3"/>
      <c r="AJT294" s="3"/>
      <c r="AJU294" s="3"/>
      <c r="AJV294" s="3"/>
      <c r="AJW294" s="3"/>
      <c r="AJX294" s="3"/>
      <c r="AJY294" s="3"/>
      <c r="AJZ294" s="3"/>
      <c r="AKA294" s="3"/>
      <c r="AKB294" s="3"/>
      <c r="AKC294" s="3"/>
      <c r="AKD294" s="3"/>
      <c r="AKE294" s="3"/>
      <c r="AKF294" s="3"/>
      <c r="AKG294" s="3"/>
      <c r="AKH294" s="3"/>
      <c r="AKI294" s="3"/>
      <c r="AKJ294" s="3"/>
      <c r="AKK294" s="3"/>
      <c r="AKL294" s="3"/>
      <c r="AKM294" s="3"/>
      <c r="AKN294" s="3"/>
      <c r="AKO294" s="3"/>
      <c r="AKP294" s="3"/>
      <c r="AKQ294" s="3"/>
      <c r="AKR294" s="3"/>
      <c r="AKS294" s="3"/>
      <c r="AKT294" s="3"/>
      <c r="AKU294" s="3"/>
      <c r="AKV294" s="3"/>
      <c r="AKW294" s="3"/>
      <c r="AKX294" s="3"/>
      <c r="AKY294" s="3"/>
      <c r="AKZ294" s="3"/>
      <c r="ALA294" s="3"/>
      <c r="ALB294" s="3"/>
      <c r="ALC294" s="3"/>
      <c r="ALD294" s="3"/>
      <c r="ALE294" s="3"/>
      <c r="ALF294" s="3"/>
      <c r="ALG294" s="3"/>
      <c r="ALH294" s="3"/>
      <c r="ALI294" s="3"/>
      <c r="ALJ294" s="3"/>
      <c r="ALK294" s="3"/>
      <c r="ALL294" s="3"/>
      <c r="ALM294" s="3"/>
      <c r="ALN294" s="3"/>
      <c r="ALO294" s="3"/>
      <c r="ALP294" s="3"/>
      <c r="ALQ294" s="3"/>
      <c r="ALR294" s="3"/>
      <c r="ALS294" s="3"/>
      <c r="ALT294" s="3"/>
      <c r="ALU294" s="3"/>
      <c r="ALV294" s="3"/>
      <c r="ALW294" s="3"/>
      <c r="ALX294" s="3"/>
      <c r="ALY294" s="3"/>
      <c r="ALZ294" s="3"/>
      <c r="AMA294" s="3"/>
      <c r="AMB294" s="3"/>
      <c r="AMC294" s="3"/>
      <c r="AMD294" s="3"/>
      <c r="AME294" s="3"/>
      <c r="AMF294" s="3"/>
      <c r="AMG294" s="3"/>
      <c r="AMH294" s="3"/>
      <c r="AMI294" s="3"/>
      <c r="AMJ294" s="3"/>
      <c r="AMK294" s="3"/>
      <c r="AML294" s="3"/>
      <c r="AMM294" s="3"/>
      <c r="AMN294" s="3"/>
      <c r="AMO294" s="3"/>
      <c r="AMP294" s="3"/>
      <c r="AMQ294" s="3"/>
      <c r="AMR294" s="3"/>
      <c r="AMS294" s="3"/>
      <c r="AMT294" s="3"/>
      <c r="AMU294" s="3"/>
    </row>
    <row r="295" spans="1:1035" ht="14.25">
      <c r="A295" s="3"/>
      <c r="B295" s="3"/>
      <c r="C295" s="3"/>
      <c r="D295" s="3"/>
      <c r="E295" s="3"/>
      <c r="F295" s="3"/>
      <c r="G295" s="6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  <c r="IW295" s="3"/>
      <c r="IX295" s="3"/>
      <c r="IY295" s="3"/>
      <c r="IZ295" s="3"/>
      <c r="JA295" s="3"/>
      <c r="JB295" s="3"/>
      <c r="JC295" s="3"/>
      <c r="JD295" s="3"/>
      <c r="JE295" s="3"/>
      <c r="JF295" s="3"/>
      <c r="JG295" s="3"/>
      <c r="JH295" s="3"/>
      <c r="JI295" s="3"/>
      <c r="JJ295" s="3"/>
      <c r="JK295" s="3"/>
      <c r="JL295" s="3"/>
      <c r="JM295" s="3"/>
      <c r="JN295" s="3"/>
      <c r="JO295" s="3"/>
      <c r="JP295" s="3"/>
      <c r="JQ295" s="3"/>
      <c r="JR295" s="3"/>
      <c r="JS295" s="3"/>
      <c r="JT295" s="3"/>
      <c r="JU295" s="3"/>
      <c r="JV295" s="3"/>
      <c r="JW295" s="3"/>
      <c r="JX295" s="3"/>
      <c r="JY295" s="3"/>
      <c r="JZ295" s="3"/>
      <c r="KA295" s="3"/>
      <c r="KB295" s="3"/>
      <c r="KC295" s="3"/>
      <c r="KD295" s="3"/>
      <c r="KE295" s="3"/>
      <c r="KF295" s="3"/>
      <c r="KG295" s="3"/>
      <c r="KH295" s="3"/>
      <c r="KI295" s="3"/>
      <c r="KJ295" s="3"/>
      <c r="KK295" s="3"/>
      <c r="KL295" s="3"/>
      <c r="KM295" s="3"/>
      <c r="KN295" s="3"/>
      <c r="KO295" s="3"/>
      <c r="KP295" s="3"/>
      <c r="KQ295" s="3"/>
      <c r="KR295" s="3"/>
      <c r="KS295" s="3"/>
      <c r="KT295" s="3"/>
      <c r="KU295" s="3"/>
      <c r="KV295" s="3"/>
      <c r="KW295" s="3"/>
      <c r="KX295" s="3"/>
      <c r="KY295" s="3"/>
      <c r="KZ295" s="3"/>
      <c r="LA295" s="3"/>
      <c r="LB295" s="3"/>
      <c r="LC295" s="3"/>
      <c r="LD295" s="3"/>
      <c r="LE295" s="3"/>
      <c r="LF295" s="3"/>
      <c r="LG295" s="3"/>
      <c r="LH295" s="3"/>
      <c r="LI295" s="3"/>
      <c r="LJ295" s="3"/>
      <c r="LK295" s="3"/>
      <c r="LL295" s="3"/>
      <c r="LM295" s="3"/>
      <c r="LN295" s="3"/>
      <c r="LO295" s="3"/>
      <c r="LP295" s="3"/>
      <c r="LQ295" s="3"/>
      <c r="LR295" s="3"/>
      <c r="LS295" s="3"/>
      <c r="LT295" s="3"/>
      <c r="LU295" s="3"/>
      <c r="LV295" s="3"/>
      <c r="LW295" s="3"/>
      <c r="LX295" s="3"/>
      <c r="LY295" s="3"/>
      <c r="LZ295" s="3"/>
      <c r="MA295" s="3"/>
      <c r="MB295" s="3"/>
      <c r="MC295" s="3"/>
      <c r="MD295" s="3"/>
      <c r="ME295" s="3"/>
      <c r="MF295" s="3"/>
      <c r="MG295" s="3"/>
      <c r="MH295" s="3"/>
      <c r="MI295" s="3"/>
      <c r="MJ295" s="3"/>
      <c r="MK295" s="3"/>
      <c r="ML295" s="3"/>
      <c r="MM295" s="3"/>
      <c r="MN295" s="3"/>
      <c r="MO295" s="3"/>
      <c r="MP295" s="3"/>
      <c r="MQ295" s="3"/>
      <c r="MR295" s="3"/>
      <c r="MS295" s="3"/>
      <c r="MT295" s="3"/>
      <c r="MU295" s="3"/>
      <c r="MV295" s="3"/>
      <c r="MW295" s="3"/>
      <c r="MX295" s="3"/>
      <c r="MY295" s="3"/>
      <c r="MZ295" s="3"/>
      <c r="NA295" s="3"/>
      <c r="NB295" s="3"/>
      <c r="NC295" s="3"/>
      <c r="ND295" s="3"/>
      <c r="NE295" s="3"/>
      <c r="NF295" s="3"/>
      <c r="NG295" s="3"/>
      <c r="NH295" s="3"/>
      <c r="NI295" s="3"/>
      <c r="NJ295" s="3"/>
      <c r="NK295" s="3"/>
      <c r="NL295" s="3"/>
      <c r="NM295" s="3"/>
      <c r="NN295" s="3"/>
      <c r="NO295" s="3"/>
      <c r="NP295" s="3"/>
      <c r="NQ295" s="3"/>
      <c r="NR295" s="3"/>
      <c r="NS295" s="3"/>
      <c r="NT295" s="3"/>
      <c r="NU295" s="3"/>
      <c r="NV295" s="3"/>
      <c r="NW295" s="3"/>
      <c r="NX295" s="3"/>
      <c r="NY295" s="3"/>
      <c r="NZ295" s="3"/>
      <c r="OA295" s="3"/>
      <c r="OB295" s="3"/>
      <c r="OC295" s="3"/>
      <c r="OD295" s="3"/>
      <c r="OE295" s="3"/>
      <c r="OF295" s="3"/>
      <c r="OG295" s="3"/>
      <c r="OH295" s="3"/>
      <c r="OI295" s="3"/>
      <c r="OJ295" s="3"/>
      <c r="OK295" s="3"/>
      <c r="OL295" s="3"/>
      <c r="OM295" s="3"/>
      <c r="ON295" s="3"/>
      <c r="OO295" s="3"/>
      <c r="OP295" s="3"/>
      <c r="OQ295" s="3"/>
      <c r="OR295" s="3"/>
      <c r="OS295" s="3"/>
      <c r="OT295" s="3"/>
      <c r="OU295" s="3"/>
      <c r="OV295" s="3"/>
      <c r="OW295" s="3"/>
      <c r="OX295" s="3"/>
      <c r="OY295" s="3"/>
      <c r="OZ295" s="3"/>
      <c r="PA295" s="3"/>
      <c r="PB295" s="3"/>
      <c r="PC295" s="3"/>
      <c r="PD295" s="3"/>
      <c r="PE295" s="3"/>
      <c r="PF295" s="3"/>
      <c r="PG295" s="3"/>
      <c r="PH295" s="3"/>
      <c r="PI295" s="3"/>
      <c r="PJ295" s="3"/>
      <c r="PK295" s="3"/>
      <c r="PL295" s="3"/>
      <c r="PM295" s="3"/>
      <c r="PN295" s="3"/>
      <c r="PO295" s="3"/>
      <c r="PP295" s="3"/>
      <c r="PQ295" s="3"/>
      <c r="PR295" s="3"/>
      <c r="PS295" s="3"/>
      <c r="PT295" s="3"/>
      <c r="PU295" s="3"/>
      <c r="PV295" s="3"/>
      <c r="PW295" s="3"/>
      <c r="PX295" s="3"/>
      <c r="PY295" s="3"/>
      <c r="PZ295" s="3"/>
      <c r="QA295" s="3"/>
      <c r="QB295" s="3"/>
      <c r="QC295" s="3"/>
      <c r="QD295" s="3"/>
      <c r="QE295" s="3"/>
      <c r="QF295" s="3"/>
      <c r="QG295" s="3"/>
      <c r="QH295" s="3"/>
      <c r="QI295" s="3"/>
      <c r="QJ295" s="3"/>
      <c r="QK295" s="3"/>
      <c r="QL295" s="3"/>
      <c r="QM295" s="3"/>
      <c r="QN295" s="3"/>
      <c r="QO295" s="3"/>
      <c r="QP295" s="3"/>
      <c r="QQ295" s="3"/>
      <c r="QR295" s="3"/>
      <c r="QS295" s="3"/>
      <c r="QT295" s="3"/>
      <c r="QU295" s="3"/>
      <c r="QV295" s="3"/>
      <c r="QW295" s="3"/>
      <c r="QX295" s="3"/>
      <c r="QY295" s="3"/>
      <c r="QZ295" s="3"/>
      <c r="RA295" s="3"/>
      <c r="RB295" s="3"/>
      <c r="RC295" s="3"/>
      <c r="RD295" s="3"/>
      <c r="RE295" s="3"/>
      <c r="RF295" s="3"/>
      <c r="RG295" s="3"/>
      <c r="RH295" s="3"/>
      <c r="RI295" s="3"/>
      <c r="RJ295" s="3"/>
      <c r="RK295" s="3"/>
      <c r="RL295" s="3"/>
      <c r="RM295" s="3"/>
      <c r="RN295" s="3"/>
      <c r="RO295" s="3"/>
      <c r="RP295" s="3"/>
      <c r="RQ295" s="3"/>
      <c r="RR295" s="3"/>
      <c r="RS295" s="3"/>
      <c r="RT295" s="3"/>
      <c r="RU295" s="3"/>
      <c r="RV295" s="3"/>
      <c r="RW295" s="3"/>
      <c r="RX295" s="3"/>
      <c r="RY295" s="3"/>
      <c r="RZ295" s="3"/>
      <c r="SA295" s="3"/>
      <c r="SB295" s="3"/>
      <c r="SC295" s="3"/>
      <c r="SD295" s="3"/>
      <c r="SE295" s="3"/>
      <c r="SF295" s="3"/>
      <c r="SG295" s="3"/>
      <c r="SH295" s="3"/>
      <c r="SI295" s="3"/>
      <c r="SJ295" s="3"/>
      <c r="SK295" s="3"/>
      <c r="SL295" s="3"/>
      <c r="SM295" s="3"/>
      <c r="SN295" s="3"/>
      <c r="SO295" s="3"/>
      <c r="SP295" s="3"/>
      <c r="SQ295" s="3"/>
      <c r="SR295" s="3"/>
      <c r="SS295" s="3"/>
      <c r="ST295" s="3"/>
      <c r="SU295" s="3"/>
      <c r="SV295" s="3"/>
      <c r="SW295" s="3"/>
      <c r="SX295" s="3"/>
      <c r="SY295" s="3"/>
      <c r="SZ295" s="3"/>
      <c r="TA295" s="3"/>
      <c r="TB295" s="3"/>
      <c r="TC295" s="3"/>
      <c r="TD295" s="3"/>
      <c r="TE295" s="3"/>
      <c r="TF295" s="3"/>
      <c r="TG295" s="3"/>
      <c r="TH295" s="3"/>
      <c r="TI295" s="3"/>
      <c r="TJ295" s="3"/>
      <c r="TK295" s="3"/>
      <c r="TL295" s="3"/>
      <c r="TM295" s="3"/>
      <c r="TN295" s="3"/>
      <c r="TO295" s="3"/>
      <c r="TP295" s="3"/>
      <c r="TQ295" s="3"/>
      <c r="TR295" s="3"/>
      <c r="TS295" s="3"/>
      <c r="TT295" s="3"/>
      <c r="TU295" s="3"/>
      <c r="TV295" s="3"/>
      <c r="TW295" s="3"/>
      <c r="TX295" s="3"/>
      <c r="TY295" s="3"/>
      <c r="TZ295" s="3"/>
      <c r="UA295" s="3"/>
      <c r="UB295" s="3"/>
      <c r="UC295" s="3"/>
      <c r="UD295" s="3"/>
      <c r="UE295" s="3"/>
      <c r="UF295" s="3"/>
      <c r="UG295" s="3"/>
      <c r="UH295" s="3"/>
      <c r="UI295" s="3"/>
      <c r="UJ295" s="3"/>
      <c r="UK295" s="3"/>
      <c r="UL295" s="3"/>
      <c r="UM295" s="3"/>
      <c r="UN295" s="3"/>
      <c r="UO295" s="3"/>
      <c r="UP295" s="3"/>
      <c r="UQ295" s="3"/>
      <c r="UR295" s="3"/>
      <c r="US295" s="3"/>
      <c r="UT295" s="3"/>
      <c r="UU295" s="3"/>
      <c r="UV295" s="3"/>
      <c r="UW295" s="3"/>
      <c r="UX295" s="3"/>
      <c r="UY295" s="3"/>
      <c r="UZ295" s="3"/>
      <c r="VA295" s="3"/>
      <c r="VB295" s="3"/>
      <c r="VC295" s="3"/>
      <c r="VD295" s="3"/>
      <c r="VE295" s="3"/>
      <c r="VF295" s="3"/>
      <c r="VG295" s="3"/>
      <c r="VH295" s="3"/>
      <c r="VI295" s="3"/>
      <c r="VJ295" s="3"/>
      <c r="VK295" s="3"/>
      <c r="VL295" s="3"/>
      <c r="VM295" s="3"/>
      <c r="VN295" s="3"/>
      <c r="VO295" s="3"/>
      <c r="VP295" s="3"/>
      <c r="VQ295" s="3"/>
      <c r="VR295" s="3"/>
      <c r="VS295" s="3"/>
      <c r="VT295" s="3"/>
      <c r="VU295" s="3"/>
      <c r="VV295" s="3"/>
      <c r="VW295" s="3"/>
      <c r="VX295" s="3"/>
      <c r="VY295" s="3"/>
      <c r="VZ295" s="3"/>
      <c r="WA295" s="3"/>
      <c r="WB295" s="3"/>
      <c r="WC295" s="3"/>
      <c r="WD295" s="3"/>
      <c r="WE295" s="3"/>
      <c r="WF295" s="3"/>
      <c r="WG295" s="3"/>
      <c r="WH295" s="3"/>
      <c r="WI295" s="3"/>
      <c r="WJ295" s="3"/>
      <c r="WK295" s="3"/>
      <c r="WL295" s="3"/>
      <c r="WM295" s="3"/>
      <c r="WN295" s="3"/>
      <c r="WO295" s="3"/>
      <c r="WP295" s="3"/>
      <c r="WQ295" s="3"/>
      <c r="WR295" s="3"/>
      <c r="WS295" s="3"/>
      <c r="WT295" s="3"/>
      <c r="WU295" s="3"/>
      <c r="WV295" s="3"/>
      <c r="WW295" s="3"/>
      <c r="WX295" s="3"/>
      <c r="WY295" s="3"/>
      <c r="WZ295" s="3"/>
      <c r="XA295" s="3"/>
      <c r="XB295" s="3"/>
      <c r="XC295" s="3"/>
      <c r="XD295" s="3"/>
      <c r="XE295" s="3"/>
      <c r="XF295" s="3"/>
      <c r="XG295" s="3"/>
      <c r="XH295" s="3"/>
      <c r="XI295" s="3"/>
      <c r="XJ295" s="3"/>
      <c r="XK295" s="3"/>
      <c r="XL295" s="3"/>
      <c r="XM295" s="3"/>
      <c r="XN295" s="3"/>
      <c r="XO295" s="3"/>
      <c r="XP295" s="3"/>
      <c r="XQ295" s="3"/>
      <c r="XR295" s="3"/>
      <c r="XS295" s="3"/>
      <c r="XT295" s="3"/>
      <c r="XU295" s="3"/>
      <c r="XV295" s="3"/>
      <c r="XW295" s="3"/>
      <c r="XX295" s="3"/>
      <c r="XY295" s="3"/>
      <c r="XZ295" s="3"/>
      <c r="YA295" s="3"/>
      <c r="YB295" s="3"/>
      <c r="YC295" s="3"/>
      <c r="YD295" s="3"/>
      <c r="YE295" s="3"/>
      <c r="YF295" s="3"/>
      <c r="YG295" s="3"/>
      <c r="YH295" s="3"/>
      <c r="YI295" s="3"/>
      <c r="YJ295" s="3"/>
      <c r="YK295" s="3"/>
      <c r="YL295" s="3"/>
      <c r="YM295" s="3"/>
      <c r="YN295" s="3"/>
      <c r="YO295" s="3"/>
      <c r="YP295" s="3"/>
      <c r="YQ295" s="3"/>
      <c r="YR295" s="3"/>
      <c r="YS295" s="3"/>
      <c r="YT295" s="3"/>
      <c r="YU295" s="3"/>
      <c r="YV295" s="3"/>
      <c r="YW295" s="3"/>
      <c r="YX295" s="3"/>
      <c r="YY295" s="3"/>
      <c r="YZ295" s="3"/>
      <c r="ZA295" s="3"/>
      <c r="ZB295" s="3"/>
      <c r="ZC295" s="3"/>
      <c r="ZD295" s="3"/>
      <c r="ZE295" s="3"/>
      <c r="ZF295" s="3"/>
      <c r="ZG295" s="3"/>
      <c r="ZH295" s="3"/>
      <c r="ZI295" s="3"/>
      <c r="ZJ295" s="3"/>
      <c r="ZK295" s="3"/>
      <c r="ZL295" s="3"/>
      <c r="ZM295" s="3"/>
      <c r="ZN295" s="3"/>
      <c r="ZO295" s="3"/>
      <c r="ZP295" s="3"/>
      <c r="ZQ295" s="3"/>
      <c r="ZR295" s="3"/>
      <c r="ZS295" s="3"/>
      <c r="ZT295" s="3"/>
      <c r="ZU295" s="3"/>
      <c r="ZV295" s="3"/>
      <c r="ZW295" s="3"/>
      <c r="ZX295" s="3"/>
      <c r="ZY295" s="3"/>
      <c r="ZZ295" s="3"/>
      <c r="AAA295" s="3"/>
      <c r="AAB295" s="3"/>
      <c r="AAC295" s="3"/>
      <c r="AAD295" s="3"/>
      <c r="AAE295" s="3"/>
      <c r="AAF295" s="3"/>
      <c r="AAG295" s="3"/>
      <c r="AAH295" s="3"/>
      <c r="AAI295" s="3"/>
      <c r="AAJ295" s="3"/>
      <c r="AAK295" s="3"/>
      <c r="AAL295" s="3"/>
      <c r="AAM295" s="3"/>
      <c r="AAN295" s="3"/>
      <c r="AAO295" s="3"/>
      <c r="AAP295" s="3"/>
      <c r="AAQ295" s="3"/>
      <c r="AAR295" s="3"/>
      <c r="AAS295" s="3"/>
      <c r="AAT295" s="3"/>
      <c r="AAU295" s="3"/>
      <c r="AAV295" s="3"/>
      <c r="AAW295" s="3"/>
      <c r="AAX295" s="3"/>
      <c r="AAY295" s="3"/>
      <c r="AAZ295" s="3"/>
      <c r="ABA295" s="3"/>
      <c r="ABB295" s="3"/>
      <c r="ABC295" s="3"/>
      <c r="ABD295" s="3"/>
      <c r="ABE295" s="3"/>
      <c r="ABF295" s="3"/>
      <c r="ABG295" s="3"/>
      <c r="ABH295" s="3"/>
      <c r="ABI295" s="3"/>
      <c r="ABJ295" s="3"/>
      <c r="ABK295" s="3"/>
      <c r="ABL295" s="3"/>
      <c r="ABM295" s="3"/>
      <c r="ABN295" s="3"/>
      <c r="ABO295" s="3"/>
      <c r="ABP295" s="3"/>
      <c r="ABQ295" s="3"/>
      <c r="ABR295" s="3"/>
      <c r="ABS295" s="3"/>
      <c r="ABT295" s="3"/>
      <c r="ABU295" s="3"/>
      <c r="ABV295" s="3"/>
      <c r="ABW295" s="3"/>
      <c r="ABX295" s="3"/>
      <c r="ABY295" s="3"/>
      <c r="ABZ295" s="3"/>
      <c r="ACA295" s="3"/>
      <c r="ACB295" s="3"/>
      <c r="ACC295" s="3"/>
      <c r="ACD295" s="3"/>
      <c r="ACE295" s="3"/>
      <c r="ACF295" s="3"/>
      <c r="ACG295" s="3"/>
      <c r="ACH295" s="3"/>
      <c r="ACI295" s="3"/>
      <c r="ACJ295" s="3"/>
      <c r="ACK295" s="3"/>
      <c r="ACL295" s="3"/>
      <c r="ACM295" s="3"/>
      <c r="ACN295" s="3"/>
      <c r="ACO295" s="3"/>
      <c r="ACP295" s="3"/>
      <c r="ACQ295" s="3"/>
      <c r="ACR295" s="3"/>
      <c r="ACS295" s="3"/>
      <c r="ACT295" s="3"/>
      <c r="ACU295" s="3"/>
      <c r="ACV295" s="3"/>
      <c r="ACW295" s="3"/>
      <c r="ACX295" s="3"/>
      <c r="ACY295" s="3"/>
      <c r="ACZ295" s="3"/>
      <c r="ADA295" s="3"/>
      <c r="ADB295" s="3"/>
      <c r="ADC295" s="3"/>
      <c r="ADD295" s="3"/>
      <c r="ADE295" s="3"/>
      <c r="ADF295" s="3"/>
      <c r="ADG295" s="3"/>
      <c r="ADH295" s="3"/>
      <c r="ADI295" s="3"/>
      <c r="ADJ295" s="3"/>
      <c r="ADK295" s="3"/>
      <c r="ADL295" s="3"/>
      <c r="ADM295" s="3"/>
      <c r="ADN295" s="3"/>
      <c r="ADO295" s="3"/>
      <c r="ADP295" s="3"/>
      <c r="ADQ295" s="3"/>
      <c r="ADR295" s="3"/>
      <c r="ADS295" s="3"/>
      <c r="ADT295" s="3"/>
      <c r="ADU295" s="3"/>
      <c r="ADV295" s="3"/>
      <c r="ADW295" s="3"/>
      <c r="ADX295" s="3"/>
      <c r="ADY295" s="3"/>
      <c r="ADZ295" s="3"/>
      <c r="AEA295" s="3"/>
      <c r="AEB295" s="3"/>
      <c r="AEC295" s="3"/>
      <c r="AED295" s="3"/>
      <c r="AEE295" s="3"/>
      <c r="AEF295" s="3"/>
      <c r="AEG295" s="3"/>
      <c r="AEH295" s="3"/>
      <c r="AEI295" s="3"/>
      <c r="AEJ295" s="3"/>
      <c r="AEK295" s="3"/>
      <c r="AEL295" s="3"/>
      <c r="AEM295" s="3"/>
      <c r="AEN295" s="3"/>
      <c r="AEO295" s="3"/>
      <c r="AEP295" s="3"/>
      <c r="AEQ295" s="3"/>
      <c r="AER295" s="3"/>
      <c r="AES295" s="3"/>
      <c r="AET295" s="3"/>
      <c r="AEU295" s="3"/>
      <c r="AEV295" s="3"/>
      <c r="AEW295" s="3"/>
      <c r="AEX295" s="3"/>
      <c r="AEY295" s="3"/>
      <c r="AEZ295" s="3"/>
      <c r="AFA295" s="3"/>
      <c r="AFB295" s="3"/>
      <c r="AFC295" s="3"/>
      <c r="AFD295" s="3"/>
      <c r="AFE295" s="3"/>
      <c r="AFF295" s="3"/>
      <c r="AFG295" s="3"/>
      <c r="AFH295" s="3"/>
      <c r="AFI295" s="3"/>
      <c r="AFJ295" s="3"/>
      <c r="AFK295" s="3"/>
      <c r="AFL295" s="3"/>
      <c r="AFM295" s="3"/>
      <c r="AFN295" s="3"/>
      <c r="AFO295" s="3"/>
      <c r="AFP295" s="3"/>
      <c r="AFQ295" s="3"/>
      <c r="AFR295" s="3"/>
      <c r="AFS295" s="3"/>
      <c r="AFT295" s="3"/>
      <c r="AFU295" s="3"/>
      <c r="AFV295" s="3"/>
      <c r="AFW295" s="3"/>
      <c r="AFX295" s="3"/>
      <c r="AFY295" s="3"/>
      <c r="AFZ295" s="3"/>
      <c r="AGA295" s="3"/>
      <c r="AGB295" s="3"/>
      <c r="AGC295" s="3"/>
      <c r="AGD295" s="3"/>
      <c r="AGE295" s="3"/>
      <c r="AGF295" s="3"/>
      <c r="AGG295" s="3"/>
      <c r="AGH295" s="3"/>
      <c r="AGI295" s="3"/>
      <c r="AGJ295" s="3"/>
      <c r="AGK295" s="3"/>
      <c r="AGL295" s="3"/>
      <c r="AGM295" s="3"/>
      <c r="AGN295" s="3"/>
      <c r="AGO295" s="3"/>
      <c r="AGP295" s="3"/>
      <c r="AGQ295" s="3"/>
      <c r="AGR295" s="3"/>
      <c r="AGS295" s="3"/>
      <c r="AGT295" s="3"/>
      <c r="AGU295" s="3"/>
      <c r="AGV295" s="3"/>
      <c r="AGW295" s="3"/>
      <c r="AGX295" s="3"/>
      <c r="AGY295" s="3"/>
      <c r="AGZ295" s="3"/>
      <c r="AHA295" s="3"/>
      <c r="AHB295" s="3"/>
      <c r="AHC295" s="3"/>
      <c r="AHD295" s="3"/>
      <c r="AHE295" s="3"/>
      <c r="AHF295" s="3"/>
      <c r="AHG295" s="3"/>
      <c r="AHH295" s="3"/>
      <c r="AHI295" s="3"/>
      <c r="AHJ295" s="3"/>
      <c r="AHK295" s="3"/>
      <c r="AHL295" s="3"/>
      <c r="AHM295" s="3"/>
      <c r="AHN295" s="3"/>
      <c r="AHO295" s="3"/>
      <c r="AHP295" s="3"/>
      <c r="AHQ295" s="3"/>
      <c r="AHR295" s="3"/>
      <c r="AHS295" s="3"/>
      <c r="AHT295" s="3"/>
      <c r="AHU295" s="3"/>
      <c r="AHV295" s="3"/>
      <c r="AHW295" s="3"/>
      <c r="AHX295" s="3"/>
      <c r="AHY295" s="3"/>
      <c r="AHZ295" s="3"/>
      <c r="AIA295" s="3"/>
      <c r="AIB295" s="3"/>
      <c r="AIC295" s="3"/>
      <c r="AID295" s="3"/>
      <c r="AIE295" s="3"/>
      <c r="AIF295" s="3"/>
      <c r="AIG295" s="3"/>
      <c r="AIH295" s="3"/>
      <c r="AII295" s="3"/>
      <c r="AIJ295" s="3"/>
      <c r="AIK295" s="3"/>
      <c r="AIL295" s="3"/>
      <c r="AIM295" s="3"/>
      <c r="AIN295" s="3"/>
      <c r="AIO295" s="3"/>
      <c r="AIP295" s="3"/>
      <c r="AIQ295" s="3"/>
      <c r="AIR295" s="3"/>
      <c r="AIS295" s="3"/>
      <c r="AIT295" s="3"/>
      <c r="AIU295" s="3"/>
      <c r="AIV295" s="3"/>
      <c r="AIW295" s="3"/>
      <c r="AIX295" s="3"/>
      <c r="AIY295" s="3"/>
      <c r="AIZ295" s="3"/>
      <c r="AJA295" s="3"/>
      <c r="AJB295" s="3"/>
      <c r="AJC295" s="3"/>
      <c r="AJD295" s="3"/>
      <c r="AJE295" s="3"/>
      <c r="AJF295" s="3"/>
      <c r="AJG295" s="3"/>
      <c r="AJH295" s="3"/>
      <c r="AJI295" s="3"/>
      <c r="AJJ295" s="3"/>
      <c r="AJK295" s="3"/>
      <c r="AJL295" s="3"/>
      <c r="AJM295" s="3"/>
      <c r="AJN295" s="3"/>
      <c r="AJO295" s="3"/>
      <c r="AJP295" s="3"/>
      <c r="AJQ295" s="3"/>
      <c r="AJR295" s="3"/>
      <c r="AJS295" s="3"/>
      <c r="AJT295" s="3"/>
      <c r="AJU295" s="3"/>
      <c r="AJV295" s="3"/>
      <c r="AJW295" s="3"/>
      <c r="AJX295" s="3"/>
      <c r="AJY295" s="3"/>
      <c r="AJZ295" s="3"/>
      <c r="AKA295" s="3"/>
      <c r="AKB295" s="3"/>
      <c r="AKC295" s="3"/>
      <c r="AKD295" s="3"/>
      <c r="AKE295" s="3"/>
      <c r="AKF295" s="3"/>
      <c r="AKG295" s="3"/>
      <c r="AKH295" s="3"/>
      <c r="AKI295" s="3"/>
      <c r="AKJ295" s="3"/>
      <c r="AKK295" s="3"/>
      <c r="AKL295" s="3"/>
      <c r="AKM295" s="3"/>
      <c r="AKN295" s="3"/>
      <c r="AKO295" s="3"/>
      <c r="AKP295" s="3"/>
      <c r="AKQ295" s="3"/>
      <c r="AKR295" s="3"/>
      <c r="AKS295" s="3"/>
      <c r="AKT295" s="3"/>
      <c r="AKU295" s="3"/>
      <c r="AKV295" s="3"/>
      <c r="AKW295" s="3"/>
      <c r="AKX295" s="3"/>
      <c r="AKY295" s="3"/>
      <c r="AKZ295" s="3"/>
      <c r="ALA295" s="3"/>
      <c r="ALB295" s="3"/>
      <c r="ALC295" s="3"/>
      <c r="ALD295" s="3"/>
      <c r="ALE295" s="3"/>
      <c r="ALF295" s="3"/>
      <c r="ALG295" s="3"/>
      <c r="ALH295" s="3"/>
      <c r="ALI295" s="3"/>
      <c r="ALJ295" s="3"/>
      <c r="ALK295" s="3"/>
      <c r="ALL295" s="3"/>
      <c r="ALM295" s="3"/>
      <c r="ALN295" s="3"/>
      <c r="ALO295" s="3"/>
      <c r="ALP295" s="3"/>
      <c r="ALQ295" s="3"/>
      <c r="ALR295" s="3"/>
      <c r="ALS295" s="3"/>
      <c r="ALT295" s="3"/>
      <c r="ALU295" s="3"/>
      <c r="ALV295" s="3"/>
      <c r="ALW295" s="3"/>
      <c r="ALX295" s="3"/>
      <c r="ALY295" s="3"/>
      <c r="ALZ295" s="3"/>
      <c r="AMA295" s="3"/>
      <c r="AMB295" s="3"/>
      <c r="AMC295" s="3"/>
      <c r="AMD295" s="3"/>
      <c r="AME295" s="3"/>
      <c r="AMF295" s="3"/>
      <c r="AMG295" s="3"/>
      <c r="AMH295" s="3"/>
      <c r="AMI295" s="3"/>
      <c r="AMJ295" s="3"/>
      <c r="AMK295" s="3"/>
      <c r="AML295" s="3"/>
      <c r="AMM295" s="3"/>
      <c r="AMN295" s="3"/>
      <c r="AMO295" s="3"/>
      <c r="AMP295" s="3"/>
      <c r="AMQ295" s="3"/>
      <c r="AMR295" s="3"/>
      <c r="AMS295" s="3"/>
      <c r="AMT295" s="3"/>
      <c r="AMU295" s="3"/>
    </row>
    <row r="296" spans="1:1035" ht="14.25">
      <c r="A296" s="3"/>
      <c r="B296" s="3"/>
      <c r="C296" s="3"/>
      <c r="D296" s="3"/>
      <c r="E296" s="3"/>
      <c r="F296" s="3"/>
      <c r="G296" s="6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  <c r="IW296" s="3"/>
      <c r="IX296" s="3"/>
      <c r="IY296" s="3"/>
      <c r="IZ296" s="3"/>
      <c r="JA296" s="3"/>
      <c r="JB296" s="3"/>
      <c r="JC296" s="3"/>
      <c r="JD296" s="3"/>
      <c r="JE296" s="3"/>
      <c r="JF296" s="3"/>
      <c r="JG296" s="3"/>
      <c r="JH296" s="3"/>
      <c r="JI296" s="3"/>
      <c r="JJ296" s="3"/>
      <c r="JK296" s="3"/>
      <c r="JL296" s="3"/>
      <c r="JM296" s="3"/>
      <c r="JN296" s="3"/>
      <c r="JO296" s="3"/>
      <c r="JP296" s="3"/>
      <c r="JQ296" s="3"/>
      <c r="JR296" s="3"/>
      <c r="JS296" s="3"/>
      <c r="JT296" s="3"/>
      <c r="JU296" s="3"/>
      <c r="JV296" s="3"/>
      <c r="JW296" s="3"/>
      <c r="JX296" s="3"/>
      <c r="JY296" s="3"/>
      <c r="JZ296" s="3"/>
      <c r="KA296" s="3"/>
      <c r="KB296" s="3"/>
      <c r="KC296" s="3"/>
      <c r="KD296" s="3"/>
      <c r="KE296" s="3"/>
      <c r="KF296" s="3"/>
      <c r="KG296" s="3"/>
      <c r="KH296" s="3"/>
      <c r="KI296" s="3"/>
      <c r="KJ296" s="3"/>
      <c r="KK296" s="3"/>
      <c r="KL296" s="3"/>
      <c r="KM296" s="3"/>
      <c r="KN296" s="3"/>
      <c r="KO296" s="3"/>
      <c r="KP296" s="3"/>
      <c r="KQ296" s="3"/>
      <c r="KR296" s="3"/>
      <c r="KS296" s="3"/>
      <c r="KT296" s="3"/>
      <c r="KU296" s="3"/>
      <c r="KV296" s="3"/>
      <c r="KW296" s="3"/>
      <c r="KX296" s="3"/>
      <c r="KY296" s="3"/>
      <c r="KZ296" s="3"/>
      <c r="LA296" s="3"/>
      <c r="LB296" s="3"/>
      <c r="LC296" s="3"/>
      <c r="LD296" s="3"/>
      <c r="LE296" s="3"/>
      <c r="LF296" s="3"/>
      <c r="LG296" s="3"/>
      <c r="LH296" s="3"/>
      <c r="LI296" s="3"/>
      <c r="LJ296" s="3"/>
      <c r="LK296" s="3"/>
      <c r="LL296" s="3"/>
      <c r="LM296" s="3"/>
      <c r="LN296" s="3"/>
      <c r="LO296" s="3"/>
      <c r="LP296" s="3"/>
      <c r="LQ296" s="3"/>
      <c r="LR296" s="3"/>
      <c r="LS296" s="3"/>
      <c r="LT296" s="3"/>
      <c r="LU296" s="3"/>
      <c r="LV296" s="3"/>
      <c r="LW296" s="3"/>
      <c r="LX296" s="3"/>
      <c r="LY296" s="3"/>
      <c r="LZ296" s="3"/>
      <c r="MA296" s="3"/>
      <c r="MB296" s="3"/>
      <c r="MC296" s="3"/>
      <c r="MD296" s="3"/>
      <c r="ME296" s="3"/>
      <c r="MF296" s="3"/>
      <c r="MG296" s="3"/>
      <c r="MH296" s="3"/>
      <c r="MI296" s="3"/>
      <c r="MJ296" s="3"/>
      <c r="MK296" s="3"/>
      <c r="ML296" s="3"/>
      <c r="MM296" s="3"/>
      <c r="MN296" s="3"/>
      <c r="MO296" s="3"/>
      <c r="MP296" s="3"/>
      <c r="MQ296" s="3"/>
      <c r="MR296" s="3"/>
      <c r="MS296" s="3"/>
      <c r="MT296" s="3"/>
      <c r="MU296" s="3"/>
      <c r="MV296" s="3"/>
      <c r="MW296" s="3"/>
      <c r="MX296" s="3"/>
      <c r="MY296" s="3"/>
      <c r="MZ296" s="3"/>
      <c r="NA296" s="3"/>
      <c r="NB296" s="3"/>
      <c r="NC296" s="3"/>
      <c r="ND296" s="3"/>
      <c r="NE296" s="3"/>
      <c r="NF296" s="3"/>
      <c r="NG296" s="3"/>
      <c r="NH296" s="3"/>
      <c r="NI296" s="3"/>
      <c r="NJ296" s="3"/>
      <c r="NK296" s="3"/>
      <c r="NL296" s="3"/>
      <c r="NM296" s="3"/>
      <c r="NN296" s="3"/>
      <c r="NO296" s="3"/>
      <c r="NP296" s="3"/>
      <c r="NQ296" s="3"/>
      <c r="NR296" s="3"/>
      <c r="NS296" s="3"/>
      <c r="NT296" s="3"/>
      <c r="NU296" s="3"/>
      <c r="NV296" s="3"/>
      <c r="NW296" s="3"/>
      <c r="NX296" s="3"/>
      <c r="NY296" s="3"/>
      <c r="NZ296" s="3"/>
      <c r="OA296" s="3"/>
      <c r="OB296" s="3"/>
      <c r="OC296" s="3"/>
      <c r="OD296" s="3"/>
      <c r="OE296" s="3"/>
      <c r="OF296" s="3"/>
      <c r="OG296" s="3"/>
      <c r="OH296" s="3"/>
      <c r="OI296" s="3"/>
      <c r="OJ296" s="3"/>
      <c r="OK296" s="3"/>
      <c r="OL296" s="3"/>
      <c r="OM296" s="3"/>
      <c r="ON296" s="3"/>
      <c r="OO296" s="3"/>
      <c r="OP296" s="3"/>
      <c r="OQ296" s="3"/>
      <c r="OR296" s="3"/>
      <c r="OS296" s="3"/>
      <c r="OT296" s="3"/>
      <c r="OU296" s="3"/>
      <c r="OV296" s="3"/>
      <c r="OW296" s="3"/>
      <c r="OX296" s="3"/>
      <c r="OY296" s="3"/>
      <c r="OZ296" s="3"/>
      <c r="PA296" s="3"/>
      <c r="PB296" s="3"/>
      <c r="PC296" s="3"/>
      <c r="PD296" s="3"/>
      <c r="PE296" s="3"/>
      <c r="PF296" s="3"/>
      <c r="PG296" s="3"/>
      <c r="PH296" s="3"/>
      <c r="PI296" s="3"/>
      <c r="PJ296" s="3"/>
      <c r="PK296" s="3"/>
      <c r="PL296" s="3"/>
      <c r="PM296" s="3"/>
      <c r="PN296" s="3"/>
      <c r="PO296" s="3"/>
      <c r="PP296" s="3"/>
      <c r="PQ296" s="3"/>
      <c r="PR296" s="3"/>
      <c r="PS296" s="3"/>
      <c r="PT296" s="3"/>
      <c r="PU296" s="3"/>
      <c r="PV296" s="3"/>
      <c r="PW296" s="3"/>
      <c r="PX296" s="3"/>
      <c r="PY296" s="3"/>
      <c r="PZ296" s="3"/>
      <c r="QA296" s="3"/>
      <c r="QB296" s="3"/>
      <c r="QC296" s="3"/>
      <c r="QD296" s="3"/>
      <c r="QE296" s="3"/>
      <c r="QF296" s="3"/>
      <c r="QG296" s="3"/>
      <c r="QH296" s="3"/>
      <c r="QI296" s="3"/>
      <c r="QJ296" s="3"/>
      <c r="QK296" s="3"/>
      <c r="QL296" s="3"/>
      <c r="QM296" s="3"/>
      <c r="QN296" s="3"/>
      <c r="QO296" s="3"/>
      <c r="QP296" s="3"/>
      <c r="QQ296" s="3"/>
      <c r="QR296" s="3"/>
      <c r="QS296" s="3"/>
      <c r="QT296" s="3"/>
      <c r="QU296" s="3"/>
      <c r="QV296" s="3"/>
      <c r="QW296" s="3"/>
      <c r="QX296" s="3"/>
      <c r="QY296" s="3"/>
      <c r="QZ296" s="3"/>
      <c r="RA296" s="3"/>
      <c r="RB296" s="3"/>
      <c r="RC296" s="3"/>
      <c r="RD296" s="3"/>
      <c r="RE296" s="3"/>
      <c r="RF296" s="3"/>
      <c r="RG296" s="3"/>
      <c r="RH296" s="3"/>
      <c r="RI296" s="3"/>
      <c r="RJ296" s="3"/>
      <c r="RK296" s="3"/>
      <c r="RL296" s="3"/>
      <c r="RM296" s="3"/>
      <c r="RN296" s="3"/>
      <c r="RO296" s="3"/>
      <c r="RP296" s="3"/>
      <c r="RQ296" s="3"/>
      <c r="RR296" s="3"/>
      <c r="RS296" s="3"/>
      <c r="RT296" s="3"/>
      <c r="RU296" s="3"/>
      <c r="RV296" s="3"/>
      <c r="RW296" s="3"/>
      <c r="RX296" s="3"/>
      <c r="RY296" s="3"/>
      <c r="RZ296" s="3"/>
      <c r="SA296" s="3"/>
      <c r="SB296" s="3"/>
      <c r="SC296" s="3"/>
      <c r="SD296" s="3"/>
      <c r="SE296" s="3"/>
      <c r="SF296" s="3"/>
      <c r="SG296" s="3"/>
      <c r="SH296" s="3"/>
      <c r="SI296" s="3"/>
      <c r="SJ296" s="3"/>
      <c r="SK296" s="3"/>
      <c r="SL296" s="3"/>
      <c r="SM296" s="3"/>
      <c r="SN296" s="3"/>
      <c r="SO296" s="3"/>
      <c r="SP296" s="3"/>
      <c r="SQ296" s="3"/>
      <c r="SR296" s="3"/>
      <c r="SS296" s="3"/>
      <c r="ST296" s="3"/>
      <c r="SU296" s="3"/>
      <c r="SV296" s="3"/>
      <c r="SW296" s="3"/>
      <c r="SX296" s="3"/>
      <c r="SY296" s="3"/>
      <c r="SZ296" s="3"/>
      <c r="TA296" s="3"/>
      <c r="TB296" s="3"/>
      <c r="TC296" s="3"/>
      <c r="TD296" s="3"/>
      <c r="TE296" s="3"/>
      <c r="TF296" s="3"/>
      <c r="TG296" s="3"/>
      <c r="TH296" s="3"/>
      <c r="TI296" s="3"/>
      <c r="TJ296" s="3"/>
      <c r="TK296" s="3"/>
      <c r="TL296" s="3"/>
      <c r="TM296" s="3"/>
      <c r="TN296" s="3"/>
      <c r="TO296" s="3"/>
      <c r="TP296" s="3"/>
      <c r="TQ296" s="3"/>
      <c r="TR296" s="3"/>
      <c r="TS296" s="3"/>
      <c r="TT296" s="3"/>
      <c r="TU296" s="3"/>
      <c r="TV296" s="3"/>
      <c r="TW296" s="3"/>
      <c r="TX296" s="3"/>
      <c r="TY296" s="3"/>
      <c r="TZ296" s="3"/>
      <c r="UA296" s="3"/>
      <c r="UB296" s="3"/>
      <c r="UC296" s="3"/>
      <c r="UD296" s="3"/>
      <c r="UE296" s="3"/>
      <c r="UF296" s="3"/>
      <c r="UG296" s="3"/>
      <c r="UH296" s="3"/>
      <c r="UI296" s="3"/>
      <c r="UJ296" s="3"/>
      <c r="UK296" s="3"/>
      <c r="UL296" s="3"/>
      <c r="UM296" s="3"/>
      <c r="UN296" s="3"/>
      <c r="UO296" s="3"/>
      <c r="UP296" s="3"/>
      <c r="UQ296" s="3"/>
      <c r="UR296" s="3"/>
      <c r="US296" s="3"/>
      <c r="UT296" s="3"/>
      <c r="UU296" s="3"/>
      <c r="UV296" s="3"/>
      <c r="UW296" s="3"/>
      <c r="UX296" s="3"/>
      <c r="UY296" s="3"/>
      <c r="UZ296" s="3"/>
      <c r="VA296" s="3"/>
      <c r="VB296" s="3"/>
      <c r="VC296" s="3"/>
      <c r="VD296" s="3"/>
      <c r="VE296" s="3"/>
      <c r="VF296" s="3"/>
      <c r="VG296" s="3"/>
      <c r="VH296" s="3"/>
      <c r="VI296" s="3"/>
      <c r="VJ296" s="3"/>
      <c r="VK296" s="3"/>
      <c r="VL296" s="3"/>
      <c r="VM296" s="3"/>
      <c r="VN296" s="3"/>
      <c r="VO296" s="3"/>
      <c r="VP296" s="3"/>
      <c r="VQ296" s="3"/>
      <c r="VR296" s="3"/>
      <c r="VS296" s="3"/>
      <c r="VT296" s="3"/>
      <c r="VU296" s="3"/>
      <c r="VV296" s="3"/>
      <c r="VW296" s="3"/>
      <c r="VX296" s="3"/>
      <c r="VY296" s="3"/>
      <c r="VZ296" s="3"/>
      <c r="WA296" s="3"/>
      <c r="WB296" s="3"/>
      <c r="WC296" s="3"/>
      <c r="WD296" s="3"/>
      <c r="WE296" s="3"/>
      <c r="WF296" s="3"/>
      <c r="WG296" s="3"/>
      <c r="WH296" s="3"/>
      <c r="WI296" s="3"/>
      <c r="WJ296" s="3"/>
      <c r="WK296" s="3"/>
      <c r="WL296" s="3"/>
      <c r="WM296" s="3"/>
      <c r="WN296" s="3"/>
      <c r="WO296" s="3"/>
      <c r="WP296" s="3"/>
      <c r="WQ296" s="3"/>
      <c r="WR296" s="3"/>
      <c r="WS296" s="3"/>
      <c r="WT296" s="3"/>
      <c r="WU296" s="3"/>
      <c r="WV296" s="3"/>
      <c r="WW296" s="3"/>
      <c r="WX296" s="3"/>
      <c r="WY296" s="3"/>
      <c r="WZ296" s="3"/>
      <c r="XA296" s="3"/>
      <c r="XB296" s="3"/>
      <c r="XC296" s="3"/>
      <c r="XD296" s="3"/>
      <c r="XE296" s="3"/>
      <c r="XF296" s="3"/>
      <c r="XG296" s="3"/>
      <c r="XH296" s="3"/>
      <c r="XI296" s="3"/>
      <c r="XJ296" s="3"/>
      <c r="XK296" s="3"/>
      <c r="XL296" s="3"/>
      <c r="XM296" s="3"/>
      <c r="XN296" s="3"/>
      <c r="XO296" s="3"/>
      <c r="XP296" s="3"/>
      <c r="XQ296" s="3"/>
      <c r="XR296" s="3"/>
      <c r="XS296" s="3"/>
      <c r="XT296" s="3"/>
      <c r="XU296" s="3"/>
      <c r="XV296" s="3"/>
      <c r="XW296" s="3"/>
      <c r="XX296" s="3"/>
      <c r="XY296" s="3"/>
      <c r="XZ296" s="3"/>
      <c r="YA296" s="3"/>
      <c r="YB296" s="3"/>
      <c r="YC296" s="3"/>
      <c r="YD296" s="3"/>
      <c r="YE296" s="3"/>
      <c r="YF296" s="3"/>
      <c r="YG296" s="3"/>
      <c r="YH296" s="3"/>
      <c r="YI296" s="3"/>
      <c r="YJ296" s="3"/>
      <c r="YK296" s="3"/>
      <c r="YL296" s="3"/>
      <c r="YM296" s="3"/>
      <c r="YN296" s="3"/>
      <c r="YO296" s="3"/>
      <c r="YP296" s="3"/>
      <c r="YQ296" s="3"/>
      <c r="YR296" s="3"/>
      <c r="YS296" s="3"/>
      <c r="YT296" s="3"/>
      <c r="YU296" s="3"/>
      <c r="YV296" s="3"/>
      <c r="YW296" s="3"/>
      <c r="YX296" s="3"/>
      <c r="YY296" s="3"/>
      <c r="YZ296" s="3"/>
      <c r="ZA296" s="3"/>
      <c r="ZB296" s="3"/>
      <c r="ZC296" s="3"/>
      <c r="ZD296" s="3"/>
      <c r="ZE296" s="3"/>
      <c r="ZF296" s="3"/>
      <c r="ZG296" s="3"/>
      <c r="ZH296" s="3"/>
      <c r="ZI296" s="3"/>
      <c r="ZJ296" s="3"/>
      <c r="ZK296" s="3"/>
      <c r="ZL296" s="3"/>
      <c r="ZM296" s="3"/>
      <c r="ZN296" s="3"/>
      <c r="ZO296" s="3"/>
      <c r="ZP296" s="3"/>
      <c r="ZQ296" s="3"/>
      <c r="ZR296" s="3"/>
      <c r="ZS296" s="3"/>
      <c r="ZT296" s="3"/>
      <c r="ZU296" s="3"/>
      <c r="ZV296" s="3"/>
      <c r="ZW296" s="3"/>
      <c r="ZX296" s="3"/>
      <c r="ZY296" s="3"/>
      <c r="ZZ296" s="3"/>
      <c r="AAA296" s="3"/>
      <c r="AAB296" s="3"/>
      <c r="AAC296" s="3"/>
      <c r="AAD296" s="3"/>
      <c r="AAE296" s="3"/>
      <c r="AAF296" s="3"/>
      <c r="AAG296" s="3"/>
      <c r="AAH296" s="3"/>
      <c r="AAI296" s="3"/>
      <c r="AAJ296" s="3"/>
      <c r="AAK296" s="3"/>
      <c r="AAL296" s="3"/>
      <c r="AAM296" s="3"/>
      <c r="AAN296" s="3"/>
      <c r="AAO296" s="3"/>
      <c r="AAP296" s="3"/>
      <c r="AAQ296" s="3"/>
      <c r="AAR296" s="3"/>
      <c r="AAS296" s="3"/>
      <c r="AAT296" s="3"/>
      <c r="AAU296" s="3"/>
      <c r="AAV296" s="3"/>
      <c r="AAW296" s="3"/>
      <c r="AAX296" s="3"/>
      <c r="AAY296" s="3"/>
      <c r="AAZ296" s="3"/>
      <c r="ABA296" s="3"/>
      <c r="ABB296" s="3"/>
      <c r="ABC296" s="3"/>
      <c r="ABD296" s="3"/>
      <c r="ABE296" s="3"/>
      <c r="ABF296" s="3"/>
      <c r="ABG296" s="3"/>
      <c r="ABH296" s="3"/>
      <c r="ABI296" s="3"/>
      <c r="ABJ296" s="3"/>
      <c r="ABK296" s="3"/>
      <c r="ABL296" s="3"/>
      <c r="ABM296" s="3"/>
      <c r="ABN296" s="3"/>
      <c r="ABO296" s="3"/>
      <c r="ABP296" s="3"/>
      <c r="ABQ296" s="3"/>
      <c r="ABR296" s="3"/>
      <c r="ABS296" s="3"/>
      <c r="ABT296" s="3"/>
      <c r="ABU296" s="3"/>
      <c r="ABV296" s="3"/>
      <c r="ABW296" s="3"/>
      <c r="ABX296" s="3"/>
      <c r="ABY296" s="3"/>
      <c r="ABZ296" s="3"/>
      <c r="ACA296" s="3"/>
      <c r="ACB296" s="3"/>
      <c r="ACC296" s="3"/>
      <c r="ACD296" s="3"/>
      <c r="ACE296" s="3"/>
      <c r="ACF296" s="3"/>
      <c r="ACG296" s="3"/>
      <c r="ACH296" s="3"/>
      <c r="ACI296" s="3"/>
      <c r="ACJ296" s="3"/>
      <c r="ACK296" s="3"/>
      <c r="ACL296" s="3"/>
      <c r="ACM296" s="3"/>
      <c r="ACN296" s="3"/>
      <c r="ACO296" s="3"/>
      <c r="ACP296" s="3"/>
      <c r="ACQ296" s="3"/>
      <c r="ACR296" s="3"/>
      <c r="ACS296" s="3"/>
      <c r="ACT296" s="3"/>
      <c r="ACU296" s="3"/>
      <c r="ACV296" s="3"/>
      <c r="ACW296" s="3"/>
      <c r="ACX296" s="3"/>
      <c r="ACY296" s="3"/>
      <c r="ACZ296" s="3"/>
      <c r="ADA296" s="3"/>
      <c r="ADB296" s="3"/>
      <c r="ADC296" s="3"/>
      <c r="ADD296" s="3"/>
      <c r="ADE296" s="3"/>
      <c r="ADF296" s="3"/>
      <c r="ADG296" s="3"/>
      <c r="ADH296" s="3"/>
      <c r="ADI296" s="3"/>
      <c r="ADJ296" s="3"/>
      <c r="ADK296" s="3"/>
      <c r="ADL296" s="3"/>
      <c r="ADM296" s="3"/>
      <c r="ADN296" s="3"/>
      <c r="ADO296" s="3"/>
      <c r="ADP296" s="3"/>
      <c r="ADQ296" s="3"/>
      <c r="ADR296" s="3"/>
      <c r="ADS296" s="3"/>
      <c r="ADT296" s="3"/>
      <c r="ADU296" s="3"/>
      <c r="ADV296" s="3"/>
      <c r="ADW296" s="3"/>
      <c r="ADX296" s="3"/>
      <c r="ADY296" s="3"/>
      <c r="ADZ296" s="3"/>
      <c r="AEA296" s="3"/>
      <c r="AEB296" s="3"/>
      <c r="AEC296" s="3"/>
      <c r="AED296" s="3"/>
      <c r="AEE296" s="3"/>
      <c r="AEF296" s="3"/>
      <c r="AEG296" s="3"/>
      <c r="AEH296" s="3"/>
      <c r="AEI296" s="3"/>
      <c r="AEJ296" s="3"/>
      <c r="AEK296" s="3"/>
      <c r="AEL296" s="3"/>
      <c r="AEM296" s="3"/>
      <c r="AEN296" s="3"/>
      <c r="AEO296" s="3"/>
      <c r="AEP296" s="3"/>
      <c r="AEQ296" s="3"/>
      <c r="AER296" s="3"/>
      <c r="AES296" s="3"/>
      <c r="AET296" s="3"/>
      <c r="AEU296" s="3"/>
      <c r="AEV296" s="3"/>
      <c r="AEW296" s="3"/>
      <c r="AEX296" s="3"/>
      <c r="AEY296" s="3"/>
      <c r="AEZ296" s="3"/>
      <c r="AFA296" s="3"/>
      <c r="AFB296" s="3"/>
      <c r="AFC296" s="3"/>
      <c r="AFD296" s="3"/>
      <c r="AFE296" s="3"/>
      <c r="AFF296" s="3"/>
      <c r="AFG296" s="3"/>
      <c r="AFH296" s="3"/>
      <c r="AFI296" s="3"/>
      <c r="AFJ296" s="3"/>
      <c r="AFK296" s="3"/>
      <c r="AFL296" s="3"/>
      <c r="AFM296" s="3"/>
      <c r="AFN296" s="3"/>
      <c r="AFO296" s="3"/>
      <c r="AFP296" s="3"/>
      <c r="AFQ296" s="3"/>
      <c r="AFR296" s="3"/>
      <c r="AFS296" s="3"/>
      <c r="AFT296" s="3"/>
      <c r="AFU296" s="3"/>
      <c r="AFV296" s="3"/>
      <c r="AFW296" s="3"/>
      <c r="AFX296" s="3"/>
      <c r="AFY296" s="3"/>
      <c r="AFZ296" s="3"/>
      <c r="AGA296" s="3"/>
      <c r="AGB296" s="3"/>
      <c r="AGC296" s="3"/>
      <c r="AGD296" s="3"/>
      <c r="AGE296" s="3"/>
      <c r="AGF296" s="3"/>
      <c r="AGG296" s="3"/>
      <c r="AGH296" s="3"/>
      <c r="AGI296" s="3"/>
      <c r="AGJ296" s="3"/>
      <c r="AGK296" s="3"/>
      <c r="AGL296" s="3"/>
      <c r="AGM296" s="3"/>
      <c r="AGN296" s="3"/>
      <c r="AGO296" s="3"/>
      <c r="AGP296" s="3"/>
      <c r="AGQ296" s="3"/>
      <c r="AGR296" s="3"/>
      <c r="AGS296" s="3"/>
      <c r="AGT296" s="3"/>
      <c r="AGU296" s="3"/>
      <c r="AGV296" s="3"/>
      <c r="AGW296" s="3"/>
      <c r="AGX296" s="3"/>
      <c r="AGY296" s="3"/>
      <c r="AGZ296" s="3"/>
      <c r="AHA296" s="3"/>
      <c r="AHB296" s="3"/>
      <c r="AHC296" s="3"/>
      <c r="AHD296" s="3"/>
      <c r="AHE296" s="3"/>
      <c r="AHF296" s="3"/>
      <c r="AHG296" s="3"/>
      <c r="AHH296" s="3"/>
      <c r="AHI296" s="3"/>
      <c r="AHJ296" s="3"/>
      <c r="AHK296" s="3"/>
      <c r="AHL296" s="3"/>
      <c r="AHM296" s="3"/>
      <c r="AHN296" s="3"/>
      <c r="AHO296" s="3"/>
      <c r="AHP296" s="3"/>
      <c r="AHQ296" s="3"/>
      <c r="AHR296" s="3"/>
      <c r="AHS296" s="3"/>
      <c r="AHT296" s="3"/>
      <c r="AHU296" s="3"/>
      <c r="AHV296" s="3"/>
      <c r="AHW296" s="3"/>
      <c r="AHX296" s="3"/>
      <c r="AHY296" s="3"/>
      <c r="AHZ296" s="3"/>
      <c r="AIA296" s="3"/>
      <c r="AIB296" s="3"/>
      <c r="AIC296" s="3"/>
      <c r="AID296" s="3"/>
      <c r="AIE296" s="3"/>
      <c r="AIF296" s="3"/>
      <c r="AIG296" s="3"/>
      <c r="AIH296" s="3"/>
      <c r="AII296" s="3"/>
      <c r="AIJ296" s="3"/>
      <c r="AIK296" s="3"/>
      <c r="AIL296" s="3"/>
      <c r="AIM296" s="3"/>
      <c r="AIN296" s="3"/>
      <c r="AIO296" s="3"/>
      <c r="AIP296" s="3"/>
      <c r="AIQ296" s="3"/>
      <c r="AIR296" s="3"/>
      <c r="AIS296" s="3"/>
      <c r="AIT296" s="3"/>
      <c r="AIU296" s="3"/>
      <c r="AIV296" s="3"/>
      <c r="AIW296" s="3"/>
      <c r="AIX296" s="3"/>
      <c r="AIY296" s="3"/>
      <c r="AIZ296" s="3"/>
      <c r="AJA296" s="3"/>
      <c r="AJB296" s="3"/>
      <c r="AJC296" s="3"/>
      <c r="AJD296" s="3"/>
      <c r="AJE296" s="3"/>
      <c r="AJF296" s="3"/>
      <c r="AJG296" s="3"/>
      <c r="AJH296" s="3"/>
      <c r="AJI296" s="3"/>
      <c r="AJJ296" s="3"/>
      <c r="AJK296" s="3"/>
      <c r="AJL296" s="3"/>
      <c r="AJM296" s="3"/>
      <c r="AJN296" s="3"/>
      <c r="AJO296" s="3"/>
      <c r="AJP296" s="3"/>
      <c r="AJQ296" s="3"/>
      <c r="AJR296" s="3"/>
      <c r="AJS296" s="3"/>
      <c r="AJT296" s="3"/>
      <c r="AJU296" s="3"/>
      <c r="AJV296" s="3"/>
      <c r="AJW296" s="3"/>
      <c r="AJX296" s="3"/>
      <c r="AJY296" s="3"/>
      <c r="AJZ296" s="3"/>
      <c r="AKA296" s="3"/>
      <c r="AKB296" s="3"/>
      <c r="AKC296" s="3"/>
      <c r="AKD296" s="3"/>
      <c r="AKE296" s="3"/>
      <c r="AKF296" s="3"/>
      <c r="AKG296" s="3"/>
      <c r="AKH296" s="3"/>
      <c r="AKI296" s="3"/>
      <c r="AKJ296" s="3"/>
      <c r="AKK296" s="3"/>
      <c r="AKL296" s="3"/>
      <c r="AKM296" s="3"/>
      <c r="AKN296" s="3"/>
      <c r="AKO296" s="3"/>
      <c r="AKP296" s="3"/>
      <c r="AKQ296" s="3"/>
      <c r="AKR296" s="3"/>
      <c r="AKS296" s="3"/>
      <c r="AKT296" s="3"/>
      <c r="AKU296" s="3"/>
      <c r="AKV296" s="3"/>
      <c r="AKW296" s="3"/>
      <c r="AKX296" s="3"/>
      <c r="AKY296" s="3"/>
      <c r="AKZ296" s="3"/>
      <c r="ALA296" s="3"/>
      <c r="ALB296" s="3"/>
      <c r="ALC296" s="3"/>
      <c r="ALD296" s="3"/>
      <c r="ALE296" s="3"/>
      <c r="ALF296" s="3"/>
      <c r="ALG296" s="3"/>
      <c r="ALH296" s="3"/>
      <c r="ALI296" s="3"/>
      <c r="ALJ296" s="3"/>
      <c r="ALK296" s="3"/>
      <c r="ALL296" s="3"/>
      <c r="ALM296" s="3"/>
      <c r="ALN296" s="3"/>
      <c r="ALO296" s="3"/>
      <c r="ALP296" s="3"/>
      <c r="ALQ296" s="3"/>
      <c r="ALR296" s="3"/>
      <c r="ALS296" s="3"/>
      <c r="ALT296" s="3"/>
      <c r="ALU296" s="3"/>
      <c r="ALV296" s="3"/>
      <c r="ALW296" s="3"/>
      <c r="ALX296" s="3"/>
      <c r="ALY296" s="3"/>
      <c r="ALZ296" s="3"/>
      <c r="AMA296" s="3"/>
      <c r="AMB296" s="3"/>
      <c r="AMC296" s="3"/>
      <c r="AMD296" s="3"/>
      <c r="AME296" s="3"/>
      <c r="AMF296" s="3"/>
      <c r="AMG296" s="3"/>
      <c r="AMH296" s="3"/>
      <c r="AMI296" s="3"/>
      <c r="AMJ296" s="3"/>
      <c r="AMK296" s="3"/>
      <c r="AML296" s="3"/>
      <c r="AMM296" s="3"/>
      <c r="AMN296" s="3"/>
      <c r="AMO296" s="3"/>
      <c r="AMP296" s="3"/>
      <c r="AMQ296" s="3"/>
      <c r="AMR296" s="3"/>
      <c r="AMS296" s="3"/>
      <c r="AMT296" s="3"/>
      <c r="AMU296" s="3"/>
    </row>
    <row r="297" spans="1:1035" ht="14.25">
      <c r="A297" s="3"/>
      <c r="B297" s="3"/>
      <c r="C297" s="3"/>
      <c r="D297" s="3"/>
      <c r="E297" s="3"/>
      <c r="F297" s="3"/>
      <c r="G297" s="6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  <c r="IW297" s="3"/>
      <c r="IX297" s="3"/>
      <c r="IY297" s="3"/>
      <c r="IZ297" s="3"/>
      <c r="JA297" s="3"/>
      <c r="JB297" s="3"/>
      <c r="JC297" s="3"/>
      <c r="JD297" s="3"/>
      <c r="JE297" s="3"/>
      <c r="JF297" s="3"/>
      <c r="JG297" s="3"/>
      <c r="JH297" s="3"/>
      <c r="JI297" s="3"/>
      <c r="JJ297" s="3"/>
      <c r="JK297" s="3"/>
      <c r="JL297" s="3"/>
      <c r="JM297" s="3"/>
      <c r="JN297" s="3"/>
      <c r="JO297" s="3"/>
      <c r="JP297" s="3"/>
      <c r="JQ297" s="3"/>
      <c r="JR297" s="3"/>
      <c r="JS297" s="3"/>
      <c r="JT297" s="3"/>
      <c r="JU297" s="3"/>
      <c r="JV297" s="3"/>
      <c r="JW297" s="3"/>
      <c r="JX297" s="3"/>
      <c r="JY297" s="3"/>
      <c r="JZ297" s="3"/>
      <c r="KA297" s="3"/>
      <c r="KB297" s="3"/>
      <c r="KC297" s="3"/>
      <c r="KD297" s="3"/>
      <c r="KE297" s="3"/>
      <c r="KF297" s="3"/>
      <c r="KG297" s="3"/>
      <c r="KH297" s="3"/>
      <c r="KI297" s="3"/>
      <c r="KJ297" s="3"/>
      <c r="KK297" s="3"/>
      <c r="KL297" s="3"/>
      <c r="KM297" s="3"/>
      <c r="KN297" s="3"/>
      <c r="KO297" s="3"/>
      <c r="KP297" s="3"/>
      <c r="KQ297" s="3"/>
      <c r="KR297" s="3"/>
      <c r="KS297" s="3"/>
      <c r="KT297" s="3"/>
      <c r="KU297" s="3"/>
      <c r="KV297" s="3"/>
      <c r="KW297" s="3"/>
      <c r="KX297" s="3"/>
      <c r="KY297" s="3"/>
      <c r="KZ297" s="3"/>
      <c r="LA297" s="3"/>
      <c r="LB297" s="3"/>
      <c r="LC297" s="3"/>
      <c r="LD297" s="3"/>
      <c r="LE297" s="3"/>
      <c r="LF297" s="3"/>
      <c r="LG297" s="3"/>
      <c r="LH297" s="3"/>
      <c r="LI297" s="3"/>
      <c r="LJ297" s="3"/>
      <c r="LK297" s="3"/>
      <c r="LL297" s="3"/>
      <c r="LM297" s="3"/>
      <c r="LN297" s="3"/>
      <c r="LO297" s="3"/>
      <c r="LP297" s="3"/>
      <c r="LQ297" s="3"/>
      <c r="LR297" s="3"/>
      <c r="LS297" s="3"/>
      <c r="LT297" s="3"/>
      <c r="LU297" s="3"/>
      <c r="LV297" s="3"/>
      <c r="LW297" s="3"/>
      <c r="LX297" s="3"/>
      <c r="LY297" s="3"/>
      <c r="LZ297" s="3"/>
      <c r="MA297" s="3"/>
      <c r="MB297" s="3"/>
      <c r="MC297" s="3"/>
      <c r="MD297" s="3"/>
      <c r="ME297" s="3"/>
      <c r="MF297" s="3"/>
      <c r="MG297" s="3"/>
      <c r="MH297" s="3"/>
      <c r="MI297" s="3"/>
      <c r="MJ297" s="3"/>
      <c r="MK297" s="3"/>
      <c r="ML297" s="3"/>
      <c r="MM297" s="3"/>
      <c r="MN297" s="3"/>
      <c r="MO297" s="3"/>
      <c r="MP297" s="3"/>
      <c r="MQ297" s="3"/>
      <c r="MR297" s="3"/>
      <c r="MS297" s="3"/>
      <c r="MT297" s="3"/>
      <c r="MU297" s="3"/>
      <c r="MV297" s="3"/>
      <c r="MW297" s="3"/>
      <c r="MX297" s="3"/>
      <c r="MY297" s="3"/>
      <c r="MZ297" s="3"/>
      <c r="NA297" s="3"/>
      <c r="NB297" s="3"/>
      <c r="NC297" s="3"/>
      <c r="ND297" s="3"/>
      <c r="NE297" s="3"/>
      <c r="NF297" s="3"/>
      <c r="NG297" s="3"/>
      <c r="NH297" s="3"/>
      <c r="NI297" s="3"/>
      <c r="NJ297" s="3"/>
      <c r="NK297" s="3"/>
      <c r="NL297" s="3"/>
      <c r="NM297" s="3"/>
      <c r="NN297" s="3"/>
      <c r="NO297" s="3"/>
      <c r="NP297" s="3"/>
      <c r="NQ297" s="3"/>
      <c r="NR297" s="3"/>
      <c r="NS297" s="3"/>
      <c r="NT297" s="3"/>
      <c r="NU297" s="3"/>
      <c r="NV297" s="3"/>
      <c r="NW297" s="3"/>
      <c r="NX297" s="3"/>
      <c r="NY297" s="3"/>
      <c r="NZ297" s="3"/>
      <c r="OA297" s="3"/>
      <c r="OB297" s="3"/>
      <c r="OC297" s="3"/>
      <c r="OD297" s="3"/>
      <c r="OE297" s="3"/>
      <c r="OF297" s="3"/>
      <c r="OG297" s="3"/>
      <c r="OH297" s="3"/>
      <c r="OI297" s="3"/>
      <c r="OJ297" s="3"/>
      <c r="OK297" s="3"/>
      <c r="OL297" s="3"/>
      <c r="OM297" s="3"/>
      <c r="ON297" s="3"/>
      <c r="OO297" s="3"/>
      <c r="OP297" s="3"/>
      <c r="OQ297" s="3"/>
      <c r="OR297" s="3"/>
      <c r="OS297" s="3"/>
      <c r="OT297" s="3"/>
      <c r="OU297" s="3"/>
      <c r="OV297" s="3"/>
      <c r="OW297" s="3"/>
      <c r="OX297" s="3"/>
      <c r="OY297" s="3"/>
      <c r="OZ297" s="3"/>
      <c r="PA297" s="3"/>
      <c r="PB297" s="3"/>
      <c r="PC297" s="3"/>
      <c r="PD297" s="3"/>
      <c r="PE297" s="3"/>
      <c r="PF297" s="3"/>
      <c r="PG297" s="3"/>
      <c r="PH297" s="3"/>
      <c r="PI297" s="3"/>
      <c r="PJ297" s="3"/>
      <c r="PK297" s="3"/>
      <c r="PL297" s="3"/>
      <c r="PM297" s="3"/>
      <c r="PN297" s="3"/>
      <c r="PO297" s="3"/>
      <c r="PP297" s="3"/>
      <c r="PQ297" s="3"/>
      <c r="PR297" s="3"/>
      <c r="PS297" s="3"/>
      <c r="PT297" s="3"/>
      <c r="PU297" s="3"/>
      <c r="PV297" s="3"/>
      <c r="PW297" s="3"/>
      <c r="PX297" s="3"/>
      <c r="PY297" s="3"/>
      <c r="PZ297" s="3"/>
      <c r="QA297" s="3"/>
      <c r="QB297" s="3"/>
      <c r="QC297" s="3"/>
      <c r="QD297" s="3"/>
      <c r="QE297" s="3"/>
      <c r="QF297" s="3"/>
      <c r="QG297" s="3"/>
      <c r="QH297" s="3"/>
      <c r="QI297" s="3"/>
      <c r="QJ297" s="3"/>
      <c r="QK297" s="3"/>
      <c r="QL297" s="3"/>
      <c r="QM297" s="3"/>
      <c r="QN297" s="3"/>
      <c r="QO297" s="3"/>
      <c r="QP297" s="3"/>
      <c r="QQ297" s="3"/>
      <c r="QR297" s="3"/>
      <c r="QS297" s="3"/>
      <c r="QT297" s="3"/>
      <c r="QU297" s="3"/>
      <c r="QV297" s="3"/>
      <c r="QW297" s="3"/>
      <c r="QX297" s="3"/>
      <c r="QY297" s="3"/>
      <c r="QZ297" s="3"/>
      <c r="RA297" s="3"/>
      <c r="RB297" s="3"/>
      <c r="RC297" s="3"/>
      <c r="RD297" s="3"/>
      <c r="RE297" s="3"/>
      <c r="RF297" s="3"/>
      <c r="RG297" s="3"/>
      <c r="RH297" s="3"/>
      <c r="RI297" s="3"/>
      <c r="RJ297" s="3"/>
      <c r="RK297" s="3"/>
      <c r="RL297" s="3"/>
      <c r="RM297" s="3"/>
      <c r="RN297" s="3"/>
      <c r="RO297" s="3"/>
      <c r="RP297" s="3"/>
      <c r="RQ297" s="3"/>
      <c r="RR297" s="3"/>
      <c r="RS297" s="3"/>
      <c r="RT297" s="3"/>
      <c r="RU297" s="3"/>
      <c r="RV297" s="3"/>
      <c r="RW297" s="3"/>
      <c r="RX297" s="3"/>
      <c r="RY297" s="3"/>
      <c r="RZ297" s="3"/>
      <c r="SA297" s="3"/>
      <c r="SB297" s="3"/>
      <c r="SC297" s="3"/>
      <c r="SD297" s="3"/>
      <c r="SE297" s="3"/>
      <c r="SF297" s="3"/>
      <c r="SG297" s="3"/>
      <c r="SH297" s="3"/>
      <c r="SI297" s="3"/>
      <c r="SJ297" s="3"/>
      <c r="SK297" s="3"/>
      <c r="SL297" s="3"/>
      <c r="SM297" s="3"/>
      <c r="SN297" s="3"/>
      <c r="SO297" s="3"/>
      <c r="SP297" s="3"/>
      <c r="SQ297" s="3"/>
      <c r="SR297" s="3"/>
      <c r="SS297" s="3"/>
      <c r="ST297" s="3"/>
      <c r="SU297" s="3"/>
      <c r="SV297" s="3"/>
      <c r="SW297" s="3"/>
      <c r="SX297" s="3"/>
      <c r="SY297" s="3"/>
      <c r="SZ297" s="3"/>
      <c r="TA297" s="3"/>
      <c r="TB297" s="3"/>
      <c r="TC297" s="3"/>
      <c r="TD297" s="3"/>
      <c r="TE297" s="3"/>
      <c r="TF297" s="3"/>
      <c r="TG297" s="3"/>
      <c r="TH297" s="3"/>
      <c r="TI297" s="3"/>
      <c r="TJ297" s="3"/>
      <c r="TK297" s="3"/>
      <c r="TL297" s="3"/>
      <c r="TM297" s="3"/>
      <c r="TN297" s="3"/>
      <c r="TO297" s="3"/>
      <c r="TP297" s="3"/>
      <c r="TQ297" s="3"/>
      <c r="TR297" s="3"/>
      <c r="TS297" s="3"/>
      <c r="TT297" s="3"/>
      <c r="TU297" s="3"/>
      <c r="TV297" s="3"/>
      <c r="TW297" s="3"/>
      <c r="TX297" s="3"/>
      <c r="TY297" s="3"/>
      <c r="TZ297" s="3"/>
      <c r="UA297" s="3"/>
      <c r="UB297" s="3"/>
      <c r="UC297" s="3"/>
      <c r="UD297" s="3"/>
      <c r="UE297" s="3"/>
      <c r="UF297" s="3"/>
      <c r="UG297" s="3"/>
      <c r="UH297" s="3"/>
      <c r="UI297" s="3"/>
      <c r="UJ297" s="3"/>
      <c r="UK297" s="3"/>
      <c r="UL297" s="3"/>
      <c r="UM297" s="3"/>
      <c r="UN297" s="3"/>
      <c r="UO297" s="3"/>
      <c r="UP297" s="3"/>
      <c r="UQ297" s="3"/>
      <c r="UR297" s="3"/>
      <c r="US297" s="3"/>
      <c r="UT297" s="3"/>
      <c r="UU297" s="3"/>
      <c r="UV297" s="3"/>
      <c r="UW297" s="3"/>
      <c r="UX297" s="3"/>
      <c r="UY297" s="3"/>
      <c r="UZ297" s="3"/>
      <c r="VA297" s="3"/>
      <c r="VB297" s="3"/>
      <c r="VC297" s="3"/>
      <c r="VD297" s="3"/>
      <c r="VE297" s="3"/>
      <c r="VF297" s="3"/>
      <c r="VG297" s="3"/>
      <c r="VH297" s="3"/>
      <c r="VI297" s="3"/>
      <c r="VJ297" s="3"/>
      <c r="VK297" s="3"/>
      <c r="VL297" s="3"/>
      <c r="VM297" s="3"/>
      <c r="VN297" s="3"/>
      <c r="VO297" s="3"/>
      <c r="VP297" s="3"/>
      <c r="VQ297" s="3"/>
      <c r="VR297" s="3"/>
      <c r="VS297" s="3"/>
      <c r="VT297" s="3"/>
      <c r="VU297" s="3"/>
      <c r="VV297" s="3"/>
      <c r="VW297" s="3"/>
      <c r="VX297" s="3"/>
      <c r="VY297" s="3"/>
      <c r="VZ297" s="3"/>
      <c r="WA297" s="3"/>
      <c r="WB297" s="3"/>
      <c r="WC297" s="3"/>
      <c r="WD297" s="3"/>
      <c r="WE297" s="3"/>
      <c r="WF297" s="3"/>
      <c r="WG297" s="3"/>
      <c r="WH297" s="3"/>
      <c r="WI297" s="3"/>
      <c r="WJ297" s="3"/>
      <c r="WK297" s="3"/>
      <c r="WL297" s="3"/>
      <c r="WM297" s="3"/>
      <c r="WN297" s="3"/>
      <c r="WO297" s="3"/>
      <c r="WP297" s="3"/>
      <c r="WQ297" s="3"/>
      <c r="WR297" s="3"/>
      <c r="WS297" s="3"/>
      <c r="WT297" s="3"/>
      <c r="WU297" s="3"/>
      <c r="WV297" s="3"/>
      <c r="WW297" s="3"/>
      <c r="WX297" s="3"/>
      <c r="WY297" s="3"/>
      <c r="WZ297" s="3"/>
      <c r="XA297" s="3"/>
      <c r="XB297" s="3"/>
      <c r="XC297" s="3"/>
      <c r="XD297" s="3"/>
      <c r="XE297" s="3"/>
      <c r="XF297" s="3"/>
      <c r="XG297" s="3"/>
      <c r="XH297" s="3"/>
      <c r="XI297" s="3"/>
      <c r="XJ297" s="3"/>
      <c r="XK297" s="3"/>
      <c r="XL297" s="3"/>
      <c r="XM297" s="3"/>
      <c r="XN297" s="3"/>
      <c r="XO297" s="3"/>
      <c r="XP297" s="3"/>
      <c r="XQ297" s="3"/>
      <c r="XR297" s="3"/>
      <c r="XS297" s="3"/>
      <c r="XT297" s="3"/>
      <c r="XU297" s="3"/>
      <c r="XV297" s="3"/>
      <c r="XW297" s="3"/>
      <c r="XX297" s="3"/>
      <c r="XY297" s="3"/>
      <c r="XZ297" s="3"/>
      <c r="YA297" s="3"/>
      <c r="YB297" s="3"/>
      <c r="YC297" s="3"/>
      <c r="YD297" s="3"/>
      <c r="YE297" s="3"/>
      <c r="YF297" s="3"/>
      <c r="YG297" s="3"/>
      <c r="YH297" s="3"/>
      <c r="YI297" s="3"/>
      <c r="YJ297" s="3"/>
      <c r="YK297" s="3"/>
      <c r="YL297" s="3"/>
      <c r="YM297" s="3"/>
      <c r="YN297" s="3"/>
      <c r="YO297" s="3"/>
      <c r="YP297" s="3"/>
      <c r="YQ297" s="3"/>
      <c r="YR297" s="3"/>
      <c r="YS297" s="3"/>
      <c r="YT297" s="3"/>
      <c r="YU297" s="3"/>
      <c r="YV297" s="3"/>
      <c r="YW297" s="3"/>
      <c r="YX297" s="3"/>
      <c r="YY297" s="3"/>
      <c r="YZ297" s="3"/>
      <c r="ZA297" s="3"/>
      <c r="ZB297" s="3"/>
      <c r="ZC297" s="3"/>
      <c r="ZD297" s="3"/>
      <c r="ZE297" s="3"/>
      <c r="ZF297" s="3"/>
      <c r="ZG297" s="3"/>
      <c r="ZH297" s="3"/>
      <c r="ZI297" s="3"/>
      <c r="ZJ297" s="3"/>
      <c r="ZK297" s="3"/>
      <c r="ZL297" s="3"/>
      <c r="ZM297" s="3"/>
      <c r="ZN297" s="3"/>
      <c r="ZO297" s="3"/>
      <c r="ZP297" s="3"/>
      <c r="ZQ297" s="3"/>
      <c r="ZR297" s="3"/>
      <c r="ZS297" s="3"/>
      <c r="ZT297" s="3"/>
      <c r="ZU297" s="3"/>
      <c r="ZV297" s="3"/>
      <c r="ZW297" s="3"/>
      <c r="ZX297" s="3"/>
      <c r="ZY297" s="3"/>
      <c r="ZZ297" s="3"/>
      <c r="AAA297" s="3"/>
      <c r="AAB297" s="3"/>
      <c r="AAC297" s="3"/>
      <c r="AAD297" s="3"/>
      <c r="AAE297" s="3"/>
      <c r="AAF297" s="3"/>
      <c r="AAG297" s="3"/>
      <c r="AAH297" s="3"/>
      <c r="AAI297" s="3"/>
      <c r="AAJ297" s="3"/>
      <c r="AAK297" s="3"/>
      <c r="AAL297" s="3"/>
      <c r="AAM297" s="3"/>
      <c r="AAN297" s="3"/>
      <c r="AAO297" s="3"/>
      <c r="AAP297" s="3"/>
      <c r="AAQ297" s="3"/>
      <c r="AAR297" s="3"/>
      <c r="AAS297" s="3"/>
      <c r="AAT297" s="3"/>
      <c r="AAU297" s="3"/>
      <c r="AAV297" s="3"/>
      <c r="AAW297" s="3"/>
      <c r="AAX297" s="3"/>
      <c r="AAY297" s="3"/>
      <c r="AAZ297" s="3"/>
      <c r="ABA297" s="3"/>
      <c r="ABB297" s="3"/>
      <c r="ABC297" s="3"/>
      <c r="ABD297" s="3"/>
      <c r="ABE297" s="3"/>
      <c r="ABF297" s="3"/>
      <c r="ABG297" s="3"/>
      <c r="ABH297" s="3"/>
      <c r="ABI297" s="3"/>
      <c r="ABJ297" s="3"/>
      <c r="ABK297" s="3"/>
      <c r="ABL297" s="3"/>
      <c r="ABM297" s="3"/>
      <c r="ABN297" s="3"/>
      <c r="ABO297" s="3"/>
      <c r="ABP297" s="3"/>
      <c r="ABQ297" s="3"/>
      <c r="ABR297" s="3"/>
      <c r="ABS297" s="3"/>
      <c r="ABT297" s="3"/>
      <c r="ABU297" s="3"/>
      <c r="ABV297" s="3"/>
      <c r="ABW297" s="3"/>
      <c r="ABX297" s="3"/>
      <c r="ABY297" s="3"/>
      <c r="ABZ297" s="3"/>
      <c r="ACA297" s="3"/>
      <c r="ACB297" s="3"/>
      <c r="ACC297" s="3"/>
      <c r="ACD297" s="3"/>
      <c r="ACE297" s="3"/>
      <c r="ACF297" s="3"/>
      <c r="ACG297" s="3"/>
      <c r="ACH297" s="3"/>
      <c r="ACI297" s="3"/>
      <c r="ACJ297" s="3"/>
      <c r="ACK297" s="3"/>
      <c r="ACL297" s="3"/>
      <c r="ACM297" s="3"/>
      <c r="ACN297" s="3"/>
      <c r="ACO297" s="3"/>
      <c r="ACP297" s="3"/>
      <c r="ACQ297" s="3"/>
      <c r="ACR297" s="3"/>
      <c r="ACS297" s="3"/>
      <c r="ACT297" s="3"/>
      <c r="ACU297" s="3"/>
      <c r="ACV297" s="3"/>
      <c r="ACW297" s="3"/>
      <c r="ACX297" s="3"/>
      <c r="ACY297" s="3"/>
      <c r="ACZ297" s="3"/>
      <c r="ADA297" s="3"/>
      <c r="ADB297" s="3"/>
      <c r="ADC297" s="3"/>
      <c r="ADD297" s="3"/>
      <c r="ADE297" s="3"/>
      <c r="ADF297" s="3"/>
      <c r="ADG297" s="3"/>
      <c r="ADH297" s="3"/>
      <c r="ADI297" s="3"/>
      <c r="ADJ297" s="3"/>
      <c r="ADK297" s="3"/>
      <c r="ADL297" s="3"/>
      <c r="ADM297" s="3"/>
      <c r="ADN297" s="3"/>
      <c r="ADO297" s="3"/>
      <c r="ADP297" s="3"/>
      <c r="ADQ297" s="3"/>
      <c r="ADR297" s="3"/>
      <c r="ADS297" s="3"/>
      <c r="ADT297" s="3"/>
      <c r="ADU297" s="3"/>
      <c r="ADV297" s="3"/>
      <c r="ADW297" s="3"/>
      <c r="ADX297" s="3"/>
      <c r="ADY297" s="3"/>
      <c r="ADZ297" s="3"/>
      <c r="AEA297" s="3"/>
      <c r="AEB297" s="3"/>
      <c r="AEC297" s="3"/>
      <c r="AED297" s="3"/>
      <c r="AEE297" s="3"/>
      <c r="AEF297" s="3"/>
      <c r="AEG297" s="3"/>
      <c r="AEH297" s="3"/>
      <c r="AEI297" s="3"/>
      <c r="AEJ297" s="3"/>
      <c r="AEK297" s="3"/>
      <c r="AEL297" s="3"/>
      <c r="AEM297" s="3"/>
      <c r="AEN297" s="3"/>
      <c r="AEO297" s="3"/>
      <c r="AEP297" s="3"/>
      <c r="AEQ297" s="3"/>
      <c r="AER297" s="3"/>
      <c r="AES297" s="3"/>
      <c r="AET297" s="3"/>
      <c r="AEU297" s="3"/>
      <c r="AEV297" s="3"/>
      <c r="AEW297" s="3"/>
      <c r="AEX297" s="3"/>
      <c r="AEY297" s="3"/>
      <c r="AEZ297" s="3"/>
      <c r="AFA297" s="3"/>
      <c r="AFB297" s="3"/>
      <c r="AFC297" s="3"/>
      <c r="AFD297" s="3"/>
      <c r="AFE297" s="3"/>
      <c r="AFF297" s="3"/>
      <c r="AFG297" s="3"/>
      <c r="AFH297" s="3"/>
      <c r="AFI297" s="3"/>
      <c r="AFJ297" s="3"/>
      <c r="AFK297" s="3"/>
      <c r="AFL297" s="3"/>
      <c r="AFM297" s="3"/>
      <c r="AFN297" s="3"/>
      <c r="AFO297" s="3"/>
      <c r="AFP297" s="3"/>
      <c r="AFQ297" s="3"/>
      <c r="AFR297" s="3"/>
      <c r="AFS297" s="3"/>
      <c r="AFT297" s="3"/>
      <c r="AFU297" s="3"/>
      <c r="AFV297" s="3"/>
      <c r="AFW297" s="3"/>
      <c r="AFX297" s="3"/>
      <c r="AFY297" s="3"/>
      <c r="AFZ297" s="3"/>
      <c r="AGA297" s="3"/>
      <c r="AGB297" s="3"/>
      <c r="AGC297" s="3"/>
      <c r="AGD297" s="3"/>
      <c r="AGE297" s="3"/>
      <c r="AGF297" s="3"/>
      <c r="AGG297" s="3"/>
      <c r="AGH297" s="3"/>
      <c r="AGI297" s="3"/>
      <c r="AGJ297" s="3"/>
      <c r="AGK297" s="3"/>
      <c r="AGL297" s="3"/>
      <c r="AGM297" s="3"/>
      <c r="AGN297" s="3"/>
      <c r="AGO297" s="3"/>
      <c r="AGP297" s="3"/>
      <c r="AGQ297" s="3"/>
      <c r="AGR297" s="3"/>
      <c r="AGS297" s="3"/>
      <c r="AGT297" s="3"/>
      <c r="AGU297" s="3"/>
      <c r="AGV297" s="3"/>
      <c r="AGW297" s="3"/>
      <c r="AGX297" s="3"/>
      <c r="AGY297" s="3"/>
      <c r="AGZ297" s="3"/>
      <c r="AHA297" s="3"/>
      <c r="AHB297" s="3"/>
      <c r="AHC297" s="3"/>
      <c r="AHD297" s="3"/>
      <c r="AHE297" s="3"/>
      <c r="AHF297" s="3"/>
      <c r="AHG297" s="3"/>
      <c r="AHH297" s="3"/>
      <c r="AHI297" s="3"/>
      <c r="AHJ297" s="3"/>
      <c r="AHK297" s="3"/>
      <c r="AHL297" s="3"/>
      <c r="AHM297" s="3"/>
      <c r="AHN297" s="3"/>
      <c r="AHO297" s="3"/>
      <c r="AHP297" s="3"/>
      <c r="AHQ297" s="3"/>
      <c r="AHR297" s="3"/>
      <c r="AHS297" s="3"/>
      <c r="AHT297" s="3"/>
      <c r="AHU297" s="3"/>
      <c r="AHV297" s="3"/>
      <c r="AHW297" s="3"/>
      <c r="AHX297" s="3"/>
      <c r="AHY297" s="3"/>
      <c r="AHZ297" s="3"/>
      <c r="AIA297" s="3"/>
      <c r="AIB297" s="3"/>
      <c r="AIC297" s="3"/>
      <c r="AID297" s="3"/>
      <c r="AIE297" s="3"/>
      <c r="AIF297" s="3"/>
      <c r="AIG297" s="3"/>
      <c r="AIH297" s="3"/>
      <c r="AII297" s="3"/>
      <c r="AIJ297" s="3"/>
      <c r="AIK297" s="3"/>
      <c r="AIL297" s="3"/>
      <c r="AIM297" s="3"/>
      <c r="AIN297" s="3"/>
      <c r="AIO297" s="3"/>
      <c r="AIP297" s="3"/>
      <c r="AIQ297" s="3"/>
      <c r="AIR297" s="3"/>
      <c r="AIS297" s="3"/>
      <c r="AIT297" s="3"/>
      <c r="AIU297" s="3"/>
      <c r="AIV297" s="3"/>
      <c r="AIW297" s="3"/>
      <c r="AIX297" s="3"/>
      <c r="AIY297" s="3"/>
      <c r="AIZ297" s="3"/>
      <c r="AJA297" s="3"/>
      <c r="AJB297" s="3"/>
      <c r="AJC297" s="3"/>
      <c r="AJD297" s="3"/>
      <c r="AJE297" s="3"/>
      <c r="AJF297" s="3"/>
      <c r="AJG297" s="3"/>
      <c r="AJH297" s="3"/>
      <c r="AJI297" s="3"/>
      <c r="AJJ297" s="3"/>
      <c r="AJK297" s="3"/>
      <c r="AJL297" s="3"/>
      <c r="AJM297" s="3"/>
      <c r="AJN297" s="3"/>
      <c r="AJO297" s="3"/>
      <c r="AJP297" s="3"/>
      <c r="AJQ297" s="3"/>
      <c r="AJR297" s="3"/>
      <c r="AJS297" s="3"/>
      <c r="AJT297" s="3"/>
      <c r="AJU297" s="3"/>
      <c r="AJV297" s="3"/>
      <c r="AJW297" s="3"/>
      <c r="AJX297" s="3"/>
      <c r="AJY297" s="3"/>
      <c r="AJZ297" s="3"/>
      <c r="AKA297" s="3"/>
      <c r="AKB297" s="3"/>
      <c r="AKC297" s="3"/>
      <c r="AKD297" s="3"/>
      <c r="AKE297" s="3"/>
      <c r="AKF297" s="3"/>
      <c r="AKG297" s="3"/>
      <c r="AKH297" s="3"/>
      <c r="AKI297" s="3"/>
      <c r="AKJ297" s="3"/>
      <c r="AKK297" s="3"/>
      <c r="AKL297" s="3"/>
      <c r="AKM297" s="3"/>
      <c r="AKN297" s="3"/>
      <c r="AKO297" s="3"/>
      <c r="AKP297" s="3"/>
      <c r="AKQ297" s="3"/>
      <c r="AKR297" s="3"/>
      <c r="AKS297" s="3"/>
      <c r="AKT297" s="3"/>
      <c r="AKU297" s="3"/>
      <c r="AKV297" s="3"/>
      <c r="AKW297" s="3"/>
      <c r="AKX297" s="3"/>
      <c r="AKY297" s="3"/>
      <c r="AKZ297" s="3"/>
      <c r="ALA297" s="3"/>
      <c r="ALB297" s="3"/>
      <c r="ALC297" s="3"/>
      <c r="ALD297" s="3"/>
      <c r="ALE297" s="3"/>
      <c r="ALF297" s="3"/>
      <c r="ALG297" s="3"/>
      <c r="ALH297" s="3"/>
      <c r="ALI297" s="3"/>
      <c r="ALJ297" s="3"/>
      <c r="ALK297" s="3"/>
      <c r="ALL297" s="3"/>
      <c r="ALM297" s="3"/>
      <c r="ALN297" s="3"/>
      <c r="ALO297" s="3"/>
      <c r="ALP297" s="3"/>
      <c r="ALQ297" s="3"/>
      <c r="ALR297" s="3"/>
      <c r="ALS297" s="3"/>
      <c r="ALT297" s="3"/>
      <c r="ALU297" s="3"/>
      <c r="ALV297" s="3"/>
      <c r="ALW297" s="3"/>
      <c r="ALX297" s="3"/>
      <c r="ALY297" s="3"/>
      <c r="ALZ297" s="3"/>
      <c r="AMA297" s="3"/>
      <c r="AMB297" s="3"/>
      <c r="AMC297" s="3"/>
      <c r="AMD297" s="3"/>
      <c r="AME297" s="3"/>
      <c r="AMF297" s="3"/>
      <c r="AMG297" s="3"/>
      <c r="AMH297" s="3"/>
      <c r="AMI297" s="3"/>
      <c r="AMJ297" s="3"/>
      <c r="AMK297" s="3"/>
      <c r="AML297" s="3"/>
      <c r="AMM297" s="3"/>
      <c r="AMN297" s="3"/>
      <c r="AMO297" s="3"/>
      <c r="AMP297" s="3"/>
      <c r="AMQ297" s="3"/>
      <c r="AMR297" s="3"/>
      <c r="AMS297" s="3"/>
      <c r="AMT297" s="3"/>
      <c r="AMU297" s="3"/>
    </row>
  </sheetData>
  <printOptions horizontalCentered="1" verticalCentered="1"/>
  <pageMargins left="0.25" right="0.25" top="0.75" bottom="0.75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76720B80ACD748896697436200F653" ma:contentTypeVersion="4" ma:contentTypeDescription="Creare un nuovo documento." ma:contentTypeScope="" ma:versionID="fe66f7345140a7f2ff8e8324d2d8138d">
  <xsd:schema xmlns:xsd="http://www.w3.org/2001/XMLSchema" xmlns:xs="http://www.w3.org/2001/XMLSchema" xmlns:p="http://schemas.microsoft.com/office/2006/metadata/properties" xmlns:ns2="707a04ce-b619-43fc-8637-7798a2980d16" targetNamespace="http://schemas.microsoft.com/office/2006/metadata/properties" ma:root="true" ma:fieldsID="54da300cd6131dce4120c8f3b8a98740" ns2:_="">
    <xsd:import namespace="707a04ce-b619-43fc-8637-7798a2980d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a04ce-b619-43fc-8637-7798a2980d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5ADDB-DC12-49B7-ABF5-494E18B3D9DB}"/>
</file>

<file path=customXml/itemProps2.xml><?xml version="1.0" encoding="utf-8"?>
<ds:datastoreItem xmlns:ds="http://schemas.openxmlformats.org/officeDocument/2006/customXml" ds:itemID="{592DF9D6-23C5-4EED-8ADC-5638C764921C}"/>
</file>

<file path=customXml/itemProps3.xml><?xml version="1.0" encoding="utf-8"?>
<ds:datastoreItem xmlns:ds="http://schemas.openxmlformats.org/officeDocument/2006/customXml" ds:itemID="{F3BE9065-70BB-45B1-9A96-035B9B9D7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</dc:creator>
  <cp:keywords/>
  <dc:description/>
  <cp:lastModifiedBy>FAUSTO CASCONE</cp:lastModifiedBy>
  <cp:revision>4</cp:revision>
  <dcterms:created xsi:type="dcterms:W3CDTF">2011-11-04T11:53:21Z</dcterms:created>
  <dcterms:modified xsi:type="dcterms:W3CDTF">2024-01-26T09:21:06Z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2ad0b24d-6422-44b0-b3de-abb3a9e8c81a_Enabled">
    <vt:lpwstr>true</vt:lpwstr>
  </property>
  <property fmtid="{D5CDD505-2E9C-101B-9397-08002B2CF9AE}" pid="9" name="MSIP_Label_2ad0b24d-6422-44b0-b3de-abb3a9e8c81a_SetDate">
    <vt:lpwstr>2023-06-12T22:22:02Z</vt:lpwstr>
  </property>
  <property fmtid="{D5CDD505-2E9C-101B-9397-08002B2CF9AE}" pid="10" name="MSIP_Label_2ad0b24d-6422-44b0-b3de-abb3a9e8c81a_Method">
    <vt:lpwstr>Standard</vt:lpwstr>
  </property>
  <property fmtid="{D5CDD505-2E9C-101B-9397-08002B2CF9AE}" pid="11" name="MSIP_Label_2ad0b24d-6422-44b0-b3de-abb3a9e8c81a_Name">
    <vt:lpwstr>defa4170-0d19-0005-0004-bc88714345d2</vt:lpwstr>
  </property>
  <property fmtid="{D5CDD505-2E9C-101B-9397-08002B2CF9AE}" pid="12" name="MSIP_Label_2ad0b24d-6422-44b0-b3de-abb3a9e8c81a_SiteId">
    <vt:lpwstr>2fcfe26a-bb62-46b0-b1e3-28f9da0c45fd</vt:lpwstr>
  </property>
  <property fmtid="{D5CDD505-2E9C-101B-9397-08002B2CF9AE}" pid="13" name="MSIP_Label_2ad0b24d-6422-44b0-b3de-abb3a9e8c81a_ActionId">
    <vt:lpwstr>95f09b02-dd51-4566-b16c-5bb5dbd5ad2e</vt:lpwstr>
  </property>
  <property fmtid="{D5CDD505-2E9C-101B-9397-08002B2CF9AE}" pid="14" name="MSIP_Label_2ad0b24d-6422-44b0-b3de-abb3a9e8c81a_ContentBits">
    <vt:lpwstr>0</vt:lpwstr>
  </property>
  <property fmtid="{D5CDD505-2E9C-101B-9397-08002B2CF9AE}" pid="15" name="ContentTypeId">
    <vt:lpwstr>0x0101002076720B80ACD748896697436200F653</vt:lpwstr>
  </property>
</Properties>
</file>