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ri\Downloads\Da copiare\606 28_4_2023\SMVP 2023 FILE EXCEL PUBBLICAZIONE\Fascicoli valutazione\"/>
    </mc:Choice>
  </mc:AlternateContent>
  <xr:revisionPtr revIDLastSave="0" documentId="13_ncr:1_{FB6A5580-03D2-4859-B732-4BA6BD15D569}" xr6:coauthVersionLast="47" xr6:coauthVersionMax="47" xr10:uidLastSave="{00000000-0000-0000-0000-000000000000}"/>
  <bookViews>
    <workbookView xWindow="-120" yWindow="-120" windowWidth="29040" windowHeight="15840" tabRatio="601" activeTab="3" xr2:uid="{00000000-000D-0000-FFFF-FFFF00000000}"/>
  </bookViews>
  <sheets>
    <sheet name="EP non resp. obiett. op" sheetId="3" r:id="rId1"/>
    <sheet name="EP non resp. obiett. comp." sheetId="1" r:id="rId2"/>
    <sheet name="Riepilogo valutazione" sheetId="6" r:id="rId3"/>
    <sheet name="RELAZIONE DI SINTESI" sheetId="5" r:id="rId4"/>
  </sheets>
  <definedNames>
    <definedName name="_ftn1" localSheetId="1">'EP non resp. obiett. comp.'!$C$20</definedName>
    <definedName name="_ftnref1" localSheetId="1">'EP non resp. obiett. comp.'!$D$17</definedName>
    <definedName name="_xlnm.Print_Area" localSheetId="1">'EP non resp. obiett. comp.'!$A$1:$K$39</definedName>
    <definedName name="_xlnm.Print_Area" localSheetId="0">'EP non resp. obiett. op'!$A$1:$O$27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I18" i="3"/>
  <c r="O18" i="3"/>
  <c r="I17" i="3"/>
  <c r="O17" i="3"/>
  <c r="I16" i="3"/>
  <c r="O16" i="3"/>
  <c r="I15" i="3"/>
  <c r="O15" i="3"/>
  <c r="I14" i="3"/>
  <c r="O14" i="3"/>
  <c r="I13" i="3"/>
  <c r="O13" i="3"/>
  <c r="E20" i="1"/>
  <c r="I19" i="1"/>
  <c r="I18" i="1"/>
  <c r="I17" i="1"/>
  <c r="I16" i="1"/>
  <c r="I15" i="1"/>
  <c r="I14" i="1"/>
  <c r="I13" i="1"/>
  <c r="I12" i="1"/>
  <c r="I11" i="1"/>
  <c r="I10" i="1"/>
  <c r="I20" i="1" s="1"/>
  <c r="I21" i="1" s="1"/>
  <c r="I24" i="1" s="1"/>
  <c r="I25" i="1" s="1"/>
  <c r="G10" i="6" s="1"/>
  <c r="G11" i="6" s="1"/>
  <c r="B20" i="1"/>
  <c r="O19" i="3"/>
  <c r="G9" i="6"/>
</calcChain>
</file>

<file path=xl/sharedStrings.xml><?xml version="1.0" encoding="utf-8"?>
<sst xmlns="http://schemas.openxmlformats.org/spreadsheetml/2006/main" count="170" uniqueCount="149">
  <si>
    <t xml:space="preserve">SCHEDA PER LA VALUTAZIONE DEGLI OBIETTIVI OPERATIVI: EP NON RESPONSABILE DI STRUTTURA CON INCARICO CONFERITO DAL DG </t>
  </si>
  <si>
    <t>Trasmissione al soggetto valutatore/Responsabile di Struttura dell’intero fascicolo di valutazione completo di allegati: entro il 15 febbraio 2024.</t>
  </si>
  <si>
    <t>Periodo di valutazione:</t>
  </si>
  <si>
    <t>Nome del soggetto che valuta: Dott.</t>
  </si>
  <si>
    <t>Nome del soggetto (EP) valutato: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</si>
  <si>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</si>
  <si>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</si>
  <si>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</si>
  <si>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</si>
  <si>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</si>
  <si>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</si>
  <si>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</si>
  <si>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</si>
  <si>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</si>
  <si>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</si>
  <si>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</si>
  <si>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</si>
  <si>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</si>
  <si>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</si>
  <si>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Obiettivi</t>
  </si>
  <si>
    <t>Peso (%) - (N.B. il peso complessivo dovrà essere pari al 100%)</t>
  </si>
  <si>
    <t>Indicatore per la misurazione e valutazione dei singoli obiettivi</t>
  </si>
  <si>
    <t xml:space="preserve">target </t>
  </si>
  <si>
    <t>Monitoraggio
Risultato intermedio al 30 giugno (da trasmettere entro il 14 luglio)</t>
  </si>
  <si>
    <t>Scostamento</t>
    <phoneticPr fontId="10" type="noConversion"/>
  </si>
  <si>
    <t>Monitoraggio
Risultato intermedio al 31 ottobre (da trasmettere entro il 15 novembre)</t>
  </si>
  <si>
    <t>Somma corrispondente ex ante</t>
  </si>
  <si>
    <t>Punteggio Auto</t>
  </si>
  <si>
    <t>Punteggio Valutazione (*)</t>
  </si>
  <si>
    <t>Percentuale (**) (%)</t>
  </si>
  <si>
    <r>
      <rPr>
        <b/>
        <u/>
        <sz val="10"/>
        <rFont val="Calibri"/>
        <family val="2"/>
      </rPr>
      <t>Commento a cura del soggetto valutatore</t>
    </r>
    <r>
      <rPr>
        <b/>
        <sz val="10"/>
        <rFont val="Calibri"/>
        <family val="2"/>
      </rPr>
      <t xml:space="preserve">  (***) </t>
    </r>
  </si>
  <si>
    <t>Somma corrispondente ex post</t>
  </si>
  <si>
    <t>valutazione (*)</t>
  </si>
  <si>
    <t xml:space="preserve">Ob. 1: </t>
  </si>
  <si>
    <t>……</t>
  </si>
  <si>
    <t>….</t>
  </si>
  <si>
    <t>TOTALI:</t>
  </si>
  <si>
    <t>Legenda:</t>
  </si>
  <si>
    <t>Punteggio</t>
  </si>
  <si>
    <t xml:space="preserve">1 = </t>
  </si>
  <si>
    <t xml:space="preserve">2 = </t>
  </si>
  <si>
    <t xml:space="preserve">3 = </t>
  </si>
  <si>
    <t xml:space="preserve">4 = </t>
  </si>
  <si>
    <t>per la Autovalutazione e per la Valutazione (*):</t>
  </si>
  <si>
    <t xml:space="preserve">MOLTO inferiore alle attese </t>
  </si>
  <si>
    <t>ABBASTANZA inferiore alle attese</t>
  </si>
  <si>
    <t>DI POCO inferiore alle attese</t>
  </si>
  <si>
    <t>IN LINEA con o SUPERIORE alle attese</t>
  </si>
  <si>
    <t>Percentuale (**):</t>
  </si>
  <si>
    <t>(fino a 60% del premio)</t>
  </si>
  <si>
    <t>(da 61% a 80% del premio)</t>
  </si>
  <si>
    <t>(da 81% a 90%  del premio)</t>
  </si>
  <si>
    <t>(da 91% a 100% del premio)</t>
  </si>
  <si>
    <t>Il commento/motivazione in relazione alla singola voce è obbligatorio nel caso di scostamento in positivo o in negativo del punteggio di valutazione rispetto al punteggio di autovalutazione</t>
  </si>
  <si>
    <t>SCHEDA PER LA VALUTAZIONE DEGLI OBIETTIVI OPERATIVI: EP NON RESPONSABILE DI STRUTTURA CON INCARICO CONFERITO DAL DG</t>
  </si>
  <si>
    <t>Nome del soggetto  valutato (cat. EP):</t>
  </si>
  <si>
    <t>Comportamenti</t>
  </si>
  <si>
    <t>%</t>
  </si>
  <si>
    <t>Indicatori</t>
  </si>
  <si>
    <t>Domanda di controllo</t>
  </si>
  <si>
    <t>Peso</t>
  </si>
  <si>
    <t>Punteggio auto valutaz. 
(1-4)</t>
  </si>
  <si>
    <t>Punteggio valutaz. 
(1-4)</t>
  </si>
  <si>
    <t>Punteggio ponderato [(B*E)/100]*G</t>
  </si>
  <si>
    <r>
      <rPr>
        <u/>
        <sz val="8"/>
        <rFont val="Calibri"/>
        <family val="2"/>
      </rPr>
      <t>Commento a cura del soggetto valutato</t>
    </r>
    <r>
      <rPr>
        <sz val="8"/>
        <rFont val="Calibri"/>
        <family val="2"/>
      </rPr>
      <t xml:space="preserve">
Il commento/motivazione in relazione alla singola voce è obbligatorio in caso di punteggio di Autovalutazione pari a  4. 
</t>
    </r>
  </si>
  <si>
    <r>
      <rPr>
        <u/>
        <sz val="8"/>
        <rFont val="Calibri"/>
        <family val="2"/>
      </rPr>
      <t xml:space="preserve">Commento a cura del soggetto valutatore
</t>
    </r>
    <r>
      <rPr>
        <sz val="8"/>
        <rFont val="Calibri"/>
        <family val="2"/>
      </rPr>
      <t xml:space="preserve">
Il commento/motivazione in relazione alla singola voce è obbligatorio nel caso di </t>
    </r>
    <r>
      <rPr>
        <u/>
        <sz val="8"/>
        <rFont val="Calibri"/>
        <family val="2"/>
      </rPr>
      <t>scostamento in positivo o in negativo</t>
    </r>
    <r>
      <rPr>
        <sz val="8"/>
        <rFont val="Calibri"/>
        <family val="2"/>
      </rPr>
      <t xml:space="preserve"> del punteggio di valutazione rispetto al punteggio di autovalutazione</t>
    </r>
  </si>
  <si>
    <t>Capacità di raggiungimento obiettivi complessivi</t>
  </si>
  <si>
    <t>A.1 Orientamento al risultato</t>
  </si>
  <si>
    <t>Persegue in modo completo e coordinato i risultati attesi, riducendo il   numero di criticità e di problemi?</t>
  </si>
  <si>
    <t>A.2 Controllo costi e tempi</t>
  </si>
  <si>
    <t>Dimostra attenzione all'efficienza e all'economicità e al pieno rispetto dei tempi?</t>
  </si>
  <si>
    <t xml:space="preserve">A.3 Interpretazione delle missioni di Ateneo </t>
  </si>
  <si>
    <t>Interpreta il proprio ruolo in funzione del contributo alle missioni dell'Ateneo?</t>
  </si>
  <si>
    <t>Orientamento all'utente (interno/esterno)</t>
  </si>
  <si>
    <t>B.1 Comunicazione con l'utenza anche a distanza</t>
  </si>
  <si>
    <t xml:space="preserve">Contribuisce al costante e corretto utilizzo, presso la propria struttura, dei CANALI per la COMUNICAZIONE anche a distanza con gli utenti interni ed esterni e al rispetto delle relative fasce orarie (in aderenza a quanto pubblicato sul sito web di Ateneo nella pagina della struttura)?   </t>
  </si>
  <si>
    <t>B.2 Qualità e gestione disservizio</t>
  </si>
  <si>
    <t>Riconosce la non conformità con gli standard previsti e reagisce tempestivamente, adottando adeguate misure con gli utenti?</t>
  </si>
  <si>
    <t>Capacità di programmazione</t>
  </si>
  <si>
    <t xml:space="preserve">C.1 Valorizzazione della programmazione e monitoraggio costante dello stato di avanzamento degli obiettivi/attività </t>
  </si>
  <si>
    <t>Pone in essere misure opportune per la valorizzazione della programmazione e monitora costantemente lo stato di avanzamento degli obiettivi/attività, con individuazione delle azioni correttive da adottare?</t>
  </si>
  <si>
    <t>C.2 Rispetto dei tempi fissati dal SMVP per la trasmissione del proprio fascicolo di valutazione?</t>
  </si>
  <si>
    <t xml:space="preserve">In qualità di soggetto valutato, ha inviato tutta la documentazione di propria competenza al soggetto valutatore, in tempo utile per consentire allo stesso di completarla con la valutazione e di trasmetterla all’URSTA entro il 29 febbraio?
N.B. A tal riguardo si tiene conto della trasmissione al soggetto valutatore entro il 15 febbraio 2024 del fascicolo di autovalutazione/valutazione </t>
  </si>
  <si>
    <t>Problem solving</t>
  </si>
  <si>
    <t>D.1 Anticipare ed analizzare le criticità</t>
  </si>
  <si>
    <t>Analizza con attenzione le cause di problemi gestionali e adotta una logica tesa a rilevare i primi segnali di possibili problemi?</t>
  </si>
  <si>
    <t>D.2 Collaborazione e aiuto ad altre strutture di Ateneo</t>
  </si>
  <si>
    <t>Ha adottato significative azioni di collaborazione e sostegno a colleghi/e?</t>
  </si>
  <si>
    <t>D.3 Gestione degli imprevisti</t>
  </si>
  <si>
    <t>Risponde con prontezza, lucidità ed efficacia alle situazioni non prevedibili?</t>
  </si>
  <si>
    <r>
      <t>Totale punteggio ponderato: 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</si>
  <si>
    <t xml:space="preserve">% ponderata:  </t>
  </si>
  <si>
    <r>
      <t>[∑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/400]*100</t>
    </r>
  </si>
  <si>
    <t xml:space="preserve">Giudizio </t>
  </si>
  <si>
    <t>% di premio attribuita (**)</t>
  </si>
  <si>
    <t>per l'Autovalutazione e per la Valutazione (*)</t>
  </si>
  <si>
    <t xml:space="preserve">tipo 1 </t>
  </si>
  <si>
    <t>tipo 2</t>
  </si>
  <si>
    <t xml:space="preserve">% premio </t>
  </si>
  <si>
    <t>Mai</t>
  </si>
  <si>
    <t>Scarso</t>
  </si>
  <si>
    <t>Comportamento</t>
  </si>
  <si>
    <t>Qualche volta</t>
  </si>
  <si>
    <t>Sufficiente</t>
  </si>
  <si>
    <t>Ex post</t>
  </si>
  <si>
    <t>Spesso</t>
  </si>
  <si>
    <t>Buono</t>
  </si>
  <si>
    <t>Sempre</t>
  </si>
  <si>
    <t>Eccellente</t>
  </si>
  <si>
    <r>
      <t>N.B. ricorre una valutazione negativa qualora – in sede di valutazione dei comportamenti organizzativi – il personale di cat EP consegua un p</t>
    </r>
    <r>
      <rPr>
        <b/>
        <u/>
        <sz val="10"/>
        <rFont val="Calibri"/>
        <family val="2"/>
      </rPr>
      <t>unteggio ponderato totale derivante  dai giudizi  pari  a 100</t>
    </r>
    <r>
      <rPr>
        <b/>
        <sz val="10"/>
        <rFont val="Calibri"/>
        <family val="2"/>
      </rPr>
      <t xml:space="preserve"> (ciò accade quando il valore medio del punteggio attribuito a tutti i criteri è pari  1 – SCARSO/MAI): si fa rinvio al vigente SMVP, dove è precisato che tale valutazione negativa rileva ai fini dell'irrogazione del licenziamento disciplinare ai sensi dell'articolo 55-quater, comma 1, lettera f-quinquies), del decreto legislativo 30 marzo 2001, n. 165. Come precisato nel SMVP 2022 si ricorda, infine, che " in caso di valutazione negativa, inoltre, non si procede ad erogare all’unità di personale coinvolta (dirigente o personale t.a.) i compensi correlati alla valutazione della performance individuale e della performance organizzativa e si procede al recupero di quanto eventualmente corrisposto in acconto".</t>
    </r>
  </si>
  <si>
    <t>Il collegamento tra valutazione e somma da erogare è effettuato in relazione a fasce di punteggi, secondo il meccanismo seguente:</t>
  </si>
  <si>
    <t>Fasce (**)</t>
  </si>
  <si>
    <t>% ponderata</t>
  </si>
  <si>
    <t>% di premio</t>
  </si>
  <si>
    <t>rispetto al massimo attribuibile</t>
  </si>
  <si>
    <t>1a fascia</t>
  </si>
  <si>
    <t>tra 85% e 100%</t>
  </si>
  <si>
    <t>2a fascia</t>
  </si>
  <si>
    <t>tra 70% e 84,9%</t>
  </si>
  <si>
    <t>3a fascia</t>
  </si>
  <si>
    <t>tra 60% e 69,9%</t>
  </si>
  <si>
    <t>4a fascia</t>
  </si>
  <si>
    <t>tra 50% e 59,9%</t>
  </si>
  <si>
    <t>5a fascia</t>
  </si>
  <si>
    <t>tra 25,1% e 49,9%</t>
  </si>
  <si>
    <t>6a fascia</t>
  </si>
  <si>
    <t>meno del 25%</t>
  </si>
  <si>
    <t xml:space="preserve"> RISULTATO VALUTAZIONE DEL PERSONALE  EP NON RESPONSABILE DI STRUTTURA CON INCARICO CONFERITO DAL DG</t>
  </si>
  <si>
    <t>Data:</t>
  </si>
  <si>
    <t>Nome del soggetto valutatore: Dott.</t>
  </si>
  <si>
    <t>,</t>
  </si>
  <si>
    <t>Nome del soggetto (cat. EP) valutato:</t>
  </si>
  <si>
    <t>Obiettivi operativi: premio attribuito</t>
  </si>
  <si>
    <t>Obiettivi di comportamento: premio attribuito</t>
  </si>
  <si>
    <t>Totale premio</t>
  </si>
  <si>
    <t>RELAZIONE SINTETICA SUGLI OBIETTIVI OPERATIVI E SUGLI OBIETTIVI CONNESSI A COMPETENZE E COMPORTAMENTI</t>
  </si>
  <si>
    <t>In questa relazione di autovalutazione si chiede:</t>
  </si>
  <si>
    <r>
      <t>a)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Times New Roman"/>
        <family val="1"/>
      </rPr>
      <t>Di descrivere le attività svolte per la realizzazione degli obiettivi operativi, indicando i risultati ottenuti;</t>
    </r>
  </si>
  <si>
    <r>
      <t>b)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Times New Roman"/>
        <family val="1"/>
      </rPr>
      <t>Di descrivere i casi in cui, nel corso dell’anno di riferimento, si sono messi in campo competenze e comportamenti particolarmente significativi rispetto alle categorie previste dal modello di valutazione.</t>
    </r>
  </si>
  <si>
    <t>La relazione di autovalutazione non deve superare le tre pagine (le pagine in eccesso non verranno considerate)</t>
  </si>
  <si>
    <t>PARTE PRIMA – OBIETTIVI OPERATIVI</t>
  </si>
  <si>
    <t>Per ognuno degli obiettivi operativi assegnati indicare il livello di raggiungimento, le principali attività poste in essere ed i risultati raggiunti.</t>
  </si>
  <si>
    <t>Max 1,5 pagine</t>
  </si>
  <si>
    <t>PARTE SECONDA: OBIETTIVI CONNESSI A COMPETENZE E COMPORTAMENTI</t>
  </si>
  <si>
    <t>Indicare, con riferimento alle categorie previste dal modello e sotto riportate, il problema più rilevante affrontato nell’anno nella propria area (indicare solo il più rilevante) e descrivere come ci si è comportati a riguardo (quali capacità direzionali sono state messe in opera). Non è necessario fornire una risposta per ogni categoria, ma in particolare segnalare le più critiche situazioni affrontate e le modalità utilizzate. Le categorie sono: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</si>
  <si>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Times New Roman"/>
        <family val="1"/>
      </rPr>
      <t xml:space="preserve">Capacità complessiva di raggiungimento degli obiettivi </t>
    </r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</si>
  <si>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Times New Roman"/>
        <family val="1"/>
      </rPr>
      <t>Orientamento all'utente (interno/esterno)</t>
    </r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</si>
  <si>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Times New Roman"/>
        <family val="1"/>
      </rPr>
      <t>Capacità di programmazione</t>
    </r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</si>
  <si>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Times New Roman"/>
        <family val="1"/>
      </rPr>
      <t>Problem solving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</si>
</sst>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i/>
      <sz val="10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i/>
      <sz val="12"/>
      <name val="Calibri"/>
      <family val="2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Corbel"/>
      <family val="2"/>
    </font>
    <font>
      <u/>
      <sz val="8"/>
      <name val="Calibri"/>
      <family val="2"/>
    </font>
    <font>
      <b/>
      <u/>
      <sz val="10"/>
      <name val="Calibri"/>
      <family val="2"/>
    </font>
    <font>
      <b/>
      <i/>
      <sz val="9"/>
      <name val="Calibri"/>
      <family val="2"/>
    </font>
    <font>
      <sz val="10"/>
      <name val="Verdana"/>
      <family val="2"/>
    </font>
    <font>
      <b/>
      <vertAlign val="subscript"/>
      <sz val="10"/>
      <name val="Calibri"/>
      <family val="2"/>
    </font>
    <font>
      <b/>
      <sz val="10"/>
      <color rgb="FFFF0000"/>
      <name val="Calibri"/>
      <family val="2"/>
    </font>
    <font>
      <b/>
      <i/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5DCE4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9" fontId="2" fillId="0" borderId="2" xfId="0" applyNumberFormat="1" applyFont="1" applyBorder="1" applyAlignment="1">
      <alignment horizontal="center" vertical="top" wrapText="1"/>
    </xf>
    <xf numFmtId="9" fontId="2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7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16" xfId="0" applyFont="1" applyFill="1" applyBorder="1" applyProtection="1">
      <protection locked="0"/>
    </xf>
    <xf numFmtId="0" fontId="3" fillId="5" borderId="17" xfId="0" applyFont="1" applyFill="1" applyBorder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18" xfId="0" applyFont="1" applyFill="1" applyBorder="1" applyProtection="1">
      <protection locked="0"/>
    </xf>
    <xf numFmtId="0" fontId="2" fillId="5" borderId="17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2" fillId="5" borderId="0" xfId="0" applyFont="1" applyFill="1" applyProtection="1">
      <protection locked="0"/>
    </xf>
    <xf numFmtId="0" fontId="2" fillId="5" borderId="19" xfId="0" applyFont="1" applyFill="1" applyBorder="1" applyProtection="1">
      <protection locked="0"/>
    </xf>
    <xf numFmtId="0" fontId="2" fillId="5" borderId="18" xfId="0" applyFont="1" applyFill="1" applyBorder="1" applyProtection="1">
      <protection locked="0"/>
    </xf>
    <xf numFmtId="10" fontId="2" fillId="5" borderId="20" xfId="0" applyNumberFormat="1" applyFont="1" applyFill="1" applyBorder="1" applyAlignment="1" applyProtection="1">
      <alignment horizontal="center"/>
      <protection locked="0"/>
    </xf>
    <xf numFmtId="10" fontId="2" fillId="5" borderId="0" xfId="0" applyNumberFormat="1" applyFont="1" applyFill="1" applyAlignment="1" applyProtection="1">
      <alignment horizontal="center"/>
      <protection locked="0"/>
    </xf>
    <xf numFmtId="0" fontId="6" fillId="5" borderId="0" xfId="0" applyFont="1" applyFill="1" applyProtection="1">
      <protection locked="0"/>
    </xf>
    <xf numFmtId="0" fontId="3" fillId="5" borderId="21" xfId="0" applyFont="1" applyFill="1" applyBorder="1" applyProtection="1">
      <protection locked="0"/>
    </xf>
    <xf numFmtId="164" fontId="5" fillId="5" borderId="0" xfId="0" applyNumberFormat="1" applyFont="1" applyFill="1" applyAlignment="1" applyProtection="1">
      <alignment horizontal="center"/>
      <protection locked="0"/>
    </xf>
    <xf numFmtId="164" fontId="5" fillId="5" borderId="17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Protection="1">
      <protection locked="0"/>
    </xf>
    <xf numFmtId="0" fontId="3" fillId="5" borderId="0" xfId="0" applyFont="1" applyFill="1"/>
    <xf numFmtId="0" fontId="6" fillId="5" borderId="16" xfId="0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9" fontId="3" fillId="5" borderId="0" xfId="3" applyFont="1" applyFill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4" fillId="5" borderId="0" xfId="0" applyFont="1" applyFill="1" applyAlignment="1" applyProtection="1">
      <alignment vertical="center" wrapText="1"/>
      <protection locked="0"/>
    </xf>
    <xf numFmtId="2" fontId="6" fillId="3" borderId="8" xfId="0" applyNumberFormat="1" applyFont="1" applyFill="1" applyBorder="1" applyAlignment="1">
      <alignment vertical="center"/>
    </xf>
    <xf numFmtId="0" fontId="20" fillId="0" borderId="0" xfId="0" applyFont="1" applyProtection="1"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10" xfId="0" applyFont="1" applyBorder="1" applyAlignment="1" applyProtection="1">
      <alignment wrapText="1"/>
      <protection locked="0"/>
    </xf>
    <xf numFmtId="9" fontId="3" fillId="0" borderId="10" xfId="3" applyFont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 applyProtection="1">
      <alignment vertical="top" wrapText="1"/>
      <protection locked="0"/>
    </xf>
    <xf numFmtId="164" fontId="8" fillId="2" borderId="10" xfId="0" applyNumberFormat="1" applyFont="1" applyFill="1" applyBorder="1" applyAlignment="1">
      <alignment horizontal="right" wrapText="1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right"/>
    </xf>
    <xf numFmtId="9" fontId="4" fillId="2" borderId="10" xfId="3" applyFont="1" applyFill="1" applyBorder="1" applyAlignment="1" applyProtection="1">
      <alignment horizontal="center"/>
    </xf>
    <xf numFmtId="9" fontId="4" fillId="0" borderId="0" xfId="3" applyFont="1" applyFill="1" applyBorder="1" applyAlignment="1" applyProtection="1">
      <alignment horizontal="center"/>
    </xf>
    <xf numFmtId="164" fontId="5" fillId="2" borderId="10" xfId="0" applyNumberFormat="1" applyFont="1" applyFill="1" applyBorder="1" applyAlignment="1">
      <alignment horizontal="right" wrapText="1"/>
    </xf>
    <xf numFmtId="0" fontId="10" fillId="0" borderId="0" xfId="0" applyFont="1"/>
    <xf numFmtId="0" fontId="4" fillId="2" borderId="2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5" fillId="0" borderId="0" xfId="0" applyFont="1" applyProtection="1"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18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5" fillId="2" borderId="5" xfId="0" applyFont="1" applyFill="1" applyBorder="1"/>
    <xf numFmtId="0" fontId="8" fillId="2" borderId="16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2" fontId="3" fillId="2" borderId="13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1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>
      <alignment vertical="center" wrapText="1"/>
    </xf>
    <xf numFmtId="2" fontId="4" fillId="2" borderId="2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6" borderId="5" xfId="0" applyFont="1" applyFill="1" applyBorder="1"/>
    <xf numFmtId="0" fontId="3" fillId="6" borderId="16" xfId="0" applyFont="1" applyFill="1" applyBorder="1"/>
    <xf numFmtId="0" fontId="3" fillId="6" borderId="16" xfId="0" applyFont="1" applyFill="1" applyBorder="1" applyAlignment="1">
      <alignment horizontal="center"/>
    </xf>
    <xf numFmtId="0" fontId="3" fillId="6" borderId="4" xfId="0" applyFont="1" applyFill="1" applyBorder="1"/>
    <xf numFmtId="0" fontId="3" fillId="6" borderId="21" xfId="0" applyFont="1" applyFill="1" applyBorder="1"/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18" xfId="0" applyFont="1" applyFill="1" applyBorder="1"/>
    <xf numFmtId="0" fontId="4" fillId="6" borderId="28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4" fillId="5" borderId="5" xfId="0" applyFont="1" applyFill="1" applyBorder="1" applyProtection="1">
      <protection locked="0"/>
    </xf>
    <xf numFmtId="0" fontId="4" fillId="5" borderId="16" xfId="0" applyFont="1" applyFill="1" applyBorder="1" applyProtection="1">
      <protection locked="0"/>
    </xf>
    <xf numFmtId="0" fontId="4" fillId="5" borderId="21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4" fillId="5" borderId="7" xfId="0" applyFont="1" applyFill="1" applyBorder="1" applyProtection="1">
      <protection locked="0"/>
    </xf>
    <xf numFmtId="0" fontId="4" fillId="5" borderId="17" xfId="0" applyFont="1" applyFill="1" applyBorder="1" applyProtection="1">
      <protection locked="0"/>
    </xf>
    <xf numFmtId="4" fontId="3" fillId="6" borderId="10" xfId="0" applyNumberFormat="1" applyFont="1" applyFill="1" applyBorder="1" applyAlignment="1">
      <alignment horizontal="center"/>
    </xf>
    <xf numFmtId="4" fontId="3" fillId="6" borderId="31" xfId="0" applyNumberFormat="1" applyFont="1" applyFill="1" applyBorder="1" applyAlignment="1">
      <alignment horizontal="center"/>
    </xf>
    <xf numFmtId="4" fontId="4" fillId="6" borderId="3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5" borderId="0" xfId="0" applyFill="1" applyAlignment="1" applyProtection="1">
      <alignment vertical="center" wrapText="1"/>
      <protection locked="0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6" borderId="9" xfId="0" applyFont="1" applyFill="1" applyBorder="1"/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2" fillId="7" borderId="37" xfId="0" applyFont="1" applyFill="1" applyBorder="1" applyAlignment="1">
      <alignment vertical="center" wrapText="1"/>
    </xf>
    <xf numFmtId="0" fontId="22" fillId="8" borderId="38" xfId="0" applyFont="1" applyFill="1" applyBorder="1" applyAlignment="1">
      <alignment vertical="center" wrapText="1"/>
    </xf>
    <xf numFmtId="0" fontId="22" fillId="7" borderId="39" xfId="0" applyFont="1" applyFill="1" applyBorder="1" applyAlignment="1">
      <alignment vertical="center" wrapText="1"/>
    </xf>
    <xf numFmtId="0" fontId="22" fillId="8" borderId="40" xfId="0" applyFont="1" applyFill="1" applyBorder="1" applyAlignment="1">
      <alignment vertical="center" wrapText="1"/>
    </xf>
    <xf numFmtId="0" fontId="22" fillId="8" borderId="37" xfId="0" applyFont="1" applyFill="1" applyBorder="1" applyAlignment="1">
      <alignment vertical="center" wrapText="1"/>
    </xf>
    <xf numFmtId="0" fontId="22" fillId="8" borderId="39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 applyProtection="1">
      <alignment horizontal="left"/>
      <protection locked="0"/>
    </xf>
    <xf numFmtId="0" fontId="6" fillId="5" borderId="21" xfId="0" applyFont="1" applyFill="1" applyBorder="1" applyAlignment="1" applyProtection="1">
      <alignment horizontal="left" wrapText="1"/>
      <protection locked="0"/>
    </xf>
    <xf numFmtId="0" fontId="6" fillId="5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6" fillId="5" borderId="7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4" fillId="4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0" borderId="0" xfId="0" applyFont="1" applyAlignment="1">
      <alignment wrapText="1"/>
    </xf>
    <xf numFmtId="0" fontId="4" fillId="5" borderId="7" xfId="0" applyFont="1" applyFill="1" applyBorder="1" applyProtection="1">
      <protection locked="0"/>
    </xf>
    <xf numFmtId="0" fontId="4" fillId="5" borderId="17" xfId="0" applyFont="1" applyFill="1" applyBorder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5" borderId="11" xfId="0" applyFont="1" applyFill="1" applyBorder="1" applyAlignment="1" applyProtection="1">
      <alignment vertical="center" wrapText="1"/>
      <protection locked="0"/>
    </xf>
    <xf numFmtId="0" fontId="3" fillId="5" borderId="36" xfId="0" applyFont="1" applyFill="1" applyBorder="1" applyAlignment="1" applyProtection="1">
      <alignment vertical="center" wrapText="1"/>
      <protection locked="0"/>
    </xf>
    <xf numFmtId="0" fontId="3" fillId="5" borderId="22" xfId="0" applyFont="1" applyFill="1" applyBorder="1" applyAlignment="1" applyProtection="1">
      <alignment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0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6" borderId="15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center"/>
    </xf>
    <xf numFmtId="0" fontId="4" fillId="5" borderId="5" xfId="0" applyFont="1" applyFill="1" applyBorder="1" applyProtection="1">
      <protection locked="0"/>
    </xf>
    <xf numFmtId="0" fontId="4" fillId="5" borderId="16" xfId="0" applyFont="1" applyFill="1" applyBorder="1" applyProtection="1">
      <protection locked="0"/>
    </xf>
    <xf numFmtId="0" fontId="4" fillId="5" borderId="21" xfId="0" applyFont="1" applyFill="1" applyBorder="1" applyAlignment="1" applyProtection="1">
      <alignment horizontal="left" wrapText="1"/>
      <protection locked="0"/>
    </xf>
    <xf numFmtId="0" fontId="4" fillId="5" borderId="0" xfId="0" applyFont="1" applyFill="1" applyAlignment="1" applyProtection="1">
      <alignment horizontal="left" wrapText="1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2" fillId="0" borderId="0" xfId="2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view="pageBreakPreview" zoomScaleNormal="100" zoomScaleSheetLayoutView="100" workbookViewId="0">
      <selection activeCell="A3" sqref="A3:O3"/>
    </sheetView>
  </sheetViews>
  <sheetFormatPr defaultColWidth="11.42578125" defaultRowHeight="15" x14ac:dyDescent="0.25"/>
  <cols>
    <col min="1" max="1" width="40" style="29" customWidth="1"/>
    <col min="2" max="2" width="14.42578125" style="29" customWidth="1"/>
    <col min="3" max="3" width="19.28515625" style="29" customWidth="1"/>
    <col min="4" max="4" width="11.85546875" style="29" customWidth="1"/>
    <col min="5" max="5" width="14.28515625" style="29" customWidth="1"/>
    <col min="6" max="8" width="11.85546875" style="29" customWidth="1"/>
    <col min="9" max="9" width="13.28515625" style="29" customWidth="1"/>
    <col min="10" max="10" width="13" style="29" customWidth="1"/>
    <col min="11" max="11" width="1.42578125" style="29" customWidth="1"/>
    <col min="12" max="12" width="17.42578125" style="29" customWidth="1"/>
    <col min="13" max="13" width="13.5703125" style="29" customWidth="1"/>
    <col min="14" max="14" width="19.42578125" style="29" bestFit="1" customWidth="1"/>
    <col min="15" max="15" width="12.7109375" style="29" customWidth="1"/>
    <col min="16" max="16384" width="11.42578125" style="29"/>
  </cols>
  <sheetData>
    <row r="1" spans="1:16" ht="27" customHeight="1" x14ac:dyDescent="0.2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55"/>
    </row>
    <row r="2" spans="1:16" ht="4.5" customHeight="1" x14ac:dyDescent="0.25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06"/>
    </row>
    <row r="3" spans="1:16" ht="15.6" customHeight="1" x14ac:dyDescent="0.25">
      <c r="A3" s="189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06"/>
    </row>
    <row r="4" spans="1:16" ht="15.75" x14ac:dyDescent="0.25">
      <c r="A4" s="9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0"/>
    </row>
    <row r="5" spans="1:16" x14ac:dyDescent="0.2">
      <c r="A5" s="193" t="s">
        <v>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30"/>
    </row>
    <row r="6" spans="1:16" x14ac:dyDescent="0.2">
      <c r="A6" s="195" t="s">
        <v>3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30"/>
    </row>
    <row r="7" spans="1:16" x14ac:dyDescent="0.2">
      <c r="A7" s="199" t="s">
        <v>4</v>
      </c>
      <c r="B7" s="200"/>
      <c r="C7" s="200"/>
      <c r="D7" s="200"/>
      <c r="E7" s="200"/>
      <c r="F7" s="200"/>
      <c r="G7" s="200"/>
      <c r="H7" s="200"/>
      <c r="I7" s="200"/>
      <c r="J7" s="200"/>
      <c r="K7" s="47"/>
      <c r="L7" s="47"/>
      <c r="M7" s="47"/>
      <c r="N7" s="47"/>
      <c r="O7" s="50"/>
      <c r="P7" s="30"/>
    </row>
    <row r="8" spans="1:16" ht="15" customHeight="1" x14ac:dyDescent="0.25">
      <c r="A8" s="7"/>
      <c r="B8" s="7"/>
      <c r="C8" s="7"/>
      <c r="D8" s="7"/>
      <c r="E8" s="7"/>
      <c r="F8" s="7"/>
      <c r="G8" s="7"/>
      <c r="H8" s="7"/>
      <c r="I8" s="76"/>
      <c r="J8" s="76"/>
      <c r="K8" s="214"/>
      <c r="L8" s="214"/>
      <c r="M8" s="101"/>
      <c r="N8" s="197"/>
      <c r="O8" s="197"/>
      <c r="P8" s="30"/>
    </row>
    <row r="9" spans="1:16" x14ac:dyDescent="0.2">
      <c r="A9" s="77" t="s">
        <v>5</v>
      </c>
      <c r="B9" s="77" t="s">
        <v>6</v>
      </c>
      <c r="C9" s="77" t="s">
        <v>7</v>
      </c>
      <c r="D9" s="77" t="s">
        <v>8</v>
      </c>
      <c r="E9" s="77" t="s">
        <v>9</v>
      </c>
      <c r="F9" s="77" t="s">
        <v>10</v>
      </c>
      <c r="G9" s="77" t="s">
        <v>11</v>
      </c>
      <c r="H9" s="77" t="s">
        <v>12</v>
      </c>
      <c r="I9" s="77" t="s">
        <v>13</v>
      </c>
      <c r="J9" s="77" t="s">
        <v>14</v>
      </c>
      <c r="K9" s="79"/>
      <c r="L9" s="102" t="s">
        <v>15</v>
      </c>
      <c r="M9" s="103" t="s">
        <v>16</v>
      </c>
      <c r="N9" s="78" t="s">
        <v>17</v>
      </c>
      <c r="O9" s="78" t="s">
        <v>18</v>
      </c>
      <c r="P9" s="30"/>
    </row>
    <row r="10" spans="1:16" ht="15" customHeight="1" x14ac:dyDescent="0.25">
      <c r="A10" s="208" t="s">
        <v>19</v>
      </c>
      <c r="B10" s="204" t="s">
        <v>20</v>
      </c>
      <c r="C10" s="205" t="s">
        <v>21</v>
      </c>
      <c r="D10" s="205" t="s">
        <v>22</v>
      </c>
      <c r="E10" s="209" t="s">
        <v>23</v>
      </c>
      <c r="F10" s="212" t="s">
        <v>24</v>
      </c>
      <c r="G10" s="209" t="s">
        <v>25</v>
      </c>
      <c r="H10" s="212" t="s">
        <v>24</v>
      </c>
      <c r="I10" s="216" t="s">
        <v>26</v>
      </c>
      <c r="J10" s="80" t="s">
        <v>27</v>
      </c>
      <c r="K10" s="215"/>
      <c r="L10" s="204" t="s">
        <v>28</v>
      </c>
      <c r="M10" s="205" t="s">
        <v>29</v>
      </c>
      <c r="N10" s="201" t="s">
        <v>30</v>
      </c>
      <c r="O10" s="198" t="s">
        <v>31</v>
      </c>
      <c r="P10" s="30"/>
    </row>
    <row r="11" spans="1:16" x14ac:dyDescent="0.25">
      <c r="A11" s="208"/>
      <c r="B11" s="204"/>
      <c r="C11" s="206"/>
      <c r="D11" s="206"/>
      <c r="E11" s="210"/>
      <c r="F11" s="212"/>
      <c r="G11" s="210"/>
      <c r="H11" s="212"/>
      <c r="I11" s="216"/>
      <c r="J11" s="81" t="s">
        <v>32</v>
      </c>
      <c r="K11" s="215"/>
      <c r="L11" s="204"/>
      <c r="M11" s="206"/>
      <c r="N11" s="202"/>
      <c r="O11" s="198"/>
      <c r="P11" s="30"/>
    </row>
    <row r="12" spans="1:16" ht="58.5" customHeight="1" x14ac:dyDescent="0.25">
      <c r="A12" s="208"/>
      <c r="B12" s="204"/>
      <c r="C12" s="207"/>
      <c r="D12" s="207"/>
      <c r="E12" s="211"/>
      <c r="F12" s="213"/>
      <c r="G12" s="211"/>
      <c r="H12" s="213"/>
      <c r="I12" s="216"/>
      <c r="J12" s="82"/>
      <c r="K12" s="215"/>
      <c r="L12" s="204"/>
      <c r="M12" s="207"/>
      <c r="N12" s="203"/>
      <c r="O12" s="198"/>
      <c r="P12" s="30"/>
    </row>
    <row r="13" spans="1:16" ht="15" customHeight="1" x14ac:dyDescent="0.25">
      <c r="A13" s="83" t="s">
        <v>33</v>
      </c>
      <c r="B13" s="84"/>
      <c r="C13" s="84"/>
      <c r="D13" s="84"/>
      <c r="E13" s="84"/>
      <c r="F13" s="105"/>
      <c r="G13" s="84"/>
      <c r="H13" s="105"/>
      <c r="I13" s="85">
        <f t="shared" ref="I13:I18" si="0">B13*$O$3</f>
        <v>0</v>
      </c>
      <c r="J13" s="28"/>
      <c r="K13" s="86"/>
      <c r="L13" s="99"/>
      <c r="M13" s="100"/>
      <c r="N13" s="73"/>
      <c r="O13" s="87">
        <f t="shared" ref="O13:O18" si="1">I13*M13/100</f>
        <v>0</v>
      </c>
      <c r="P13" s="30"/>
    </row>
    <row r="14" spans="1:16" ht="14.25" customHeight="1" x14ac:dyDescent="0.25">
      <c r="A14" s="88" t="s">
        <v>34</v>
      </c>
      <c r="B14" s="84"/>
      <c r="C14" s="84"/>
      <c r="D14" s="84"/>
      <c r="E14" s="84"/>
      <c r="F14" s="105"/>
      <c r="G14" s="84"/>
      <c r="H14" s="105"/>
      <c r="I14" s="85">
        <f t="shared" si="0"/>
        <v>0</v>
      </c>
      <c r="J14" s="28"/>
      <c r="K14" s="86"/>
      <c r="L14" s="99"/>
      <c r="M14" s="100"/>
      <c r="N14" s="74"/>
      <c r="O14" s="87">
        <f t="shared" si="1"/>
        <v>0</v>
      </c>
      <c r="P14" s="30"/>
    </row>
    <row r="15" spans="1:16" ht="14.25" customHeight="1" x14ac:dyDescent="0.25">
      <c r="A15" s="88" t="s">
        <v>34</v>
      </c>
      <c r="B15" s="84"/>
      <c r="C15" s="84"/>
      <c r="D15" s="84"/>
      <c r="E15" s="84"/>
      <c r="F15" s="105"/>
      <c r="G15" s="84"/>
      <c r="H15" s="105"/>
      <c r="I15" s="85">
        <f t="shared" si="0"/>
        <v>0</v>
      </c>
      <c r="J15" s="28"/>
      <c r="K15" s="86"/>
      <c r="L15" s="99"/>
      <c r="M15" s="74"/>
      <c r="N15" s="75"/>
      <c r="O15" s="87">
        <f t="shared" si="1"/>
        <v>0</v>
      </c>
      <c r="P15" s="30"/>
    </row>
    <row r="16" spans="1:16" ht="14.25" customHeight="1" x14ac:dyDescent="0.25">
      <c r="A16" s="88" t="s">
        <v>34</v>
      </c>
      <c r="B16" s="84"/>
      <c r="C16" s="84"/>
      <c r="D16" s="84"/>
      <c r="E16" s="84"/>
      <c r="F16" s="105"/>
      <c r="G16" s="84"/>
      <c r="H16" s="105"/>
      <c r="I16" s="85">
        <f t="shared" si="0"/>
        <v>0</v>
      </c>
      <c r="J16" s="28"/>
      <c r="K16" s="86"/>
      <c r="L16" s="99"/>
      <c r="M16" s="74"/>
      <c r="N16" s="75"/>
      <c r="O16" s="87">
        <f t="shared" si="1"/>
        <v>0</v>
      </c>
      <c r="P16" s="30"/>
    </row>
    <row r="17" spans="1:16" ht="15.75" x14ac:dyDescent="0.25">
      <c r="A17" s="88" t="s">
        <v>34</v>
      </c>
      <c r="B17" s="84"/>
      <c r="C17" s="84"/>
      <c r="D17" s="84"/>
      <c r="E17" s="84"/>
      <c r="F17" s="105"/>
      <c r="G17" s="84"/>
      <c r="H17" s="105"/>
      <c r="I17" s="85">
        <f t="shared" si="0"/>
        <v>0</v>
      </c>
      <c r="J17" s="28"/>
      <c r="K17" s="86"/>
      <c r="L17" s="99"/>
      <c r="M17" s="100"/>
      <c r="N17" s="74"/>
      <c r="O17" s="87">
        <f t="shared" si="1"/>
        <v>0</v>
      </c>
      <c r="P17" s="30"/>
    </row>
    <row r="18" spans="1:16" ht="15.75" x14ac:dyDescent="0.25">
      <c r="A18" s="88" t="s">
        <v>35</v>
      </c>
      <c r="B18" s="84"/>
      <c r="C18" s="84"/>
      <c r="D18" s="84"/>
      <c r="E18" s="84"/>
      <c r="F18" s="105"/>
      <c r="G18" s="84"/>
      <c r="H18" s="105"/>
      <c r="I18" s="85">
        <f t="shared" si="0"/>
        <v>0</v>
      </c>
      <c r="J18" s="28"/>
      <c r="K18" s="86"/>
      <c r="L18" s="99"/>
      <c r="M18" s="100"/>
      <c r="N18" s="28"/>
      <c r="O18" s="87">
        <f t="shared" si="1"/>
        <v>0</v>
      </c>
      <c r="P18" s="30"/>
    </row>
    <row r="19" spans="1:16" ht="15.75" x14ac:dyDescent="0.25">
      <c r="A19" s="89" t="s">
        <v>36</v>
      </c>
      <c r="B19" s="90">
        <f>SUM(B13:B18)</f>
        <v>0</v>
      </c>
      <c r="C19" s="91"/>
      <c r="D19" s="91"/>
      <c r="E19" s="91"/>
      <c r="F19" s="91"/>
      <c r="G19" s="91"/>
      <c r="H19" s="91"/>
      <c r="I19" s="76"/>
      <c r="J19" s="76"/>
      <c r="K19" s="76"/>
      <c r="L19" s="97"/>
      <c r="M19" s="98"/>
      <c r="N19" s="76"/>
      <c r="O19" s="92">
        <f>SUM(O13:O18)</f>
        <v>0</v>
      </c>
      <c r="P19" s="30"/>
    </row>
    <row r="20" spans="1:16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8"/>
      <c r="P20" s="30"/>
    </row>
    <row r="21" spans="1:16" ht="15.75" x14ac:dyDescent="0.25">
      <c r="A21" s="93" t="s">
        <v>37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"/>
      <c r="N21" s="7"/>
      <c r="O21" s="7"/>
      <c r="P21" s="30"/>
    </row>
    <row r="22" spans="1:16" ht="15" customHeight="1" x14ac:dyDescent="0.2">
      <c r="A22" s="8" t="s">
        <v>38</v>
      </c>
      <c r="B22" s="9" t="s">
        <v>39</v>
      </c>
      <c r="C22" s="156" t="s">
        <v>40</v>
      </c>
      <c r="D22" s="10" t="s">
        <v>41</v>
      </c>
      <c r="E22" s="9" t="s">
        <v>42</v>
      </c>
      <c r="F22" s="159"/>
      <c r="G22" s="160"/>
      <c r="H22" s="160"/>
      <c r="I22" s="160"/>
      <c r="J22" s="1"/>
      <c r="K22" s="164"/>
      <c r="L22" s="165"/>
      <c r="M22" s="7"/>
      <c r="N22" s="7"/>
      <c r="O22" s="7"/>
      <c r="P22" s="30"/>
    </row>
    <row r="23" spans="1:16" ht="38.25" x14ac:dyDescent="0.2">
      <c r="A23" s="11" t="s">
        <v>43</v>
      </c>
      <c r="B23" s="12" t="s">
        <v>44</v>
      </c>
      <c r="C23" s="157" t="s">
        <v>45</v>
      </c>
      <c r="D23" s="13" t="s">
        <v>46</v>
      </c>
      <c r="E23" s="12" t="s">
        <v>47</v>
      </c>
      <c r="F23" s="159"/>
      <c r="G23" s="160"/>
      <c r="H23" s="160"/>
      <c r="I23" s="160"/>
      <c r="J23" s="1"/>
      <c r="K23" s="164"/>
      <c r="L23" s="165"/>
      <c r="M23" s="7"/>
      <c r="N23" s="104"/>
      <c r="O23" s="7"/>
      <c r="P23" s="30"/>
    </row>
    <row r="24" spans="1:16" ht="46.5" customHeight="1" x14ac:dyDescent="0.2">
      <c r="A24" s="94" t="s">
        <v>48</v>
      </c>
      <c r="B24" s="82" t="s">
        <v>49</v>
      </c>
      <c r="C24" s="158" t="s">
        <v>50</v>
      </c>
      <c r="D24" s="95" t="s">
        <v>51</v>
      </c>
      <c r="E24" s="82" t="s">
        <v>52</v>
      </c>
      <c r="F24" s="161"/>
      <c r="G24" s="162"/>
      <c r="H24" s="162"/>
      <c r="I24" s="162"/>
      <c r="J24" s="1"/>
      <c r="K24" s="62"/>
      <c r="L24" s="163"/>
      <c r="M24" s="7"/>
      <c r="N24" s="7"/>
      <c r="O24" s="7"/>
      <c r="P24" s="30"/>
    </row>
    <row r="25" spans="1:16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7"/>
      <c r="L25" s="7"/>
      <c r="M25" s="7"/>
      <c r="N25" s="7"/>
      <c r="O25" s="7"/>
      <c r="P25" s="30"/>
    </row>
    <row r="26" spans="1:16" ht="15" customHeight="1" x14ac:dyDescent="0.25">
      <c r="A26" s="217" t="s">
        <v>30</v>
      </c>
      <c r="B26" s="218"/>
      <c r="C26" s="221" t="s">
        <v>53</v>
      </c>
      <c r="D26" s="221"/>
      <c r="E26" s="221"/>
      <c r="F26" s="221"/>
      <c r="G26" s="221"/>
      <c r="H26" s="221"/>
      <c r="I26" s="221"/>
      <c r="J26" s="221"/>
      <c r="K26" s="30"/>
      <c r="L26" s="30"/>
      <c r="M26" s="30"/>
      <c r="N26" s="30"/>
      <c r="O26" s="30"/>
      <c r="P26" s="30"/>
    </row>
    <row r="27" spans="1:16" x14ac:dyDescent="0.25">
      <c r="A27" s="219"/>
      <c r="B27" s="220"/>
      <c r="C27" s="221"/>
      <c r="D27" s="221"/>
      <c r="E27" s="221"/>
      <c r="F27" s="221"/>
      <c r="G27" s="221"/>
      <c r="H27" s="221"/>
      <c r="I27" s="221"/>
      <c r="J27" s="221"/>
      <c r="K27" s="30"/>
      <c r="L27" s="30"/>
      <c r="M27" s="30"/>
      <c r="N27" s="30"/>
      <c r="O27" s="30"/>
    </row>
  </sheetData>
  <sheetProtection algorithmName="SHA-512" hashValue="c8hTE0KsV6GpeC07SEFivQ7noO4zmSsy1VXI+7Hhx8X7O9mH/7JAsWU9FgoPzmOVQxMKu1t5PafqPVpR6+yH3Q==" saltValue="tywjcnHufaPPm3n4eXbP/g==" spinCount="100000" sheet="1" formatCells="0" formatColumns="0" formatRows="0" insertRows="0" deleteRows="0"/>
  <protectedRanges>
    <protectedRange sqref="J13:N18" name="Intervallo4_3"/>
    <protectedRange sqref="A13:H18" name="Intervallo3_3"/>
    <protectedRange sqref="A5:O7" name="Intervallo2_2"/>
  </protectedRanges>
  <mergeCells count="23">
    <mergeCell ref="A26:B27"/>
    <mergeCell ref="C26:J27"/>
    <mergeCell ref="B10:B12"/>
    <mergeCell ref="C10:C12"/>
    <mergeCell ref="E10:E12"/>
    <mergeCell ref="F10:F12"/>
    <mergeCell ref="O10:O12"/>
    <mergeCell ref="A7:J7"/>
    <mergeCell ref="N10:N12"/>
    <mergeCell ref="L10:L12"/>
    <mergeCell ref="M10:M12"/>
    <mergeCell ref="A10:A12"/>
    <mergeCell ref="G10:G12"/>
    <mergeCell ref="H10:H12"/>
    <mergeCell ref="K8:L8"/>
    <mergeCell ref="K10:K12"/>
    <mergeCell ref="D10:D12"/>
    <mergeCell ref="I10:I12"/>
    <mergeCell ref="A3:O3"/>
    <mergeCell ref="A1:O2"/>
    <mergeCell ref="A5:O5"/>
    <mergeCell ref="A6:O6"/>
    <mergeCell ref="N8:O8"/>
  </mergeCells>
  <phoneticPr fontId="2" type="noConversion"/>
  <dataValidations count="1">
    <dataValidation type="list" allowBlank="1" showInputMessage="1" showErrorMessage="1" sqref="F13:F18 H13:H18" xr:uid="{00000000-0002-0000-0000-000000000000}">
      <formula1>"in linea,positivo,negativo"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1"/>
  <sheetViews>
    <sheetView view="pageBreakPreview" zoomScaleNormal="100" zoomScaleSheetLayoutView="100" workbookViewId="0">
      <selection activeCell="D10" sqref="D10"/>
    </sheetView>
  </sheetViews>
  <sheetFormatPr defaultColWidth="11.42578125" defaultRowHeight="11.25" x14ac:dyDescent="0.2"/>
  <cols>
    <col min="1" max="1" width="18" style="32" customWidth="1"/>
    <col min="2" max="2" width="7.7109375" style="32" bestFit="1" customWidth="1"/>
    <col min="3" max="3" width="19.85546875" style="32" customWidth="1"/>
    <col min="4" max="4" width="28.85546875" style="32" customWidth="1"/>
    <col min="5" max="5" width="7.28515625" style="32" customWidth="1"/>
    <col min="6" max="6" width="7.85546875" style="32" customWidth="1"/>
    <col min="7" max="7" width="2" style="32" bestFit="1" customWidth="1"/>
    <col min="8" max="8" width="15.7109375" style="32" customWidth="1"/>
    <col min="9" max="9" width="10.5703125" style="32" customWidth="1"/>
    <col min="10" max="10" width="25.28515625" style="32" customWidth="1"/>
    <col min="11" max="11" width="27.42578125" style="32" customWidth="1"/>
    <col min="12" max="16384" width="11.42578125" style="32"/>
  </cols>
  <sheetData>
    <row r="1" spans="1:19" s="31" customFormat="1" ht="15.75" customHeight="1" x14ac:dyDescent="0.25">
      <c r="A1" s="107" t="s">
        <v>54</v>
      </c>
      <c r="B1" s="108"/>
      <c r="C1" s="108"/>
      <c r="D1" s="108"/>
      <c r="E1" s="108"/>
      <c r="F1" s="108"/>
      <c r="G1" s="108"/>
      <c r="H1" s="108"/>
      <c r="I1" s="109"/>
      <c r="J1" s="110"/>
      <c r="K1" s="111"/>
      <c r="L1" s="45"/>
      <c r="M1" s="45"/>
      <c r="N1" s="45"/>
      <c r="O1" s="45"/>
      <c r="P1" s="45"/>
      <c r="Q1" s="45"/>
      <c r="R1" s="45"/>
      <c r="S1" s="45"/>
    </row>
    <row r="2" spans="1:19" s="7" customFormat="1" ht="9" customHeight="1" x14ac:dyDescent="0.2">
      <c r="A2" s="241"/>
      <c r="B2" s="242"/>
      <c r="C2" s="242"/>
      <c r="D2" s="242"/>
      <c r="E2" s="242"/>
      <c r="F2" s="242"/>
      <c r="G2" s="242"/>
      <c r="H2" s="242"/>
      <c r="I2" s="243"/>
      <c r="J2" s="243"/>
      <c r="K2" s="174"/>
      <c r="L2" s="45"/>
      <c r="M2" s="45"/>
      <c r="N2" s="45"/>
      <c r="O2" s="45"/>
      <c r="P2" s="45"/>
      <c r="Q2" s="45"/>
      <c r="R2" s="45"/>
      <c r="S2" s="45"/>
    </row>
    <row r="3" spans="1:19" s="7" customFormat="1" ht="15.75" customHeight="1" x14ac:dyDescent="0.2">
      <c r="A3" s="43"/>
      <c r="B3" s="43"/>
      <c r="C3" s="43"/>
      <c r="D3" s="43"/>
      <c r="E3" s="43"/>
      <c r="F3" s="43"/>
      <c r="G3" s="43"/>
      <c r="H3" s="43"/>
      <c r="I3" s="44"/>
      <c r="J3" s="44"/>
      <c r="K3" s="45"/>
    </row>
    <row r="4" spans="1:19" s="7" customFormat="1" ht="12.75" customHeight="1" x14ac:dyDescent="0.2">
      <c r="A4" s="244" t="s">
        <v>2</v>
      </c>
      <c r="B4" s="245"/>
      <c r="C4" s="245"/>
      <c r="D4" s="245"/>
      <c r="E4" s="46"/>
      <c r="F4" s="46"/>
      <c r="G4" s="46"/>
      <c r="H4" s="46"/>
      <c r="I4" s="46"/>
      <c r="J4" s="46"/>
      <c r="K4" s="48"/>
    </row>
    <row r="5" spans="1:19" s="7" customFormat="1" ht="12.75" customHeight="1" x14ac:dyDescent="0.2">
      <c r="A5" s="246" t="s">
        <v>3</v>
      </c>
      <c r="B5" s="247"/>
      <c r="C5" s="247"/>
      <c r="D5" s="247"/>
      <c r="E5" s="247"/>
      <c r="F5" s="247"/>
      <c r="G5" s="247"/>
      <c r="H5" s="247"/>
      <c r="I5" s="247"/>
      <c r="J5" s="247"/>
      <c r="K5" s="49"/>
    </row>
    <row r="6" spans="1:19" s="7" customFormat="1" ht="12.75" customHeight="1" x14ac:dyDescent="0.2">
      <c r="A6" s="223" t="s">
        <v>55</v>
      </c>
      <c r="B6" s="224"/>
      <c r="C6" s="224"/>
      <c r="D6" s="224"/>
      <c r="E6" s="47"/>
      <c r="F6" s="47"/>
      <c r="G6" s="47"/>
      <c r="H6" s="47"/>
      <c r="I6" s="47"/>
      <c r="J6" s="47"/>
      <c r="K6" s="51"/>
    </row>
    <row r="7" spans="1:19" ht="3" customHeight="1" thickBo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9" s="33" customFormat="1" x14ac:dyDescent="0.25">
      <c r="A8" s="36" t="s">
        <v>5</v>
      </c>
      <c r="B8" s="37" t="s">
        <v>6</v>
      </c>
      <c r="C8" s="37" t="s">
        <v>7</v>
      </c>
      <c r="D8" s="37" t="s">
        <v>8</v>
      </c>
      <c r="E8" s="37" t="s">
        <v>9</v>
      </c>
      <c r="F8" s="37" t="s">
        <v>10</v>
      </c>
      <c r="G8" s="37"/>
      <c r="H8" s="37" t="s">
        <v>11</v>
      </c>
      <c r="I8" s="37" t="s">
        <v>12</v>
      </c>
      <c r="J8" s="39" t="s">
        <v>13</v>
      </c>
      <c r="K8" s="39" t="s">
        <v>16</v>
      </c>
    </row>
    <row r="9" spans="1:19" s="34" customFormat="1" ht="102" thickBot="1" x14ac:dyDescent="0.3">
      <c r="A9" s="112" t="s">
        <v>56</v>
      </c>
      <c r="B9" s="113" t="s">
        <v>57</v>
      </c>
      <c r="C9" s="113" t="s">
        <v>58</v>
      </c>
      <c r="D9" s="113" t="s">
        <v>59</v>
      </c>
      <c r="E9" s="113" t="s">
        <v>60</v>
      </c>
      <c r="F9" s="113" t="s">
        <v>61</v>
      </c>
      <c r="G9" s="113"/>
      <c r="H9" s="113" t="s">
        <v>62</v>
      </c>
      <c r="I9" s="113" t="s">
        <v>63</v>
      </c>
      <c r="J9" s="38" t="s">
        <v>64</v>
      </c>
      <c r="K9" s="130" t="s">
        <v>65</v>
      </c>
    </row>
    <row r="10" spans="1:19" ht="34.5" thickBot="1" x14ac:dyDescent="0.25">
      <c r="A10" s="225" t="s">
        <v>66</v>
      </c>
      <c r="B10" s="228">
        <v>30</v>
      </c>
      <c r="C10" s="183" t="s">
        <v>67</v>
      </c>
      <c r="D10" s="184" t="s">
        <v>68</v>
      </c>
      <c r="E10" s="166">
        <v>40</v>
      </c>
      <c r="F10" s="114"/>
      <c r="G10" s="115"/>
      <c r="H10" s="114"/>
      <c r="I10" s="116">
        <f>+($B$10*E10)/100*H10</f>
        <v>0</v>
      </c>
      <c r="J10" s="175"/>
      <c r="K10" s="176"/>
    </row>
    <row r="11" spans="1:19" ht="34.5" thickBot="1" x14ac:dyDescent="0.25">
      <c r="A11" s="226"/>
      <c r="B11" s="229"/>
      <c r="C11" s="185" t="s">
        <v>69</v>
      </c>
      <c r="D11" s="186" t="s">
        <v>70</v>
      </c>
      <c r="E11" s="167">
        <v>40</v>
      </c>
      <c r="F11" s="117"/>
      <c r="G11" s="118"/>
      <c r="H11" s="117"/>
      <c r="I11" s="119">
        <f>+($B$10*E11)/100*H11</f>
        <v>0</v>
      </c>
      <c r="J11" s="177"/>
      <c r="K11" s="178"/>
    </row>
    <row r="12" spans="1:19" ht="23.25" thickBot="1" x14ac:dyDescent="0.25">
      <c r="A12" s="227"/>
      <c r="B12" s="230"/>
      <c r="C12" s="185" t="s">
        <v>71</v>
      </c>
      <c r="D12" s="186" t="s">
        <v>72</v>
      </c>
      <c r="E12" s="168">
        <v>20</v>
      </c>
      <c r="F12" s="120"/>
      <c r="G12" s="121"/>
      <c r="H12" s="120"/>
      <c r="I12" s="122">
        <f>+($B$10*E12)/100*H12</f>
        <v>0</v>
      </c>
      <c r="J12" s="179"/>
      <c r="K12" s="180"/>
    </row>
    <row r="13" spans="1:19" ht="90.75" thickBot="1" x14ac:dyDescent="0.25">
      <c r="A13" s="231" t="s">
        <v>73</v>
      </c>
      <c r="B13" s="234">
        <v>25</v>
      </c>
      <c r="C13" s="183" t="s">
        <v>74</v>
      </c>
      <c r="D13" s="184" t="s">
        <v>75</v>
      </c>
      <c r="E13" s="169">
        <v>50</v>
      </c>
      <c r="F13" s="114"/>
      <c r="G13" s="115"/>
      <c r="H13" s="114"/>
      <c r="I13" s="116">
        <f>+($B$13*E13)/100*H13</f>
        <v>0</v>
      </c>
      <c r="J13" s="175"/>
      <c r="K13" s="176"/>
    </row>
    <row r="14" spans="1:19" ht="45.75" thickBot="1" x14ac:dyDescent="0.25">
      <c r="A14" s="233"/>
      <c r="B14" s="236"/>
      <c r="C14" s="185" t="s">
        <v>76</v>
      </c>
      <c r="D14" s="186" t="s">
        <v>77</v>
      </c>
      <c r="E14" s="170">
        <v>50</v>
      </c>
      <c r="F14" s="120"/>
      <c r="G14" s="121"/>
      <c r="H14" s="120"/>
      <c r="I14" s="122">
        <f>+($B$13*E14)/100*H14</f>
        <v>0</v>
      </c>
      <c r="J14" s="179"/>
      <c r="K14" s="180"/>
      <c r="O14" s="248"/>
      <c r="P14" s="249"/>
      <c r="Q14" s="67"/>
      <c r="R14" s="67"/>
      <c r="S14" s="68"/>
    </row>
    <row r="15" spans="1:19" ht="68.25" thickBot="1" x14ac:dyDescent="0.25">
      <c r="A15" s="231" t="s">
        <v>78</v>
      </c>
      <c r="B15" s="234">
        <v>25</v>
      </c>
      <c r="C15" s="183" t="s">
        <v>79</v>
      </c>
      <c r="D15" s="184" t="s">
        <v>80</v>
      </c>
      <c r="E15" s="169">
        <v>50</v>
      </c>
      <c r="F15" s="114"/>
      <c r="G15" s="115"/>
      <c r="H15" s="114"/>
      <c r="I15" s="116">
        <f>+($B$15*E15)/100*H15</f>
        <v>0</v>
      </c>
      <c r="J15" s="175"/>
      <c r="K15" s="176"/>
      <c r="O15" s="248"/>
      <c r="P15" s="249"/>
      <c r="Q15" s="69"/>
      <c r="R15" s="69"/>
      <c r="S15" s="68"/>
    </row>
    <row r="16" spans="1:19" ht="124.5" thickBot="1" x14ac:dyDescent="0.25">
      <c r="A16" s="232"/>
      <c r="B16" s="235"/>
      <c r="C16" s="183" t="s">
        <v>81</v>
      </c>
      <c r="D16" s="184" t="s">
        <v>82</v>
      </c>
      <c r="E16" s="171">
        <v>50</v>
      </c>
      <c r="F16" s="117"/>
      <c r="G16" s="118"/>
      <c r="H16" s="117"/>
      <c r="I16" s="119">
        <f>+($B$15*E16)/100*H16</f>
        <v>0</v>
      </c>
      <c r="J16" s="177"/>
      <c r="K16" s="178"/>
      <c r="O16" s="248"/>
      <c r="P16" s="249"/>
      <c r="Q16" s="70"/>
      <c r="R16" s="70"/>
      <c r="S16" s="68"/>
    </row>
    <row r="17" spans="1:11" ht="45.75" thickBot="1" x14ac:dyDescent="0.25">
      <c r="A17" s="231" t="s">
        <v>83</v>
      </c>
      <c r="B17" s="234">
        <v>20</v>
      </c>
      <c r="C17" s="185" t="s">
        <v>84</v>
      </c>
      <c r="D17" s="187" t="s">
        <v>85</v>
      </c>
      <c r="E17" s="169">
        <v>50</v>
      </c>
      <c r="F17" s="114"/>
      <c r="G17" s="115"/>
      <c r="H17" s="114"/>
      <c r="I17" s="116">
        <f>+($B$17*E17)/100*H17</f>
        <v>0</v>
      </c>
      <c r="J17" s="175"/>
      <c r="K17" s="176"/>
    </row>
    <row r="18" spans="1:11" ht="23.25" thickBot="1" x14ac:dyDescent="0.25">
      <c r="A18" s="232"/>
      <c r="B18" s="235"/>
      <c r="C18" s="185" t="s">
        <v>86</v>
      </c>
      <c r="D18" s="188" t="s">
        <v>87</v>
      </c>
      <c r="E18" s="171">
        <v>30</v>
      </c>
      <c r="F18" s="117"/>
      <c r="G18" s="118"/>
      <c r="H18" s="117"/>
      <c r="I18" s="119">
        <f>+($B$17*E18)/100*H18</f>
        <v>0</v>
      </c>
      <c r="J18" s="177"/>
      <c r="K18" s="178"/>
    </row>
    <row r="19" spans="1:11" ht="23.25" thickBot="1" x14ac:dyDescent="0.25">
      <c r="A19" s="233"/>
      <c r="B19" s="236"/>
      <c r="C19" s="185" t="s">
        <v>88</v>
      </c>
      <c r="D19" s="188" t="s">
        <v>89</v>
      </c>
      <c r="E19" s="170">
        <v>20</v>
      </c>
      <c r="F19" s="120"/>
      <c r="G19" s="121"/>
      <c r="H19" s="120"/>
      <c r="I19" s="122">
        <f>+($B$17*E19)/100*H19</f>
        <v>0</v>
      </c>
      <c r="J19" s="179"/>
      <c r="K19" s="180"/>
    </row>
    <row r="20" spans="1:11" ht="27.75" thickBot="1" x14ac:dyDescent="0.25">
      <c r="A20" s="123" t="s">
        <v>36</v>
      </c>
      <c r="B20" s="124">
        <f>+SUM(B10:B19)</f>
        <v>100</v>
      </c>
      <c r="C20" s="172"/>
      <c r="D20" s="173"/>
      <c r="E20" s="173">
        <f>SUM(E10:E19)/4</f>
        <v>100</v>
      </c>
      <c r="F20" s="125"/>
      <c r="G20" s="126"/>
      <c r="H20" s="127" t="s">
        <v>90</v>
      </c>
      <c r="I20" s="128">
        <f>SUM(I10:I19)</f>
        <v>0</v>
      </c>
      <c r="J20" s="181"/>
      <c r="K20" s="182"/>
    </row>
    <row r="21" spans="1:11" ht="12.75" x14ac:dyDescent="0.2">
      <c r="A21" s="254"/>
      <c r="B21" s="254"/>
      <c r="C21" s="254"/>
      <c r="D21" s="254"/>
      <c r="E21" s="254"/>
      <c r="F21" s="254"/>
      <c r="G21" s="255"/>
      <c r="H21" s="129" t="s">
        <v>91</v>
      </c>
      <c r="I21" s="256">
        <f>I20/400</f>
        <v>0</v>
      </c>
      <c r="J21" s="55"/>
      <c r="K21" s="53"/>
    </row>
    <row r="22" spans="1:11" ht="14.25" x14ac:dyDescent="0.2">
      <c r="A22" s="254"/>
      <c r="B22" s="254"/>
      <c r="C22" s="254"/>
      <c r="D22" s="254"/>
      <c r="E22" s="254"/>
      <c r="F22" s="254"/>
      <c r="G22" s="255"/>
      <c r="H22" s="11" t="s">
        <v>92</v>
      </c>
      <c r="I22" s="257"/>
      <c r="J22" s="56"/>
      <c r="K22" s="54"/>
    </row>
    <row r="23" spans="1:11" ht="12.75" x14ac:dyDescent="0.2">
      <c r="A23" s="40" t="s">
        <v>37</v>
      </c>
      <c r="B23" s="18"/>
      <c r="C23" s="18"/>
      <c r="D23" s="18"/>
      <c r="E23" s="7"/>
      <c r="F23" s="7"/>
      <c r="G23" s="35"/>
      <c r="H23" s="14"/>
      <c r="I23" s="71"/>
      <c r="J23" s="57"/>
      <c r="K23" s="54"/>
    </row>
    <row r="24" spans="1:11" ht="11.25" customHeight="1" x14ac:dyDescent="0.2">
      <c r="A24" s="15" t="s">
        <v>38</v>
      </c>
      <c r="B24" s="237" t="s">
        <v>93</v>
      </c>
      <c r="C24" s="238"/>
      <c r="D24" s="18"/>
      <c r="E24" s="7"/>
      <c r="F24" s="7"/>
      <c r="G24" s="35"/>
      <c r="H24" s="8" t="s">
        <v>94</v>
      </c>
      <c r="I24" s="131">
        <f>IF(I21&lt;=0.25,C39,IF(I21&lt;0.5,C38,IF(AND(I21&gt;=0.5,I21&lt;0.6),C37,IF(AND(I21&gt;=0.6,I21&lt;0.7),C36,IF(AND(I21&gt;=0.7,I21&lt;0.85),C35,C34)))))</f>
        <v>0</v>
      </c>
      <c r="J24" s="58"/>
      <c r="K24" s="54"/>
    </row>
    <row r="25" spans="1:11" ht="11.25" customHeight="1" x14ac:dyDescent="0.25">
      <c r="A25" s="19" t="s">
        <v>95</v>
      </c>
      <c r="B25" s="16" t="s">
        <v>96</v>
      </c>
      <c r="C25" s="17" t="s">
        <v>97</v>
      </c>
      <c r="D25" s="18"/>
      <c r="E25" s="7"/>
      <c r="F25" s="7"/>
      <c r="G25" s="250"/>
      <c r="H25" s="132" t="s">
        <v>98</v>
      </c>
      <c r="I25" s="251">
        <f>I24*K1</f>
        <v>0</v>
      </c>
      <c r="J25" s="59"/>
      <c r="K25" s="54"/>
    </row>
    <row r="26" spans="1:11" ht="11.25" customHeight="1" x14ac:dyDescent="0.25">
      <c r="A26" s="20">
        <v>1</v>
      </c>
      <c r="B26" s="21" t="s">
        <v>99</v>
      </c>
      <c r="C26" s="21" t="s">
        <v>100</v>
      </c>
      <c r="D26" s="18"/>
      <c r="E26" s="7"/>
      <c r="F26" s="7"/>
      <c r="G26" s="250"/>
      <c r="H26" s="133" t="s">
        <v>101</v>
      </c>
      <c r="I26" s="252"/>
      <c r="J26" s="59"/>
      <c r="K26" s="54"/>
    </row>
    <row r="27" spans="1:11" ht="24" customHeight="1" x14ac:dyDescent="0.25">
      <c r="A27" s="21">
        <v>2</v>
      </c>
      <c r="B27" s="21" t="s">
        <v>102</v>
      </c>
      <c r="C27" s="21" t="s">
        <v>103</v>
      </c>
      <c r="D27" s="18"/>
      <c r="E27" s="7"/>
      <c r="F27" s="7"/>
      <c r="G27" s="250"/>
      <c r="H27" s="134" t="s">
        <v>104</v>
      </c>
      <c r="I27" s="253"/>
      <c r="J27" s="60"/>
      <c r="K27" s="61"/>
    </row>
    <row r="28" spans="1:11" ht="12.75" x14ac:dyDescent="0.2">
      <c r="A28" s="21">
        <v>3</v>
      </c>
      <c r="B28" s="21" t="s">
        <v>105</v>
      </c>
      <c r="C28" s="21" t="s">
        <v>106</v>
      </c>
      <c r="D28" s="18"/>
      <c r="E28" s="7"/>
      <c r="F28" s="7"/>
      <c r="G28" s="7"/>
      <c r="H28" s="7"/>
      <c r="I28" s="7"/>
      <c r="J28" s="7"/>
    </row>
    <row r="29" spans="1:11" ht="12.75" x14ac:dyDescent="0.2">
      <c r="A29" s="21">
        <v>4</v>
      </c>
      <c r="B29" s="21" t="s">
        <v>107</v>
      </c>
      <c r="C29" s="21" t="s">
        <v>108</v>
      </c>
      <c r="D29" s="18"/>
      <c r="E29" s="7"/>
      <c r="F29" s="7"/>
      <c r="G29" s="7"/>
      <c r="H29" s="7"/>
      <c r="I29" s="7"/>
      <c r="J29" s="7"/>
    </row>
    <row r="30" spans="1:11" ht="88.5" customHeight="1" x14ac:dyDescent="0.2">
      <c r="A30" s="239" t="s">
        <v>109</v>
      </c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1" ht="25.5" customHeight="1" x14ac:dyDescent="0.2">
      <c r="A31" s="222" t="s">
        <v>110</v>
      </c>
      <c r="B31" s="222"/>
      <c r="C31" s="222"/>
      <c r="D31" s="222"/>
      <c r="E31" s="7"/>
      <c r="F31" s="7"/>
      <c r="G31" s="7"/>
      <c r="H31" s="7"/>
      <c r="I31" s="7"/>
      <c r="J31" s="7"/>
    </row>
    <row r="32" spans="1:11" ht="21" customHeight="1" x14ac:dyDescent="0.2">
      <c r="A32" s="41" t="s">
        <v>111</v>
      </c>
      <c r="B32" s="42" t="s">
        <v>112</v>
      </c>
      <c r="C32" s="22" t="s">
        <v>113</v>
      </c>
      <c r="D32" s="23"/>
      <c r="E32" s="72"/>
      <c r="F32" s="72"/>
      <c r="G32" s="7"/>
      <c r="H32" s="7"/>
      <c r="I32" s="7"/>
      <c r="J32" s="7"/>
    </row>
    <row r="33" spans="1:10" ht="22.5" x14ac:dyDescent="0.2">
      <c r="A33" s="41"/>
      <c r="B33" s="42"/>
      <c r="C33" s="24" t="s">
        <v>114</v>
      </c>
      <c r="D33" s="23"/>
      <c r="E33" s="7"/>
      <c r="F33" s="7"/>
      <c r="G33" s="7"/>
      <c r="H33" s="7"/>
      <c r="I33" s="7"/>
      <c r="J33" s="7"/>
    </row>
    <row r="34" spans="1:10" ht="22.5" x14ac:dyDescent="0.2">
      <c r="A34" s="25" t="s">
        <v>115</v>
      </c>
      <c r="B34" s="21" t="s">
        <v>116</v>
      </c>
      <c r="C34" s="26">
        <v>1</v>
      </c>
      <c r="D34" s="23"/>
      <c r="E34" s="7"/>
      <c r="F34" s="7"/>
      <c r="G34" s="7"/>
      <c r="H34" s="7"/>
      <c r="I34" s="7"/>
      <c r="J34" s="7"/>
    </row>
    <row r="35" spans="1:10" ht="22.5" x14ac:dyDescent="0.2">
      <c r="A35" s="25" t="s">
        <v>117</v>
      </c>
      <c r="B35" s="21" t="s">
        <v>118</v>
      </c>
      <c r="C35" s="27">
        <v>0.9</v>
      </c>
      <c r="D35" s="23"/>
      <c r="E35" s="7"/>
      <c r="F35" s="7"/>
      <c r="G35" s="7"/>
      <c r="H35" s="7"/>
      <c r="I35" s="7"/>
      <c r="J35" s="7"/>
    </row>
    <row r="36" spans="1:10" ht="22.5" x14ac:dyDescent="0.2">
      <c r="A36" s="25" t="s">
        <v>119</v>
      </c>
      <c r="B36" s="21" t="s">
        <v>120</v>
      </c>
      <c r="C36" s="27">
        <v>0.8</v>
      </c>
      <c r="D36" s="23"/>
      <c r="E36" s="7"/>
      <c r="F36" s="7"/>
      <c r="G36" s="7"/>
      <c r="H36" s="7"/>
      <c r="I36" s="7"/>
      <c r="J36" s="7"/>
    </row>
    <row r="37" spans="1:10" ht="22.5" x14ac:dyDescent="0.2">
      <c r="A37" s="25" t="s">
        <v>121</v>
      </c>
      <c r="B37" s="21" t="s">
        <v>122</v>
      </c>
      <c r="C37" s="27">
        <v>0.7</v>
      </c>
      <c r="D37" s="23"/>
      <c r="E37" s="7"/>
      <c r="F37" s="7"/>
      <c r="G37" s="7"/>
      <c r="H37" s="7"/>
      <c r="I37" s="7"/>
      <c r="J37" s="7"/>
    </row>
    <row r="38" spans="1:10" ht="21" customHeight="1" x14ac:dyDescent="0.2">
      <c r="A38" s="25" t="s">
        <v>123</v>
      </c>
      <c r="B38" s="21" t="s">
        <v>124</v>
      </c>
      <c r="C38" s="27">
        <v>0.5</v>
      </c>
      <c r="D38" s="23"/>
      <c r="E38" s="7"/>
      <c r="F38" s="7"/>
      <c r="G38" s="7"/>
      <c r="H38" s="7"/>
      <c r="I38" s="7"/>
      <c r="J38" s="7"/>
    </row>
    <row r="39" spans="1:10" ht="27" customHeight="1" x14ac:dyDescent="0.2">
      <c r="A39" s="25" t="s">
        <v>125</v>
      </c>
      <c r="B39" s="21" t="s">
        <v>126</v>
      </c>
      <c r="C39" s="27">
        <v>0</v>
      </c>
      <c r="D39" s="7"/>
      <c r="E39" s="7"/>
      <c r="F39" s="7"/>
      <c r="G39" s="7"/>
      <c r="H39" s="7"/>
      <c r="I39" s="7"/>
      <c r="J39" s="7"/>
    </row>
    <row r="40" spans="1:10" ht="12.75" x14ac:dyDescent="0.2">
      <c r="G40" s="7"/>
      <c r="H40" s="7"/>
      <c r="I40" s="7"/>
      <c r="J40" s="7"/>
    </row>
    <row r="41" spans="1:10" ht="12.75" x14ac:dyDescent="0.2">
      <c r="G41" s="7"/>
      <c r="H41" s="7"/>
      <c r="I41" s="7"/>
      <c r="J41" s="7"/>
    </row>
  </sheetData>
  <sheetProtection algorithmName="SHA-512" hashValue="ibFFjK134xgfbO1kSQAc5+k4/U7pQXGn1otBt5wwbSx922cq4Qh4Xh3pK3acrQarvM+FQQLBoK50RphroIg/6g==" saltValue="a0kEinWdqKoOSLZMU5GS6g==" spinCount="100000" sheet="1" formatCells="0" formatColumns="0" formatRows="0"/>
  <protectedRanges>
    <protectedRange sqref="A4:J6" name="Intervallo1_1"/>
    <protectedRange sqref="J10:J19" name="Intervallo3_1"/>
    <protectedRange sqref="H10:H19" name="Intervallo2_1"/>
    <protectedRange sqref="F10:F19" name="Intervallo1"/>
  </protectedRanges>
  <mergeCells count="23">
    <mergeCell ref="O14:O16"/>
    <mergeCell ref="P14:P16"/>
    <mergeCell ref="A15:A16"/>
    <mergeCell ref="G25:G27"/>
    <mergeCell ref="I25:I27"/>
    <mergeCell ref="A21:F22"/>
    <mergeCell ref="G21:G22"/>
    <mergeCell ref="I21:I22"/>
    <mergeCell ref="B15:B16"/>
    <mergeCell ref="A2:H2"/>
    <mergeCell ref="I2:J2"/>
    <mergeCell ref="A4:D4"/>
    <mergeCell ref="A5:J5"/>
    <mergeCell ref="A13:A14"/>
    <mergeCell ref="B13:B14"/>
    <mergeCell ref="A31:D31"/>
    <mergeCell ref="A6:D6"/>
    <mergeCell ref="A10:A12"/>
    <mergeCell ref="B10:B12"/>
    <mergeCell ref="A17:A19"/>
    <mergeCell ref="B17:B19"/>
    <mergeCell ref="B24:C24"/>
    <mergeCell ref="A30:J30"/>
  </mergeCells>
  <phoneticPr fontId="2" type="noConversion"/>
  <printOptions horizontalCentered="1" verticalCentered="1"/>
  <pageMargins left="0.31496062992125984" right="0.31496062992125984" top="0.35433070866141736" bottom="0.74803149606299213" header="0.31496062992125984" footer="0.31496062992125984"/>
  <pageSetup paperSize="9" scale="57" orientation="portrait" r:id="rId1"/>
  <rowBreaks count="1" manualBreakCount="1">
    <brk id="39" max="10" man="1"/>
  </rowBreaks>
  <ignoredErrors>
    <ignoredError sqref="I22:I23 I26:I27 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G10" sqref="G10"/>
    </sheetView>
  </sheetViews>
  <sheetFormatPr defaultColWidth="11.42578125" defaultRowHeight="12.75" x14ac:dyDescent="0.2"/>
  <cols>
    <col min="1" max="1" width="4.42578125" style="7" customWidth="1"/>
    <col min="2" max="6" width="11.42578125" style="7"/>
    <col min="7" max="7" width="15.42578125" style="7" customWidth="1"/>
    <col min="8" max="16384" width="11.42578125" style="7"/>
  </cols>
  <sheetData>
    <row r="1" spans="1:14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18" customFormat="1" x14ac:dyDescent="0.2">
      <c r="B2" s="62" t="s">
        <v>127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2">
      <c r="A4" s="45"/>
      <c r="B4" s="146" t="s">
        <v>128</v>
      </c>
      <c r="C4" s="147"/>
      <c r="D4" s="147"/>
      <c r="E4" s="63"/>
      <c r="F4" s="46"/>
      <c r="G4" s="46"/>
      <c r="H4" s="46"/>
      <c r="I4" s="46"/>
      <c r="J4" s="46"/>
      <c r="K4" s="64"/>
      <c r="L4" s="45"/>
      <c r="M4" s="45"/>
      <c r="N4" s="45"/>
    </row>
    <row r="5" spans="1:14" x14ac:dyDescent="0.2">
      <c r="A5" s="45"/>
      <c r="B5" s="148" t="s">
        <v>129</v>
      </c>
      <c r="C5" s="149"/>
      <c r="D5" s="149"/>
      <c r="E5" s="57"/>
      <c r="F5" s="45"/>
      <c r="G5" s="45" t="s">
        <v>130</v>
      </c>
      <c r="H5" s="45"/>
      <c r="I5" s="45"/>
      <c r="J5" s="45"/>
      <c r="K5" s="54"/>
      <c r="L5" s="45"/>
      <c r="M5" s="45"/>
      <c r="N5" s="45"/>
    </row>
    <row r="6" spans="1:14" x14ac:dyDescent="0.2">
      <c r="A6" s="45"/>
      <c r="B6" s="150" t="s">
        <v>131</v>
      </c>
      <c r="C6" s="151"/>
      <c r="D6" s="151"/>
      <c r="E6" s="65"/>
      <c r="F6" s="47"/>
      <c r="G6" s="47"/>
      <c r="H6" s="47"/>
      <c r="I6" s="47"/>
      <c r="J6" s="47"/>
      <c r="K6" s="61"/>
      <c r="L6" s="45"/>
      <c r="M6" s="45"/>
      <c r="N6" s="45"/>
    </row>
    <row r="7" spans="1:14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66"/>
      <c r="L8" s="45"/>
      <c r="M8" s="45"/>
      <c r="N8" s="45"/>
    </row>
    <row r="9" spans="1:14" ht="19.5" customHeight="1" x14ac:dyDescent="0.2">
      <c r="A9" s="45"/>
      <c r="B9" s="135" t="s">
        <v>132</v>
      </c>
      <c r="C9" s="136"/>
      <c r="D9" s="136"/>
      <c r="E9" s="136"/>
      <c r="F9" s="137"/>
      <c r="G9" s="152">
        <f>'EP non resp. obiett. op'!O19</f>
        <v>0</v>
      </c>
      <c r="H9" s="136"/>
      <c r="I9" s="136"/>
      <c r="J9" s="136"/>
      <c r="K9" s="138"/>
      <c r="L9" s="45"/>
      <c r="M9" s="45"/>
      <c r="N9" s="45"/>
    </row>
    <row r="10" spans="1:14" ht="21" customHeight="1" thickBot="1" x14ac:dyDescent="0.25">
      <c r="A10" s="45"/>
      <c r="B10" s="139" t="s">
        <v>133</v>
      </c>
      <c r="C10" s="140"/>
      <c r="D10" s="140"/>
      <c r="E10" s="140"/>
      <c r="F10" s="141"/>
      <c r="G10" s="153">
        <f>'EP non resp. obiett. comp.'!I25</f>
        <v>0</v>
      </c>
      <c r="H10" s="140"/>
      <c r="I10" s="140"/>
      <c r="J10" s="140"/>
      <c r="K10" s="142"/>
      <c r="L10" s="45"/>
      <c r="M10" s="45"/>
      <c r="N10" s="45"/>
    </row>
    <row r="11" spans="1:14" ht="25.5" customHeight="1" thickTop="1" x14ac:dyDescent="0.2">
      <c r="A11" s="45"/>
      <c r="B11" s="143" t="s">
        <v>134</v>
      </c>
      <c r="C11" s="144"/>
      <c r="D11" s="144"/>
      <c r="E11" s="144"/>
      <c r="F11" s="144"/>
      <c r="G11" s="154">
        <f>+G9+G10</f>
        <v>0</v>
      </c>
      <c r="H11" s="144"/>
      <c r="I11" s="144"/>
      <c r="J11" s="144"/>
      <c r="K11" s="145"/>
      <c r="L11" s="45"/>
      <c r="M11" s="45"/>
      <c r="N11" s="45"/>
    </row>
    <row r="12" spans="1:14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</sheetData>
  <sheetProtection algorithmName="SHA-512" hashValue="5VWBDSvn0h9WlaHbozM9q8qnn4wZCbeDlGfWCsk0eXHKK8o8Ql2bhViY+Fr1QisAvXYyy4myB8SBkr7hkrnnUQ==" saltValue="ItsOQxZ1HkFiKVZavpg3ww==" spinCount="100000" sheet="1" formatRows="0"/>
  <protectedRanges>
    <protectedRange sqref="C4:K6" name="Intervallo1"/>
  </protectedRanges>
  <phoneticPr fontId="2" type="noConversion"/>
  <pageMargins left="0.75" right="0.75" top="1" bottom="1" header="0.5" footer="0.5"/>
  <pageSetup paperSize="9" orientation="landscape" horizontalDpi="0" verticalDpi="0"/>
  <headerFooter alignWithMargins="0"/>
  <ignoredErrors>
    <ignoredError sqref="G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9"/>
  <sheetViews>
    <sheetView tabSelected="1" view="pageBreakPreview" zoomScaleNormal="100" zoomScaleSheetLayoutView="100" workbookViewId="0">
      <selection activeCell="A14" sqref="A14"/>
    </sheetView>
  </sheetViews>
  <sheetFormatPr defaultColWidth="11.42578125" defaultRowHeight="15" x14ac:dyDescent="0.25"/>
  <cols>
    <col min="1" max="1" width="150.7109375" style="1" customWidth="1"/>
    <col min="2" max="16384" width="11.42578125" style="1"/>
  </cols>
  <sheetData>
    <row r="1" spans="1:1" ht="32.25" customHeight="1" x14ac:dyDescent="0.25">
      <c r="A1" s="5" t="s">
        <v>135</v>
      </c>
    </row>
    <row r="2" spans="1:1" x14ac:dyDescent="0.25">
      <c r="A2" s="3"/>
    </row>
    <row r="3" spans="1:1" x14ac:dyDescent="0.25">
      <c r="A3" s="3"/>
    </row>
    <row r="4" spans="1:1" x14ac:dyDescent="0.25">
      <c r="A4" s="3" t="s">
        <v>136</v>
      </c>
    </row>
    <row r="5" spans="1:1" x14ac:dyDescent="0.25">
      <c r="A5" s="3" t="s">
        <v>137</v>
      </c>
    </row>
    <row r="6" spans="1:1" ht="24.75" customHeight="1" x14ac:dyDescent="0.25">
      <c r="A6" s="3" t="s">
        <v>138</v>
      </c>
    </row>
    <row r="7" spans="1:1" x14ac:dyDescent="0.25">
      <c r="A7" s="2" t="s">
        <v>139</v>
      </c>
    </row>
    <row r="8" spans="1:1" x14ac:dyDescent="0.25">
      <c r="A8" s="2"/>
    </row>
    <row r="9" spans="1:1" x14ac:dyDescent="0.25">
      <c r="A9" s="6" t="s">
        <v>140</v>
      </c>
    </row>
    <row r="10" spans="1:1" ht="27" customHeight="1" x14ac:dyDescent="0.25">
      <c r="A10" s="2" t="s">
        <v>141</v>
      </c>
    </row>
    <row r="11" spans="1:1" x14ac:dyDescent="0.25">
      <c r="A11" s="2" t="s">
        <v>142</v>
      </c>
    </row>
    <row r="12" spans="1:1" ht="12.75" customHeight="1" x14ac:dyDescent="0.25">
      <c r="A12" s="2"/>
    </row>
    <row r="13" spans="1:1" ht="18.75" customHeight="1" x14ac:dyDescent="0.25">
      <c r="A13" s="6" t="s">
        <v>143</v>
      </c>
    </row>
    <row r="14" spans="1:1" ht="46.5" customHeight="1" x14ac:dyDescent="0.25">
      <c r="A14" s="2" t="s">
        <v>144</v>
      </c>
    </row>
    <row r="15" spans="1:1" x14ac:dyDescent="0.25">
      <c r="A15" s="3" t="s">
        <v>145</v>
      </c>
    </row>
    <row r="16" spans="1:1" x14ac:dyDescent="0.25">
      <c r="A16" s="3" t="s">
        <v>146</v>
      </c>
    </row>
    <row r="17" spans="1:1" x14ac:dyDescent="0.25">
      <c r="A17" s="3" t="s">
        <v>147</v>
      </c>
    </row>
    <row r="18" spans="1:1" x14ac:dyDescent="0.25">
      <c r="A18" s="3" t="s">
        <v>148</v>
      </c>
    </row>
    <row r="19" spans="1:1" ht="27.75" customHeight="1" x14ac:dyDescent="0.25">
      <c r="A19" s="4" t="s">
        <v>142</v>
      </c>
    </row>
  </sheetData>
  <sheetProtection algorithmName="SHA-512" hashValue="0ijQ5PS1hKWtUWlvoTRmcR+SRYtbzzt+aJmZD4mRUVV3pIVGqbli61EJ9Jl4aRVXFQWpFnJabOoxarmd2V0rcg==" saltValue="amFsoKdUj9oKqBlFcdbGgw==" spinCount="100000" sheet="1" objects="1" scenarios="1"/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EP non resp. obiett. op</vt:lpstr>
      <vt:lpstr>EP non resp. obiett. comp.</vt:lpstr>
      <vt:lpstr>Riepilogo valutazione</vt:lpstr>
      <vt:lpstr>RELAZIONE DI SINTESI</vt:lpstr>
      <vt:lpstr>'EP non resp. obiett. comp.'!_ftn1</vt:lpstr>
      <vt:lpstr>'EP non resp. obiett. comp.'!_ftnref1</vt:lpstr>
      <vt:lpstr>'EP non resp. obiett. comp.'!Area_stampa</vt:lpstr>
      <vt:lpstr>'EP non resp. obiett. op'!Area_stampa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Gianniello Nicola</dc:creator>
  <cp:keywords/>
  <dc:description/>
  <cp:lastModifiedBy>Antonia Nastri</cp:lastModifiedBy>
  <cp:revision/>
  <dcterms:created xsi:type="dcterms:W3CDTF">2015-02-09T10:02:19Z</dcterms:created>
  <dcterms:modified xsi:type="dcterms:W3CDTF">2023-04-28T10:44:50Z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2023-04-28T10:44:50Z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89934d50-9850-4f31-8ebb-cef607ed3e01</vt:lpwstr>
  </property>
  <property fmtid="{D5CDD505-2E9C-101B-9397-08002B2CF9AE}" pid="8" name="MSIP_Label_2ad0b24d-6422-44b0-b3de-abb3a9e8c81a_ContentBits">
    <vt:lpwstr>0</vt:lpwstr>
  </property>
</Properties>
</file>