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ri\Downloads\Da copiare\606 28_4_2023\SMVP 2023 FILE EXCEL PUBBLICAZIONE\Fascicoli valutazione\"/>
    </mc:Choice>
  </mc:AlternateContent>
  <xr:revisionPtr revIDLastSave="0" documentId="13_ncr:1_{EBFDE403-97A8-4C9D-8C8A-DFC325A2DA35}" xr6:coauthVersionLast="47" xr6:coauthVersionMax="47" xr10:uidLastSave="{00000000-0000-0000-0000-000000000000}"/>
  <bookViews>
    <workbookView xWindow="-120" yWindow="-120" windowWidth="29040" windowHeight="15840" tabRatio="791" activeTab="2" xr2:uid="{00000000-000D-0000-FFFF-FFFF00000000}"/>
  </bookViews>
  <sheets>
    <sheet name="Scheda Ass,Mon, Sint" sheetId="11" r:id="rId1"/>
    <sheet name="Scheda comport EP resp str" sheetId="8" r:id="rId2"/>
    <sheet name="Riepilogo valutazione" sheetId="10" r:id="rId3"/>
    <sheet name="RELAZIONE DI SINTESI" sheetId="9" r:id="rId4"/>
  </sheets>
  <definedNames>
    <definedName name="_ftn1" localSheetId="1">'Scheda comport EP resp str'!$D$27</definedName>
    <definedName name="_ftnref1" localSheetId="1">'Scheda comport EP resp str'!$E$24</definedName>
    <definedName name="_ftnref2" localSheetId="1">'Scheda comport EP resp str'!$E$27</definedName>
    <definedName name="_xlnm.Print_Area" localSheetId="1">'Scheda comport EP resp str'!$A$1:$L$49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1" l="1"/>
  <c r="B13" i="11" l="1"/>
  <c r="M12" i="11"/>
  <c r="L12" i="11"/>
  <c r="M11" i="11"/>
  <c r="L11" i="11"/>
  <c r="M10" i="11"/>
  <c r="L10" i="11"/>
  <c r="M9" i="11"/>
  <c r="L9" i="11"/>
  <c r="M8" i="11"/>
  <c r="L8" i="11"/>
  <c r="M7" i="11"/>
  <c r="F29" i="8"/>
  <c r="J19" i="8"/>
  <c r="M13" i="11" l="1"/>
  <c r="G11" i="10" s="1"/>
  <c r="J21" i="8"/>
  <c r="J25" i="8" l="1"/>
  <c r="J28" i="8" l="1"/>
  <c r="J27" i="8"/>
  <c r="J26" i="8"/>
  <c r="J24" i="8"/>
  <c r="J23" i="8"/>
  <c r="J22" i="8"/>
  <c r="J20" i="8"/>
  <c r="J18" i="8"/>
  <c r="J17" i="8"/>
  <c r="J16" i="8"/>
  <c r="J15" i="8"/>
  <c r="J14" i="8"/>
  <c r="J13" i="8"/>
  <c r="J12" i="8"/>
  <c r="J11" i="8"/>
  <c r="J10" i="8"/>
  <c r="J29" i="8" l="1"/>
  <c r="J31" i="8" s="1"/>
  <c r="J33" i="8" s="1"/>
  <c r="J34" i="8" s="1"/>
  <c r="G12" i="10" s="1"/>
  <c r="C29" i="8" l="1"/>
  <c r="G14" i="10" l="1"/>
  <c r="G13" i="10"/>
</calcChain>
</file>

<file path=xl/sharedStrings.xml><?xml version="1.0" encoding="utf-8"?>
<sst xmlns="http://schemas.openxmlformats.org/spreadsheetml/2006/main" count="175" uniqueCount="166">
  <si>
    <t>SCHEDA  DI VALUTAZIONE DEGLI OBIETTIVI OPERATIVI PER IL PERSONALE CAT. EP RESPONSABILE DI STRUTTURA</t>
  </si>
  <si>
    <t>Scheda per l'assegnazione, i monitoraggi, la sintesi e l'autovalutazione dei risultati raggiunti</t>
  </si>
  <si>
    <t>Periodo di valutazione:</t>
  </si>
  <si>
    <t xml:space="preserve">Nome valutato (cat. EP): </t>
  </si>
  <si>
    <t>Soggetto valutatore:</t>
    <phoneticPr fontId="10" type="noConversion"/>
  </si>
  <si>
    <t>Obiettivo Operativo</t>
  </si>
  <si>
    <t>Peso</t>
  </si>
  <si>
    <t>Indicatore</t>
  </si>
  <si>
    <t xml:space="preserve">Target </t>
    <phoneticPr fontId="10" type="noConversion"/>
  </si>
  <si>
    <t>Monitoraggio
Risultato intermedio al 30 giugno (da trasmettere entro il 14 luglio)</t>
  </si>
  <si>
    <t>Scostamento</t>
    <phoneticPr fontId="9" type="noConversion"/>
  </si>
  <si>
    <t>Monitoraggio
Risultato intermedio al 31 ottobre (da trasmettere entro il 15 novembre)</t>
  </si>
  <si>
    <t>Sintesi finale
Risultato finale al 31 dicembre (da trasmettere entro il 15 febbraio 2024)</t>
  </si>
  <si>
    <t>Scostamento</t>
  </si>
  <si>
    <t>Punteggio in autovalutazione</t>
  </si>
  <si>
    <t>Punteggio in valutazione</t>
  </si>
  <si>
    <t>Percentuale</t>
  </si>
  <si>
    <t>Punteggio valutato rispetto al peso dell'obiettivo</t>
  </si>
  <si>
    <t>Importo</t>
  </si>
  <si>
    <r>
      <rPr>
        <b/>
        <u/>
        <sz val="10"/>
        <rFont val="Calibri"/>
        <family val="2"/>
      </rPr>
      <t>Commento a cura del soggetto valutatore</t>
    </r>
    <r>
      <rPr>
        <b/>
        <sz val="10"/>
        <rFont val="Calibri"/>
        <family val="2"/>
      </rPr>
      <t xml:space="preserve">  (*) </t>
    </r>
  </si>
  <si>
    <t>Legenda:</t>
  </si>
  <si>
    <t>Punteggio</t>
  </si>
  <si>
    <t xml:space="preserve">1 = </t>
  </si>
  <si>
    <t>2 = ABBASTANZA inferiore alle attese</t>
  </si>
  <si>
    <t xml:space="preserve">3 = </t>
  </si>
  <si>
    <t xml:space="preserve">4 = </t>
  </si>
  <si>
    <t>per la Autovalutazione e per la Valutazione (*):</t>
  </si>
  <si>
    <t xml:space="preserve">MOLTO inferiore alle attese </t>
  </si>
  <si>
    <t>DI POCO inferiore alle attese</t>
  </si>
  <si>
    <t>IN LINEA con o SUPERIORE alle attese</t>
  </si>
  <si>
    <t>Il commento/motivazione in relazione alla singola voce è obbligatorio nel caso di scostamento in positivo o in negativo del punteggio di valutazione rispetto al punteggio di autovalutazione</t>
  </si>
  <si>
    <t>Percentuale (**):</t>
  </si>
  <si>
    <t>(fino a 60% del premio)</t>
  </si>
  <si>
    <t>(da 61% a 80% del premio)</t>
  </si>
  <si>
    <t>(da 81% a 90%  del premio)</t>
  </si>
  <si>
    <t>(da 91% a 100% del premio)</t>
  </si>
  <si>
    <t>SCHEDA  DI VALUTAZIONE DEI COMPORTAMENTI PER IL PERSONALE EP RESPONSABILE DI STRUTTURA</t>
  </si>
  <si>
    <t>Nome del soggetto che valuta: Dott.</t>
  </si>
  <si>
    <t>,</t>
  </si>
  <si>
    <t>Nome del responsabile di struttura valutato (cat. EP):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</si>
  <si>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</si>
  <si>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</si>
  <si>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</si>
  <si>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</si>
  <si>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</si>
  <si>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</si>
  <si>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</si>
  <si>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</si>
  <si>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</si>
  <si>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</si>
  <si>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Comportamenti</t>
  </si>
  <si>
    <t>%</t>
  </si>
  <si>
    <t>Indicatori</t>
  </si>
  <si>
    <t>Domanda di controllo</t>
  </si>
  <si>
    <t>Punteggio auto valutaz. 
(1-4)</t>
  </si>
  <si>
    <t>Punteggio valutaz. 
(1-4)</t>
  </si>
  <si>
    <t>Punteggio ponderato [(B*E)/100]*G</t>
  </si>
  <si>
    <r>
      <rPr>
        <u/>
        <sz val="10"/>
        <rFont val="Calibri"/>
        <family val="2"/>
      </rPr>
      <t>Commento a cura del soggetto valutato</t>
    </r>
    <r>
      <rPr>
        <sz val="10"/>
        <rFont val="Calibri"/>
        <family val="2"/>
      </rPr>
      <t xml:space="preserve">
Il commento/motivazione in relazione alla singola voce è obbligatorio in caso di punteggio di Autovalutazione pari a  4. 
</t>
    </r>
  </si>
  <si>
    <r>
      <t xml:space="preserve">Commento a cura del </t>
    </r>
    <r>
      <rPr>
        <u/>
        <sz val="10"/>
        <rFont val="Calibri"/>
        <family val="2"/>
      </rPr>
      <t xml:space="preserve">soggetto valutatore
</t>
    </r>
    <r>
      <rPr>
        <sz val="10"/>
        <rFont val="Calibri"/>
        <family val="2"/>
      </rPr>
      <t>Il commento/motivazione in relazione alla singola voce è obbligatorio nel caso di scostamento in positivo o in negativo del punteggio di valutazione rispetto al punteggio di autovalutazione</t>
    </r>
  </si>
  <si>
    <t>Capacità di raggiungimento obiettivi complessivi</t>
  </si>
  <si>
    <t>A.1 Orientamento al risultato</t>
  </si>
  <si>
    <t>Persegue in modo completo e coordinato i risultati attesi, riducendo il   numero di criticità e di problemi?</t>
  </si>
  <si>
    <t>A.2 Controllo costi e tempi</t>
  </si>
  <si>
    <t>Dimostra attenzione all'efficienza e all'economicità e al pieno rispetto dei tempi?</t>
  </si>
  <si>
    <t>Orientamento all'utente (interno/esterno)</t>
  </si>
  <si>
    <t>B.1 Comunicazione con l'utenza anche a distanza</t>
  </si>
  <si>
    <t xml:space="preserve">Monitora il costante e corretto utilizzo, presso la propria struttura, dei CANALI per la COMUNICAZIONE anche a distanza con gli utenti interni ed esterni e del rispetto delle relative fasce orarie (in aderenza a quanto pubblicato sul sito web di Ateneo nella pagina della struttura)?   </t>
  </si>
  <si>
    <t>B.2 Qualità e gestione disservizio</t>
  </si>
  <si>
    <t>Riconosce la non conformità con gli standard previsti e reagisce tempestivamente, adottando adeguate misure con gli utenti?</t>
  </si>
  <si>
    <t>Leadership</t>
  </si>
  <si>
    <t>C.1 Ricerca ed implementazione di soluzioni innovative</t>
  </si>
  <si>
    <t>È orientato alla ricerca di ipotesi di innovazione (analisi del contesto, confronti con l'esterno, ecc.) ed attua misure innovative, preparando il contesto al cambiamento?</t>
  </si>
  <si>
    <t>C.2 Autorevolezza nel proprio ruolo</t>
  </si>
  <si>
    <t>Guida con autorevolezza e stile appropriato il proprio gruppo e le interazioni con l'esterno?</t>
  </si>
  <si>
    <t>C.3 Capacità di gestione del conflitto e sensibilità al clima organizzativo</t>
  </si>
  <si>
    <t>Attua modalità di gestione delle dinamiche conflittuali favorendo la negoziazione e cooperazione ed adotta iniziative orientate alla rimozione delle situazioni di disagio?</t>
  </si>
  <si>
    <t xml:space="preserve">C.4 Interpretazione delle missioni di Ateneo </t>
  </si>
  <si>
    <t>Interpreta il proprio ruolo in funzione del contributo alle missioni dell'Ateneo?</t>
  </si>
  <si>
    <t>Gestione e valorizzazione dei collaboratori</t>
  </si>
  <si>
    <t>D.1 Approccio per obiettivi nella gestione della struttura</t>
  </si>
  <si>
    <t>Ha adottato un approccio per obiettivi nella gestione   della struttura?</t>
  </si>
  <si>
    <t>D.2 Feed-back e ASCOLTO dei collaboratori</t>
  </si>
  <si>
    <t>Organizza riunioni programmate per fornire frequenti feed-back all’Ufficio sull’andamento delle performance di gruppo ed individuali e per l’ASCOLTO dei collaboratori?</t>
  </si>
  <si>
    <t>D.3 Attenzione allo sviluppo dei collaboratori</t>
  </si>
  <si>
    <t>Incentiva lo sviluppo di punti di forza ed il recupero dei punti di debolezza?</t>
  </si>
  <si>
    <t>D.4 Capacità di delegare</t>
  </si>
  <si>
    <t>Coltiva la delega di compiti ed incentiva l'assunzione di responsabilità?</t>
  </si>
  <si>
    <t>D.5 Modalità di attuazione</t>
  </si>
  <si>
    <t>Utilizza la valutazione come modalità premiante del merito e per incentivare il miglioramento?</t>
  </si>
  <si>
    <t>Capacità di programmazione</t>
  </si>
  <si>
    <t>E.1 Valorizzazione della programmazione e monitoraggio costante dello stato di avanzamento degli obiettivi/attività della struttura</t>
  </si>
  <si>
    <t>Pone in essere misure opportune per la valorizzazione della programmazione e monitora costantemente lo stato di avanzamento degli obiettivi/attività della struttura, con individuazione delle azioni correttive da adottare?
A tal riguardo occorre tenere in debita considerazione anche la programmazione e il monitoraggio effettuato in corso d’anno per il pieno raggiungimento da parte della struttura dell’obiettivo di continuità/ascolto dell’utenza .</t>
  </si>
  <si>
    <t>E.2 Rispetto dei tempi fissati dal SMVP per la trasmissione della documentazione di valutazione della performance organizzativa della struttura e della performance individuale del personale della struttura</t>
  </si>
  <si>
    <t>In qualità di capo ufficio/direttore di biblioteca, ha inviato al dirigente/presidente del CAB le schede di valutazione dei comportamenti individuali del personale t.a. della struttura (Ufficio/Biblioteca d'area) e le schede relative alla valutazione degli obiettivi di continuità/ascolto utenza, in tempo utile per consentire allo stesso di completarle per la parte di competenza e di trasmetterle tempestivamente all’URSTA, ai fini dell’acconto e del conguaglio?
N.B. A tal riguardo si tiene conto del rispetto delle scadenze per l’anno 2023: 5 ottobre e 31 gennaio 2024.</t>
  </si>
  <si>
    <t>E.3 Rispetto dei tempi fissati dal SMVP per la trasmissione del proprio fascicolo di valutazione?</t>
  </si>
  <si>
    <t xml:space="preserve">In qualità di soggetto valutato, ha inviato tutta la documentazione di propria competenza al soggetto valutatore, in tempo utile per consentire allo stesso di completarla con la valutazione e di trasmetterla all’URSTA entro il 29 febbraio?
N.B. A tal riguardo si tiene conto della trasmissione al soggetto valutatore entro il 15 febbraio 2024 del fascicolo di autovalutazione/valutazione </t>
  </si>
  <si>
    <t>Problem solving</t>
  </si>
  <si>
    <t>F.1 Anticipare ed analizzare le criticità</t>
  </si>
  <si>
    <t>analizza con attenzione le cause di problemi gestionali e adotta una logica tesa a rilevare i primi segnali di possibili problemi?</t>
  </si>
  <si>
    <t>F.2 Collaborazione e aiuto ad altre strutture di Ateneo</t>
  </si>
  <si>
    <t>ha adottato significative azioni di collaborazione e sostegno a colleghi?</t>
  </si>
  <si>
    <t>F.3 Gestione degli imprevisti</t>
  </si>
  <si>
    <t>risponde con prontezza, lucidità ed efficacia alle situazioni non prevedibili?</t>
  </si>
  <si>
    <t>TOTALI:</t>
  </si>
  <si>
    <r>
      <t>Totale punteggio ponderato: 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</si>
  <si>
    <t xml:space="preserve">% ponderata:  </t>
  </si>
  <si>
    <r>
      <t>[∑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/400]*100</t>
    </r>
  </si>
  <si>
    <t xml:space="preserve">Giudizio </t>
  </si>
  <si>
    <t>% di premio attribuita (**)</t>
  </si>
  <si>
    <t>per l'Autovalutazione e per la Valutazione (*)</t>
  </si>
  <si>
    <t xml:space="preserve">tipo 1 </t>
  </si>
  <si>
    <t>tipo 2</t>
  </si>
  <si>
    <t xml:space="preserve">% premio </t>
  </si>
  <si>
    <t>Mai</t>
  </si>
  <si>
    <t>Scarso</t>
  </si>
  <si>
    <t>Comportamento</t>
  </si>
  <si>
    <t>Qualche volta</t>
  </si>
  <si>
    <t>Sufficiente</t>
  </si>
  <si>
    <t>Ex post</t>
  </si>
  <si>
    <t>Spesso</t>
  </si>
  <si>
    <t>Buono</t>
  </si>
  <si>
    <t>Sempre</t>
  </si>
  <si>
    <t>Eccellente</t>
  </si>
  <si>
    <t>N.B. ricorre una valutazione negativa qualora – in sede di valutazione dei comportamenti organizzativi – il personale di cat EP responsabile di struttura consegua un punteggio ponderato totale relativo alla valutazione dei comportamenti derivante dai giudizi pari  a 100 (ciò accade quando il valore medio del punteggio attribuito a tutti i criteri è pari  1 – SCARSO/MAI): si fa rinvio (al vigente SMVP, dove è precisato che tale valutazione negativa rileva ai fini dell'irrogazione del licenziamento disciplinare ai sensi dell'articolo 55-quater, comma 1, lettera f-quinquies), del decreto legislativo 30 marzo 2001, n. 165. Come precisato nel SMVP 2022 si ricorda, infine, che " in caso di valutazione negativa, inoltre, non si procede ad erogare all’unità di personale coinvolta (dirigente o personale t.a.) i compensi correlati alla valutazione della performance individuale e della performance organizzativa e si procede al recupero di quanto eventualmente corrisposto in acconto".</t>
  </si>
  <si>
    <t>Il collegamento tra valutazione e somma da erogare è effettuato in relazione a fasce di punteggi, secondo il meccanismo seguente:</t>
  </si>
  <si>
    <t>Fasce (**)</t>
  </si>
  <si>
    <t>% ponderata</t>
  </si>
  <si>
    <t>% di premio</t>
  </si>
  <si>
    <t>rispetto al massimo attribuibile</t>
  </si>
  <si>
    <t>1a fascia</t>
  </si>
  <si>
    <t>tra 85% e 100%</t>
  </si>
  <si>
    <t>2a fascia</t>
  </si>
  <si>
    <t>tra 70% e 84,9%</t>
  </si>
  <si>
    <t>3a fascia</t>
  </si>
  <si>
    <t>tra 60% e 69,9%</t>
  </si>
  <si>
    <t>4a fascia</t>
  </si>
  <si>
    <t>tra 50% e 59,9%</t>
  </si>
  <si>
    <t>5a fascia</t>
  </si>
  <si>
    <t>tra 25,1% e 49,9%</t>
  </si>
  <si>
    <t>6a fascia</t>
  </si>
  <si>
    <t>meno del 25%</t>
  </si>
  <si>
    <t xml:space="preserve"> RISULTATO VALUTAZIONE DEL PERSONALE EP RESPONSABILE DI STRUTTURA</t>
  </si>
  <si>
    <t xml:space="preserve">Data:  </t>
  </si>
  <si>
    <t>Nome del responsabile di struttura (cat. EP) valutato:</t>
  </si>
  <si>
    <t>Capo dell'Ufficio di:</t>
  </si>
  <si>
    <t>Valore del correttivo, pari alla  % Elemento retributivo corrisposto alla struttura di cui si è responsabile:</t>
  </si>
  <si>
    <t>Obiettivi operativi: premio attribuito</t>
  </si>
  <si>
    <t>Obiettivi di comportamento: premio attribuito</t>
  </si>
  <si>
    <t>Totale premio al lordo del correttivo</t>
  </si>
  <si>
    <t>Totale premio al netto del correttivo</t>
  </si>
  <si>
    <t>RELAZIONE SINTETICA SUGLI OBIETTIVI OPERATIVI E SUGLI OBIETTIVI CONNESSI A COMPETENZE E COMPORTAMENTI</t>
  </si>
  <si>
    <t>In questa relazione di autovalutazione si chiede:</t>
  </si>
  <si>
    <t>a)       Di descrivere le attività svolte per la realizzazione degli obiettivi operativi, indicando i risultati ottenuti;</t>
  </si>
  <si>
    <t>b)       Di descrivere i casi in cui, nel corso dell’anno di riferimento, si sono messi in campo competenze e comportamenti particolarmente significativi rispetto alle categorie previste dal modello di valutazione.</t>
  </si>
  <si>
    <t>La relazione di autovalutazione non deve superare le tre pagine (le pagine in eccesso non verranno considerate)</t>
  </si>
  <si>
    <t>PARTE PRIMA – OBIETTIVI OPERATIVI</t>
  </si>
  <si>
    <t>Per ognuno degli obiettivi operativi assegnati indicare il livello di raggiungimento, le principali attività poste in essere ed i risultati raggiunti.</t>
  </si>
  <si>
    <t>Max 1,5 pagine</t>
  </si>
  <si>
    <t>PARTE SECONDA: OBIETTIVI CONNESSI A COMPETENZE E COMPORTAMENTI</t>
  </si>
  <si>
    <t>Indicare, con riferimento alle categorie previste dal modello e sotto riportate, il problema più rilevante affrontato nell’anno nella propria area (indicare solo il più rilevante) e descrivere come ci si è comportati a riguardo (quali capacità direzionali sono state messe in opera). Non è necessario fornire una risposta per ogni categoria, ma in particolare segnalare le più critiche situazioni affrontate e le modalità utilizzate e  soffermarsi particolarmente sulle effettive modalità di conduzione e gestione del lavoro agile nell’Ufficio. Le categorie sono:</t>
  </si>
  <si>
    <t xml:space="preserve">1.       Capacità complessiva di raggiungimento degli obiettivi </t>
  </si>
  <si>
    <t>2.       Orientamento all'utente (interno/esterno)</t>
  </si>
  <si>
    <t>3.     Leadership</t>
  </si>
  <si>
    <t>4.       Gestione e valorizzazione dei collaboratori</t>
  </si>
  <si>
    <t>5.       Capacità di programmazione</t>
  </si>
  <si>
    <t>6.       Problem solving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</si>
</sst>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8"/>
      <name val="Verdana"/>
      <family val="2"/>
    </font>
    <font>
      <b/>
      <i/>
      <sz val="9"/>
      <name val="Times New Roman"/>
      <family val="1"/>
    </font>
    <font>
      <sz val="9"/>
      <name val="Times New Roman"/>
      <family val="1"/>
    </font>
    <font>
      <sz val="10"/>
      <name val="Verdana"/>
      <family val="2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Calibri"/>
      <family val="2"/>
    </font>
    <font>
      <b/>
      <u/>
      <sz val="10"/>
      <name val="Calibri"/>
      <family val="2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u/>
      <sz val="10"/>
      <name val="Calibri"/>
      <family val="2"/>
    </font>
    <font>
      <b/>
      <vertAlign val="subscript"/>
      <sz val="10"/>
      <name val="Calibri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</font>
    <font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5DCE4"/>
        <bgColor indexed="64"/>
      </patternFill>
    </fill>
  </fills>
  <borders count="8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indexed="64"/>
      </right>
      <top style="double">
        <color indexed="64"/>
      </top>
      <bottom style="medium">
        <color indexed="64"/>
      </bottom>
      <diagonal/>
    </border>
    <border>
      <left style="dashDotDot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ashDotDot">
        <color indexed="64"/>
      </right>
      <top/>
      <bottom style="double">
        <color indexed="64"/>
      </bottom>
      <diagonal/>
    </border>
    <border>
      <left style="dashDotDot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2" borderId="2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16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18" fillId="2" borderId="0" xfId="0" applyFont="1" applyFill="1" applyProtection="1">
      <protection locked="0"/>
    </xf>
    <xf numFmtId="9" fontId="0" fillId="0" borderId="0" xfId="0" applyNumberFormat="1"/>
    <xf numFmtId="0" fontId="15" fillId="0" borderId="15" xfId="0" applyFont="1" applyBorder="1"/>
    <xf numFmtId="0" fontId="16" fillId="3" borderId="5" xfId="0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vertical="top" wrapText="1"/>
    </xf>
    <xf numFmtId="0" fontId="16" fillId="3" borderId="9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4" fillId="0" borderId="0" xfId="0" applyFont="1" applyProtection="1">
      <protection locked="0"/>
    </xf>
    <xf numFmtId="0" fontId="8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9" fontId="6" fillId="0" borderId="8" xfId="0" applyNumberFormat="1" applyFont="1" applyBorder="1" applyAlignment="1">
      <alignment horizontal="center" vertical="top" wrapText="1"/>
    </xf>
    <xf numFmtId="9" fontId="6" fillId="0" borderId="11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/>
    </xf>
    <xf numFmtId="0" fontId="4" fillId="3" borderId="18" xfId="0" applyFont="1" applyFill="1" applyBorder="1"/>
    <xf numFmtId="0" fontId="4" fillId="3" borderId="19" xfId="0" applyFont="1" applyFill="1" applyBorder="1"/>
    <xf numFmtId="9" fontId="4" fillId="2" borderId="29" xfId="3" applyFont="1" applyFill="1" applyBorder="1" applyAlignment="1" applyProtection="1">
      <alignment horizontal="center"/>
    </xf>
    <xf numFmtId="9" fontId="4" fillId="0" borderId="0" xfId="3" applyFont="1" applyProtection="1"/>
    <xf numFmtId="0" fontId="4" fillId="3" borderId="7" xfId="0" applyFont="1" applyFill="1" applyBorder="1"/>
    <xf numFmtId="0" fontId="4" fillId="3" borderId="20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15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6" fillId="2" borderId="6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3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7" xfId="0" applyFont="1" applyFill="1" applyBorder="1"/>
    <xf numFmtId="0" fontId="4" fillId="5" borderId="0" xfId="0" applyFont="1" applyFill="1"/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5" fillId="5" borderId="20" xfId="0" applyFont="1" applyFill="1" applyBorder="1" applyProtection="1">
      <protection locked="0"/>
    </xf>
    <xf numFmtId="0" fontId="4" fillId="5" borderId="20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5" fillId="5" borderId="16" xfId="0" applyFont="1" applyFill="1" applyBorder="1" applyProtection="1">
      <protection locked="0"/>
    </xf>
    <xf numFmtId="0" fontId="4" fillId="5" borderId="16" xfId="0" applyFont="1" applyFill="1" applyBorder="1" applyProtection="1">
      <protection locked="0"/>
    </xf>
    <xf numFmtId="0" fontId="6" fillId="5" borderId="0" xfId="0" applyFont="1" applyFill="1" applyProtection="1">
      <protection locked="0"/>
    </xf>
    <xf numFmtId="0" fontId="5" fillId="5" borderId="20" xfId="0" applyFont="1" applyFill="1" applyBorder="1" applyAlignment="1" applyProtection="1">
      <alignment horizontal="left" wrapText="1"/>
      <protection locked="0"/>
    </xf>
    <xf numFmtId="0" fontId="4" fillId="5" borderId="6" xfId="0" applyFont="1" applyFill="1" applyBorder="1" applyProtection="1">
      <protection locked="0"/>
    </xf>
    <xf numFmtId="0" fontId="4" fillId="5" borderId="13" xfId="0" applyFont="1" applyFill="1" applyBorder="1" applyProtection="1">
      <protection locked="0"/>
    </xf>
    <xf numFmtId="0" fontId="6" fillId="5" borderId="16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11" fillId="4" borderId="15" xfId="0" applyFont="1" applyFill="1" applyBorder="1" applyAlignment="1">
      <alignment vertical="center" wrapText="1"/>
    </xf>
    <xf numFmtId="0" fontId="3" fillId="6" borderId="11" xfId="2" applyFont="1" applyFill="1" applyBorder="1" applyAlignment="1">
      <alignment wrapText="1"/>
    </xf>
    <xf numFmtId="0" fontId="18" fillId="4" borderId="15" xfId="0" applyFont="1" applyFill="1" applyBorder="1"/>
    <xf numFmtId="0" fontId="22" fillId="5" borderId="0" xfId="0" applyFont="1" applyFill="1"/>
    <xf numFmtId="0" fontId="21" fillId="5" borderId="0" xfId="0" applyFont="1" applyFill="1"/>
    <xf numFmtId="2" fontId="4" fillId="3" borderId="0" xfId="0" applyNumberFormat="1" applyFont="1" applyFill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3" fillId="3" borderId="31" xfId="0" applyNumberFormat="1" applyFont="1" applyFill="1" applyBorder="1" applyAlignment="1">
      <alignment horizontal="center" vertical="center"/>
    </xf>
    <xf numFmtId="2" fontId="19" fillId="2" borderId="34" xfId="0" applyNumberFormat="1" applyFont="1" applyFill="1" applyBorder="1" applyAlignment="1">
      <alignment vertical="center" wrapText="1"/>
    </xf>
    <xf numFmtId="2" fontId="19" fillId="2" borderId="46" xfId="0" applyNumberFormat="1" applyFont="1" applyFill="1" applyBorder="1" applyAlignment="1">
      <alignment vertical="center" wrapText="1"/>
    </xf>
    <xf numFmtId="2" fontId="19" fillId="2" borderId="0" xfId="0" applyNumberFormat="1" applyFont="1" applyFill="1"/>
    <xf numFmtId="0" fontId="3" fillId="5" borderId="7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  <xf numFmtId="0" fontId="3" fillId="5" borderId="15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5" borderId="10" xfId="0" applyFont="1" applyFill="1" applyBorder="1" applyProtection="1">
      <protection locked="0"/>
    </xf>
    <xf numFmtId="0" fontId="3" fillId="5" borderId="16" xfId="0" applyFont="1" applyFill="1" applyBorder="1" applyProtection="1">
      <protection locked="0"/>
    </xf>
    <xf numFmtId="0" fontId="4" fillId="3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Protection="1">
      <protection locked="0"/>
    </xf>
    <xf numFmtId="0" fontId="4" fillId="3" borderId="22" xfId="0" applyFont="1" applyFill="1" applyBorder="1" applyProtection="1"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2" fontId="4" fillId="3" borderId="22" xfId="0" applyNumberFormat="1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4" fillId="3" borderId="11" xfId="0" applyFont="1" applyFill="1" applyBorder="1" applyProtection="1">
      <protection locked="0"/>
    </xf>
    <xf numFmtId="2" fontId="4" fillId="3" borderId="11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Protection="1">
      <protection locked="0"/>
    </xf>
    <xf numFmtId="0" fontId="4" fillId="3" borderId="25" xfId="0" applyFont="1" applyFill="1" applyBorder="1" applyProtection="1">
      <protection locked="0"/>
    </xf>
    <xf numFmtId="2" fontId="4" fillId="3" borderId="25" xfId="0" applyNumberFormat="1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Protection="1">
      <protection locked="0"/>
    </xf>
    <xf numFmtId="0" fontId="4" fillId="3" borderId="8" xfId="0" applyFont="1" applyFill="1" applyBorder="1" applyProtection="1">
      <protection locked="0"/>
    </xf>
    <xf numFmtId="2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10" fontId="4" fillId="2" borderId="42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164" fontId="3" fillId="2" borderId="4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>
      <alignment horizontal="left" vertical="center" wrapText="1"/>
    </xf>
    <xf numFmtId="1" fontId="3" fillId="3" borderId="4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3" fillId="3" borderId="40" xfId="0" applyFont="1" applyFill="1" applyBorder="1" applyAlignment="1">
      <alignment wrapText="1"/>
    </xf>
    <xf numFmtId="2" fontId="3" fillId="3" borderId="40" xfId="0" applyNumberFormat="1" applyFont="1" applyFill="1" applyBorder="1" applyAlignment="1">
      <alignment horizontal="center" vertical="center"/>
    </xf>
    <xf numFmtId="0" fontId="3" fillId="3" borderId="28" xfId="0" applyFont="1" applyFill="1" applyBorder="1"/>
    <xf numFmtId="2" fontId="4" fillId="3" borderId="2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wrapText="1"/>
    </xf>
    <xf numFmtId="10" fontId="4" fillId="3" borderId="8" xfId="0" applyNumberFormat="1" applyFont="1" applyFill="1" applyBorder="1" applyAlignment="1">
      <alignment horizontal="center" vertical="center"/>
    </xf>
    <xf numFmtId="0" fontId="3" fillId="2" borderId="19" xfId="0" applyFont="1" applyFill="1" applyBorder="1"/>
    <xf numFmtId="2" fontId="3" fillId="2" borderId="19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wrapText="1"/>
    </xf>
    <xf numFmtId="10" fontId="4" fillId="3" borderId="11" xfId="0" applyNumberFormat="1" applyFont="1" applyFill="1" applyBorder="1" applyAlignment="1">
      <alignment horizontal="center" vertical="center"/>
    </xf>
    <xf numFmtId="0" fontId="3" fillId="3" borderId="15" xfId="0" applyFont="1" applyFill="1" applyBorder="1"/>
    <xf numFmtId="0" fontId="3" fillId="3" borderId="10" xfId="0" applyFont="1" applyFill="1" applyBorder="1"/>
    <xf numFmtId="9" fontId="12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17" fontId="12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9" fontId="12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  <protection locked="0"/>
    </xf>
    <xf numFmtId="9" fontId="12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vertical="center" wrapText="1"/>
      <protection locked="0"/>
    </xf>
    <xf numFmtId="0" fontId="13" fillId="2" borderId="53" xfId="0" applyFont="1" applyFill="1" applyBorder="1" applyAlignment="1" applyProtection="1">
      <alignment vertical="center" wrapText="1"/>
      <protection locked="0"/>
    </xf>
    <xf numFmtId="0" fontId="13" fillId="2" borderId="57" xfId="0" applyFont="1" applyFill="1" applyBorder="1" applyAlignment="1" applyProtection="1">
      <alignment vertical="center" wrapText="1"/>
      <protection locked="0"/>
    </xf>
    <xf numFmtId="0" fontId="13" fillId="2" borderId="55" xfId="0" applyFont="1" applyFill="1" applyBorder="1" applyAlignment="1" applyProtection="1">
      <alignment vertical="center" wrapText="1"/>
      <protection locked="0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vertical="center" wrapText="1"/>
    </xf>
    <xf numFmtId="0" fontId="18" fillId="4" borderId="61" xfId="0" applyFont="1" applyFill="1" applyBorder="1"/>
    <xf numFmtId="0" fontId="0" fillId="4" borderId="0" xfId="0" applyFill="1" applyProtection="1">
      <protection locked="0"/>
    </xf>
    <xf numFmtId="0" fontId="14" fillId="2" borderId="63" xfId="0" applyFont="1" applyFill="1" applyBorder="1" applyAlignment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  <protection locked="0"/>
    </xf>
    <xf numFmtId="0" fontId="12" fillId="2" borderId="65" xfId="0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12" fillId="2" borderId="66" xfId="0" applyFont="1" applyFill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12" fillId="2" borderId="68" xfId="0" applyFont="1" applyFill="1" applyBorder="1" applyAlignment="1" applyProtection="1">
      <alignment horizontal="center" vertical="center" wrapText="1"/>
      <protection locked="0"/>
    </xf>
    <xf numFmtId="9" fontId="12" fillId="2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9" xfId="0" applyFont="1" applyFill="1" applyBorder="1" applyAlignment="1" applyProtection="1">
      <alignment horizontal="center" vertical="center" wrapText="1"/>
      <protection locked="0"/>
    </xf>
    <xf numFmtId="9" fontId="12" fillId="2" borderId="7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1" xfId="0" applyFont="1" applyFill="1" applyBorder="1" applyAlignment="1" applyProtection="1">
      <alignment horizontal="center" vertical="center" wrapText="1"/>
      <protection locked="0"/>
    </xf>
    <xf numFmtId="0" fontId="13" fillId="2" borderId="70" xfId="0" applyFont="1" applyFill="1" applyBorder="1" applyAlignment="1" applyProtection="1">
      <alignment horizontal="center" vertical="center" wrapText="1"/>
      <protection locked="0"/>
    </xf>
    <xf numFmtId="0" fontId="13" fillId="2" borderId="72" xfId="0" applyFont="1" applyFill="1" applyBorder="1" applyAlignment="1" applyProtection="1">
      <alignment horizontal="center" vertical="center" wrapText="1"/>
      <protection locked="0"/>
    </xf>
    <xf numFmtId="2" fontId="19" fillId="2" borderId="74" xfId="0" applyNumberFormat="1" applyFont="1" applyFill="1" applyBorder="1" applyAlignment="1">
      <alignment vertical="center" wrapText="1"/>
    </xf>
    <xf numFmtId="0" fontId="0" fillId="0" borderId="75" xfId="0" applyBorder="1" applyAlignment="1" applyProtection="1">
      <alignment horizontal="center" vertical="center" wrapText="1"/>
      <protection locked="0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/>
    </xf>
    <xf numFmtId="0" fontId="14" fillId="4" borderId="76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2" fontId="13" fillId="2" borderId="73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7" fillId="3" borderId="20" xfId="0" applyFont="1" applyFill="1" applyBorder="1"/>
    <xf numFmtId="0" fontId="3" fillId="3" borderId="20" xfId="0" applyFont="1" applyFill="1" applyBorder="1"/>
    <xf numFmtId="0" fontId="4" fillId="3" borderId="11" xfId="0" applyFont="1" applyFill="1" applyBorder="1"/>
    <xf numFmtId="0" fontId="4" fillId="7" borderId="17" xfId="0" applyFont="1" applyFill="1" applyBorder="1"/>
    <xf numFmtId="0" fontId="3" fillId="2" borderId="7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28" fillId="8" borderId="29" xfId="0" applyFont="1" applyFill="1" applyBorder="1" applyAlignment="1">
      <alignment vertical="center" wrapText="1"/>
    </xf>
    <xf numFmtId="0" fontId="28" fillId="9" borderId="77" xfId="0" applyFont="1" applyFill="1" applyBorder="1" applyAlignment="1">
      <alignment vertical="center" wrapText="1"/>
    </xf>
    <xf numFmtId="0" fontId="28" fillId="8" borderId="78" xfId="0" applyFont="1" applyFill="1" applyBorder="1" applyAlignment="1">
      <alignment vertical="center" wrapText="1"/>
    </xf>
    <xf numFmtId="0" fontId="28" fillId="9" borderId="79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5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5" fillId="4" borderId="58" xfId="0" applyFont="1" applyFill="1" applyBorder="1" applyAlignment="1">
      <alignment horizontal="center" vertical="center" wrapText="1"/>
    </xf>
    <xf numFmtId="0" fontId="0" fillId="0" borderId="37" xfId="0" applyBorder="1"/>
    <xf numFmtId="0" fontId="11" fillId="4" borderId="59" xfId="0" applyFont="1" applyFill="1" applyBorder="1" applyAlignment="1">
      <alignment horizontal="center" vertical="center" wrapText="1"/>
    </xf>
    <xf numFmtId="0" fontId="0" fillId="0" borderId="60" xfId="0" applyBorder="1"/>
    <xf numFmtId="0" fontId="26" fillId="4" borderId="33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33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25" fillId="4" borderId="62" xfId="0" applyFont="1" applyFill="1" applyBorder="1" applyAlignment="1" applyProtection="1">
      <alignment horizontal="left" vertical="center" wrapText="1"/>
      <protection locked="0"/>
    </xf>
    <xf numFmtId="0" fontId="25" fillId="4" borderId="16" xfId="0" applyFont="1" applyFill="1" applyBorder="1" applyAlignment="1" applyProtection="1">
      <alignment horizontal="left" vertical="center" wrapText="1"/>
      <protection locked="0"/>
    </xf>
    <xf numFmtId="0" fontId="27" fillId="3" borderId="18" xfId="2" applyFont="1" applyFill="1" applyBorder="1" applyAlignment="1" applyProtection="1">
      <alignment horizontal="left" wrapText="1"/>
      <protection locked="0"/>
    </xf>
    <xf numFmtId="0" fontId="27" fillId="3" borderId="19" xfId="2" applyFont="1" applyFill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7" borderId="18" xfId="0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left" wrapText="1"/>
    </xf>
    <xf numFmtId="0" fontId="4" fillId="7" borderId="19" xfId="0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5" borderId="20" xfId="0" applyFont="1" applyFill="1" applyBorder="1" applyAlignment="1">
      <alignment horizontal="left" vertical="center" wrapText="1"/>
    </xf>
  </cellXfs>
  <cellStyles count="4">
    <cellStyle name="Normale" xfId="0" builtinId="0"/>
    <cellStyle name="Normale 2" xfId="1" xr:uid="{00000000-0005-0000-0000-000001000000}"/>
    <cellStyle name="Normale 3" xfId="2" xr:uid="{00000000-0005-0000-0000-000002000000}"/>
    <cellStyle name="Percentual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workbookViewId="0">
      <selection activeCell="M13" sqref="M13"/>
    </sheetView>
  </sheetViews>
  <sheetFormatPr defaultColWidth="12.85546875" defaultRowHeight="15" x14ac:dyDescent="0.25"/>
  <cols>
    <col min="1" max="1" width="27.42578125" style="13" customWidth="1"/>
    <col min="2" max="2" width="11.28515625" style="13" customWidth="1"/>
    <col min="3" max="3" width="14.42578125" style="13" customWidth="1"/>
    <col min="4" max="4" width="16.42578125" style="13" customWidth="1"/>
    <col min="5" max="5" width="17.28515625" style="13" customWidth="1"/>
    <col min="6" max="7" width="12.85546875" style="13"/>
    <col min="8" max="8" width="11.28515625" style="13" customWidth="1"/>
    <col min="9" max="9" width="14" style="13" customWidth="1"/>
    <col min="10" max="10" width="11.28515625" style="13" customWidth="1"/>
    <col min="11" max="11" width="11" style="13" customWidth="1"/>
    <col min="12" max="12" width="14.5703125" style="13" customWidth="1"/>
    <col min="13" max="13" width="10.28515625" style="13" customWidth="1"/>
    <col min="14" max="14" width="20.28515625" style="13" customWidth="1"/>
    <col min="15" max="16384" width="12.85546875" style="13"/>
  </cols>
  <sheetData>
    <row r="1" spans="1:16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6"/>
    </row>
    <row r="2" spans="1:16" ht="13.5" customHeight="1" x14ac:dyDescent="0.25">
      <c r="A2" s="227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86"/>
      <c r="N2" s="177"/>
    </row>
    <row r="3" spans="1:16" ht="13.5" customHeight="1" x14ac:dyDescent="0.25">
      <c r="A3" s="229" t="s">
        <v>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86"/>
      <c r="N3" s="178"/>
    </row>
    <row r="4" spans="1:16" ht="13.5" customHeight="1" x14ac:dyDescent="0.25">
      <c r="A4" s="229" t="s">
        <v>3</v>
      </c>
      <c r="B4" s="231"/>
      <c r="C4" s="231"/>
      <c r="D4" s="231"/>
      <c r="E4" s="231"/>
      <c r="F4" s="231"/>
      <c r="G4" s="231"/>
      <c r="H4" s="231"/>
      <c r="I4" s="179"/>
      <c r="J4" s="179"/>
      <c r="K4" s="179"/>
      <c r="L4" s="179"/>
      <c r="M4" s="88"/>
      <c r="N4" s="178"/>
    </row>
    <row r="5" spans="1:16" ht="21.95" customHeight="1" x14ac:dyDescent="0.25">
      <c r="A5" s="232" t="s">
        <v>4</v>
      </c>
      <c r="B5" s="233"/>
      <c r="C5" s="233"/>
      <c r="D5" s="233"/>
      <c r="E5" s="233"/>
      <c r="F5" s="233"/>
      <c r="G5" s="234"/>
      <c r="H5" s="235"/>
      <c r="I5" s="235"/>
      <c r="J5" s="235"/>
      <c r="K5" s="235"/>
      <c r="L5" s="235"/>
      <c r="M5" s="87"/>
      <c r="N5" s="178"/>
    </row>
    <row r="6" spans="1:16" s="202" customFormat="1" ht="95.25" thickBot="1" x14ac:dyDescent="0.3">
      <c r="A6" s="180" t="s">
        <v>5</v>
      </c>
      <c r="B6" s="175" t="s">
        <v>6</v>
      </c>
      <c r="C6" s="175" t="s">
        <v>7</v>
      </c>
      <c r="D6" s="176" t="s">
        <v>8</v>
      </c>
      <c r="E6" s="176" t="s">
        <v>9</v>
      </c>
      <c r="F6" s="176" t="s">
        <v>10</v>
      </c>
      <c r="G6" s="176" t="s">
        <v>11</v>
      </c>
      <c r="H6" s="176" t="s">
        <v>10</v>
      </c>
      <c r="I6" s="176" t="s">
        <v>12</v>
      </c>
      <c r="J6" s="176" t="s">
        <v>13</v>
      </c>
      <c r="K6" s="195" t="s">
        <v>14</v>
      </c>
      <c r="L6" s="195" t="s">
        <v>15</v>
      </c>
      <c r="M6" s="196" t="s">
        <v>16</v>
      </c>
      <c r="N6" s="197" t="s">
        <v>17</v>
      </c>
      <c r="O6" s="195" t="s">
        <v>18</v>
      </c>
      <c r="P6" s="198" t="s">
        <v>19</v>
      </c>
    </row>
    <row r="7" spans="1:16" ht="27" customHeight="1" thickBot="1" x14ac:dyDescent="0.3">
      <c r="A7" s="186"/>
      <c r="B7" s="187"/>
      <c r="C7" s="188"/>
      <c r="D7" s="189"/>
      <c r="E7" s="190"/>
      <c r="F7" s="191"/>
      <c r="G7" s="190"/>
      <c r="H7" s="191"/>
      <c r="I7" s="190"/>
      <c r="J7" s="191"/>
      <c r="K7" s="192"/>
      <c r="L7" s="199">
        <f>+J7*B7</f>
        <v>0</v>
      </c>
      <c r="M7" s="193">
        <f t="shared" ref="M7:M12" si="0">B7*$M$5*K7/100</f>
        <v>0</v>
      </c>
      <c r="N7" s="194"/>
    </row>
    <row r="8" spans="1:16" ht="26.25" customHeight="1" thickTop="1" thickBot="1" x14ac:dyDescent="0.3">
      <c r="A8" s="182"/>
      <c r="B8" s="163"/>
      <c r="C8" s="164"/>
      <c r="D8" s="165"/>
      <c r="E8" s="171"/>
      <c r="F8" s="172"/>
      <c r="G8" s="171"/>
      <c r="H8" s="172"/>
      <c r="I8" s="171"/>
      <c r="J8" s="172"/>
      <c r="K8" s="82"/>
      <c r="L8" s="200">
        <f t="shared" ref="L8:L12" si="1">+J8*B8</f>
        <v>0</v>
      </c>
      <c r="M8" s="94">
        <f t="shared" si="0"/>
        <v>0</v>
      </c>
      <c r="N8" s="181"/>
    </row>
    <row r="9" spans="1:16" ht="24.75" customHeight="1" thickTop="1" thickBot="1" x14ac:dyDescent="0.3">
      <c r="A9" s="182"/>
      <c r="B9" s="163"/>
      <c r="C9" s="164"/>
      <c r="D9" s="165"/>
      <c r="E9" s="171"/>
      <c r="F9" s="172"/>
      <c r="G9" s="171"/>
      <c r="H9" s="172"/>
      <c r="I9" s="171"/>
      <c r="J9" s="172"/>
      <c r="K9" s="82"/>
      <c r="L9" s="200">
        <f t="shared" si="1"/>
        <v>0</v>
      </c>
      <c r="M9" s="94">
        <f t="shared" si="0"/>
        <v>0</v>
      </c>
      <c r="N9" s="183"/>
    </row>
    <row r="10" spans="1:16" ht="27" customHeight="1" thickTop="1" thickBot="1" x14ac:dyDescent="0.3">
      <c r="A10" s="182"/>
      <c r="B10" s="163"/>
      <c r="C10" s="164"/>
      <c r="D10" s="165"/>
      <c r="E10" s="171"/>
      <c r="F10" s="172"/>
      <c r="G10" s="171"/>
      <c r="H10" s="172"/>
      <c r="I10" s="171"/>
      <c r="J10" s="172"/>
      <c r="K10" s="82"/>
      <c r="L10" s="200">
        <f t="shared" si="1"/>
        <v>0</v>
      </c>
      <c r="M10" s="94">
        <f t="shared" si="0"/>
        <v>0</v>
      </c>
      <c r="N10" s="183"/>
    </row>
    <row r="11" spans="1:16" ht="27" customHeight="1" thickTop="1" thickBot="1" x14ac:dyDescent="0.3">
      <c r="A11" s="182"/>
      <c r="B11" s="163"/>
      <c r="C11" s="166"/>
      <c r="D11" s="167"/>
      <c r="E11" s="171"/>
      <c r="F11" s="172"/>
      <c r="G11" s="171"/>
      <c r="H11" s="172"/>
      <c r="I11" s="171"/>
      <c r="J11" s="172"/>
      <c r="K11" s="82"/>
      <c r="L11" s="200">
        <f t="shared" si="1"/>
        <v>0</v>
      </c>
      <c r="M11" s="94">
        <f t="shared" si="0"/>
        <v>0</v>
      </c>
      <c r="N11" s="183"/>
    </row>
    <row r="12" spans="1:16" ht="33" customHeight="1" thickTop="1" thickBot="1" x14ac:dyDescent="0.3">
      <c r="A12" s="184"/>
      <c r="B12" s="168"/>
      <c r="C12" s="169"/>
      <c r="D12" s="170"/>
      <c r="E12" s="173"/>
      <c r="F12" s="174"/>
      <c r="G12" s="173"/>
      <c r="H12" s="174"/>
      <c r="I12" s="173"/>
      <c r="J12" s="174"/>
      <c r="K12" s="83"/>
      <c r="L12" s="201">
        <f t="shared" si="1"/>
        <v>0</v>
      </c>
      <c r="M12" s="95">
        <f t="shared" si="0"/>
        <v>0</v>
      </c>
      <c r="N12" s="185"/>
    </row>
    <row r="13" spans="1:16" x14ac:dyDescent="0.25">
      <c r="A13" s="14"/>
      <c r="B13" s="16">
        <f>SUM(B7:B12)</f>
        <v>0</v>
      </c>
      <c r="M13" s="96">
        <f>SUM(M7:M12)</f>
        <v>0</v>
      </c>
    </row>
    <row r="14" spans="1:16" x14ac:dyDescent="0.25">
      <c r="A14" s="14"/>
      <c r="M14" s="15"/>
    </row>
    <row r="15" spans="1:16" ht="15.75" x14ac:dyDescent="0.25">
      <c r="A15" s="17" t="s">
        <v>20</v>
      </c>
      <c r="B15"/>
      <c r="C15"/>
      <c r="D15"/>
      <c r="M15" s="15"/>
    </row>
    <row r="16" spans="1:16" x14ac:dyDescent="0.25">
      <c r="A16" s="18" t="s">
        <v>21</v>
      </c>
      <c r="B16" s="19" t="s">
        <v>22</v>
      </c>
      <c r="C16" s="217" t="s">
        <v>23</v>
      </c>
      <c r="D16" s="20" t="s">
        <v>24</v>
      </c>
      <c r="E16" s="21" t="s">
        <v>25</v>
      </c>
      <c r="F16" s="218" t="s">
        <v>19</v>
      </c>
      <c r="G16" s="60"/>
      <c r="H16" s="60"/>
      <c r="I16" s="60"/>
      <c r="J16" s="60"/>
      <c r="K16" s="60"/>
      <c r="M16" s="15"/>
    </row>
    <row r="17" spans="1:13" ht="63.75" customHeight="1" x14ac:dyDescent="0.25">
      <c r="A17" s="22" t="s">
        <v>26</v>
      </c>
      <c r="B17" s="23" t="s">
        <v>27</v>
      </c>
      <c r="C17" s="217"/>
      <c r="D17" s="24" t="s">
        <v>28</v>
      </c>
      <c r="E17" s="25" t="s">
        <v>29</v>
      </c>
      <c r="F17" s="219"/>
      <c r="G17" s="221" t="s">
        <v>30</v>
      </c>
      <c r="H17" s="222"/>
      <c r="I17" s="222"/>
      <c r="J17" s="222"/>
      <c r="K17" s="222"/>
      <c r="M17" s="15"/>
    </row>
    <row r="18" spans="1:13" ht="25.5" x14ac:dyDescent="0.25">
      <c r="A18" s="22" t="s">
        <v>31</v>
      </c>
      <c r="B18" s="26" t="s">
        <v>32</v>
      </c>
      <c r="C18" s="27" t="s">
        <v>33</v>
      </c>
      <c r="D18" s="26" t="s">
        <v>34</v>
      </c>
      <c r="E18" s="26" t="s">
        <v>35</v>
      </c>
      <c r="F18" s="220"/>
      <c r="G18" s="61"/>
      <c r="H18" s="61"/>
      <c r="I18" s="61"/>
      <c r="J18" s="61"/>
      <c r="K18" s="61"/>
      <c r="M18" s="15"/>
    </row>
  </sheetData>
  <sheetProtection algorithmName="SHA-512" hashValue="daoamCNMK7fRdbUEGaacstroerrC4FXsGHQzwf9gBPQtXtD+9A8B2nx5RGEj8tQfRkvbC7hnb3koi/ysoGzUQg==" saltValue="m14v8LpHGtDL6bH9JRRNuw==" spinCount="100000" sheet="1" formatCells="0" formatColumns="0" formatRows="0" insertRows="0" deleteRows="0"/>
  <mergeCells count="10">
    <mergeCell ref="C16:C17"/>
    <mergeCell ref="F16:F18"/>
    <mergeCell ref="G17:K17"/>
    <mergeCell ref="A1:L1"/>
    <mergeCell ref="M1:N1"/>
    <mergeCell ref="A2:L2"/>
    <mergeCell ref="A3:L3"/>
    <mergeCell ref="A4:H4"/>
    <mergeCell ref="A5:F5"/>
    <mergeCell ref="G5:L5"/>
  </mergeCells>
  <dataValidations count="1">
    <dataValidation type="list" allowBlank="1" showInputMessage="1" showErrorMessage="1" sqref="F7:F12 H7:H12 J7:J12" xr:uid="{00000000-0002-0000-0000-000000000000}">
      <formula1>"in linea,positivo,negativo"</formula1>
    </dataValidation>
  </dataValidation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view="pageBreakPreview" zoomScaleNormal="100" zoomScaleSheetLayoutView="100" workbookViewId="0">
      <selection activeCell="J28" sqref="J28"/>
    </sheetView>
  </sheetViews>
  <sheetFormatPr defaultColWidth="9.140625" defaultRowHeight="11.25" x14ac:dyDescent="0.2"/>
  <cols>
    <col min="1" max="1" width="2.42578125" style="2" customWidth="1"/>
    <col min="2" max="2" width="18" style="2" customWidth="1"/>
    <col min="3" max="3" width="8.28515625" style="2" customWidth="1"/>
    <col min="4" max="4" width="18.5703125" style="2" customWidth="1"/>
    <col min="5" max="5" width="41.85546875" style="2" customWidth="1"/>
    <col min="6" max="6" width="7" style="2" customWidth="1"/>
    <col min="7" max="7" width="7.85546875" style="2" customWidth="1"/>
    <col min="8" max="8" width="2" style="2" bestFit="1" customWidth="1"/>
    <col min="9" max="9" width="15.28515625" style="2" customWidth="1"/>
    <col min="10" max="10" width="10.7109375" style="2" customWidth="1"/>
    <col min="11" max="11" width="36.5703125" style="58" customWidth="1"/>
    <col min="12" max="12" width="39.85546875" style="58" customWidth="1"/>
    <col min="13" max="16384" width="9.140625" style="2"/>
  </cols>
  <sheetData>
    <row r="1" spans="1:12" s="1" customFormat="1" ht="15.75" x14ac:dyDescent="0.25">
      <c r="A1" s="63"/>
      <c r="B1" s="62" t="s">
        <v>36</v>
      </c>
      <c r="C1" s="203"/>
      <c r="D1" s="204"/>
      <c r="E1" s="204"/>
      <c r="F1" s="204"/>
      <c r="G1" s="204"/>
      <c r="H1" s="204"/>
      <c r="I1" s="204"/>
      <c r="J1" s="204"/>
      <c r="K1" s="49"/>
      <c r="L1" s="205"/>
    </row>
    <row r="2" spans="1:12" s="1" customFormat="1" ht="12.75" x14ac:dyDescent="0.2">
      <c r="A2" s="63"/>
      <c r="B2" s="251"/>
      <c r="C2" s="252"/>
      <c r="D2" s="252"/>
      <c r="E2" s="252"/>
      <c r="F2" s="252"/>
      <c r="G2" s="252"/>
      <c r="H2" s="252"/>
      <c r="I2" s="252"/>
      <c r="J2" s="253"/>
      <c r="K2" s="253"/>
      <c r="L2" s="206"/>
    </row>
    <row r="3" spans="1:12" s="1" customFormat="1" ht="9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4"/>
      <c r="L3" s="65"/>
    </row>
    <row r="4" spans="1:12" s="1" customFormat="1" ht="12.75" x14ac:dyDescent="0.2">
      <c r="A4" s="63"/>
      <c r="B4" s="97" t="s">
        <v>2</v>
      </c>
      <c r="C4" s="98"/>
      <c r="D4" s="98"/>
      <c r="E4" s="69"/>
      <c r="F4" s="70"/>
      <c r="G4" s="70"/>
      <c r="H4" s="70"/>
      <c r="I4" s="70"/>
      <c r="J4" s="70"/>
      <c r="K4" s="75"/>
      <c r="L4" s="76"/>
    </row>
    <row r="5" spans="1:12" s="1" customFormat="1" ht="12.75" x14ac:dyDescent="0.2">
      <c r="A5" s="63"/>
      <c r="B5" s="99" t="s">
        <v>37</v>
      </c>
      <c r="C5" s="100"/>
      <c r="D5" s="100"/>
      <c r="E5" s="71"/>
      <c r="F5" s="65"/>
      <c r="G5" s="65" t="s">
        <v>38</v>
      </c>
      <c r="H5" s="65"/>
      <c r="I5" s="65"/>
      <c r="J5" s="65"/>
      <c r="K5" s="74"/>
      <c r="L5" s="77"/>
    </row>
    <row r="6" spans="1:12" s="1" customFormat="1" ht="12.75" x14ac:dyDescent="0.2">
      <c r="A6" s="63"/>
      <c r="B6" s="101" t="s">
        <v>39</v>
      </c>
      <c r="C6" s="102"/>
      <c r="D6" s="102"/>
      <c r="E6" s="72"/>
      <c r="F6" s="73"/>
      <c r="G6" s="73"/>
      <c r="H6" s="73"/>
      <c r="I6" s="73"/>
      <c r="J6" s="73"/>
      <c r="K6" s="78"/>
      <c r="L6" s="79"/>
    </row>
    <row r="7" spans="1:12" ht="3" customHeight="1" thickBo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74"/>
      <c r="L7" s="74"/>
    </row>
    <row r="8" spans="1:12" s="3" customFormat="1" x14ac:dyDescent="0.25">
      <c r="A8" s="67"/>
      <c r="B8" s="39" t="s">
        <v>40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45</v>
      </c>
      <c r="H8" s="4"/>
      <c r="I8" s="4" t="s">
        <v>46</v>
      </c>
      <c r="J8" s="4" t="s">
        <v>47</v>
      </c>
      <c r="K8" s="59" t="s">
        <v>48</v>
      </c>
      <c r="L8" s="59" t="s">
        <v>49</v>
      </c>
    </row>
    <row r="9" spans="1:12" s="5" customFormat="1" ht="96" customHeight="1" thickBot="1" x14ac:dyDescent="0.3">
      <c r="A9" s="68"/>
      <c r="B9" s="103" t="s">
        <v>50</v>
      </c>
      <c r="C9" s="104" t="s">
        <v>51</v>
      </c>
      <c r="D9" s="104" t="s">
        <v>52</v>
      </c>
      <c r="E9" s="104" t="s">
        <v>53</v>
      </c>
      <c r="F9" s="104" t="s">
        <v>6</v>
      </c>
      <c r="G9" s="104" t="s">
        <v>54</v>
      </c>
      <c r="H9" s="104"/>
      <c r="I9" s="104" t="s">
        <v>55</v>
      </c>
      <c r="J9" s="104" t="s">
        <v>56</v>
      </c>
      <c r="K9" s="105" t="s">
        <v>57</v>
      </c>
      <c r="L9" s="105" t="s">
        <v>58</v>
      </c>
    </row>
    <row r="10" spans="1:12" ht="41.25" customHeight="1" thickBot="1" x14ac:dyDescent="0.25">
      <c r="A10" s="66"/>
      <c r="B10" s="236" t="s">
        <v>59</v>
      </c>
      <c r="C10" s="241">
        <v>15</v>
      </c>
      <c r="D10" s="213" t="s">
        <v>60</v>
      </c>
      <c r="E10" s="214" t="s">
        <v>61</v>
      </c>
      <c r="F10" s="106">
        <v>50</v>
      </c>
      <c r="G10" s="107"/>
      <c r="H10" s="108"/>
      <c r="I10" s="109"/>
      <c r="J10" s="110">
        <f>(($C$10*F10)/100)*I10</f>
        <v>0</v>
      </c>
      <c r="K10" s="111"/>
      <c r="L10" s="112"/>
    </row>
    <row r="11" spans="1:12" ht="31.5" customHeight="1" thickBot="1" x14ac:dyDescent="0.25">
      <c r="A11" s="66"/>
      <c r="B11" s="238"/>
      <c r="C11" s="243"/>
      <c r="D11" s="215" t="s">
        <v>62</v>
      </c>
      <c r="E11" s="216" t="s">
        <v>63</v>
      </c>
      <c r="F11" s="113">
        <v>50</v>
      </c>
      <c r="G11" s="114"/>
      <c r="H11" s="115"/>
      <c r="I11" s="109"/>
      <c r="J11" s="116">
        <f>(($C$10*F11)/100)*I11</f>
        <v>0</v>
      </c>
      <c r="K11" s="117"/>
      <c r="L11" s="118"/>
    </row>
    <row r="12" spans="1:12" ht="96" customHeight="1" thickBot="1" x14ac:dyDescent="0.25">
      <c r="A12" s="66"/>
      <c r="B12" s="236" t="s">
        <v>64</v>
      </c>
      <c r="C12" s="241">
        <v>20</v>
      </c>
      <c r="D12" s="213" t="s">
        <v>65</v>
      </c>
      <c r="E12" s="214" t="s">
        <v>66</v>
      </c>
      <c r="F12" s="106">
        <v>50</v>
      </c>
      <c r="G12" s="107"/>
      <c r="H12" s="108"/>
      <c r="I12" s="109"/>
      <c r="J12" s="110">
        <f>($C$12*F12)/100*I12</f>
        <v>0</v>
      </c>
      <c r="K12" s="111"/>
      <c r="L12" s="112"/>
    </row>
    <row r="13" spans="1:12" ht="42" customHeight="1" thickBot="1" x14ac:dyDescent="0.25">
      <c r="A13" s="66"/>
      <c r="B13" s="240"/>
      <c r="C13" s="245"/>
      <c r="D13" s="215" t="s">
        <v>67</v>
      </c>
      <c r="E13" s="216" t="s">
        <v>68</v>
      </c>
      <c r="F13" s="120">
        <v>50</v>
      </c>
      <c r="G13" s="121"/>
      <c r="H13" s="122"/>
      <c r="I13" s="109"/>
      <c r="J13" s="123">
        <f>($C$12*F13)/100*I13</f>
        <v>0</v>
      </c>
      <c r="K13" s="124"/>
      <c r="L13" s="125"/>
    </row>
    <row r="14" spans="1:12" ht="63" customHeight="1" thickBot="1" x14ac:dyDescent="0.25">
      <c r="A14" s="66"/>
      <c r="B14" s="236" t="s">
        <v>69</v>
      </c>
      <c r="C14" s="248">
        <v>15</v>
      </c>
      <c r="D14" s="213" t="s">
        <v>70</v>
      </c>
      <c r="E14" s="214" t="s">
        <v>71</v>
      </c>
      <c r="F14" s="106">
        <v>25</v>
      </c>
      <c r="G14" s="107"/>
      <c r="H14" s="108"/>
      <c r="I14" s="109"/>
      <c r="J14" s="110">
        <f>($C$14*F14)/100*I14</f>
        <v>0</v>
      </c>
      <c r="K14" s="111"/>
      <c r="L14" s="112"/>
    </row>
    <row r="15" spans="1:12" ht="33" customHeight="1" thickBot="1" x14ac:dyDescent="0.25">
      <c r="A15" s="66"/>
      <c r="B15" s="238"/>
      <c r="C15" s="249"/>
      <c r="D15" s="215" t="s">
        <v>72</v>
      </c>
      <c r="E15" s="216" t="s">
        <v>73</v>
      </c>
      <c r="F15" s="113">
        <v>30</v>
      </c>
      <c r="G15" s="114"/>
      <c r="H15" s="115"/>
      <c r="I15" s="109"/>
      <c r="J15" s="116">
        <f>($C$14*F15)/100*I15</f>
        <v>0</v>
      </c>
      <c r="K15" s="117"/>
      <c r="L15" s="118"/>
    </row>
    <row r="16" spans="1:12" ht="64.5" customHeight="1" thickBot="1" x14ac:dyDescent="0.25">
      <c r="A16" s="66"/>
      <c r="B16" s="238"/>
      <c r="C16" s="249"/>
      <c r="D16" s="215" t="s">
        <v>74</v>
      </c>
      <c r="E16" s="216" t="s">
        <v>75</v>
      </c>
      <c r="F16" s="113">
        <v>25</v>
      </c>
      <c r="G16" s="114"/>
      <c r="H16" s="115"/>
      <c r="I16" s="109"/>
      <c r="J16" s="116">
        <f>($C$14*F16)/100*I16</f>
        <v>0</v>
      </c>
      <c r="K16" s="117"/>
      <c r="L16" s="118"/>
    </row>
    <row r="17" spans="1:12" ht="34.5" customHeight="1" thickBot="1" x14ac:dyDescent="0.25">
      <c r="A17" s="66"/>
      <c r="B17" s="240"/>
      <c r="C17" s="250"/>
      <c r="D17" s="215" t="s">
        <v>76</v>
      </c>
      <c r="E17" s="216" t="s">
        <v>77</v>
      </c>
      <c r="F17" s="120">
        <v>20</v>
      </c>
      <c r="G17" s="121"/>
      <c r="H17" s="122"/>
      <c r="I17" s="109"/>
      <c r="J17" s="123">
        <f>($C$14*F17)/100*I17</f>
        <v>0</v>
      </c>
      <c r="K17" s="124"/>
      <c r="L17" s="125"/>
    </row>
    <row r="18" spans="1:12" ht="34.5" thickBot="1" x14ac:dyDescent="0.25">
      <c r="A18" s="66"/>
      <c r="B18" s="236" t="s">
        <v>78</v>
      </c>
      <c r="C18" s="241">
        <v>15</v>
      </c>
      <c r="D18" s="213" t="s">
        <v>79</v>
      </c>
      <c r="E18" s="214" t="s">
        <v>80</v>
      </c>
      <c r="F18" s="106">
        <v>20</v>
      </c>
      <c r="G18" s="107"/>
      <c r="H18" s="108"/>
      <c r="I18" s="109"/>
      <c r="J18" s="110">
        <f>($C$18*F18)/100*I18</f>
        <v>0</v>
      </c>
      <c r="K18" s="111"/>
      <c r="L18" s="112"/>
    </row>
    <row r="19" spans="1:12" ht="34.5" thickBot="1" x14ac:dyDescent="0.25">
      <c r="A19" s="66"/>
      <c r="B19" s="237"/>
      <c r="C19" s="242"/>
      <c r="D19" s="215" t="s">
        <v>81</v>
      </c>
      <c r="E19" s="216" t="s">
        <v>82</v>
      </c>
      <c r="F19" s="126">
        <v>25</v>
      </c>
      <c r="G19" s="127"/>
      <c r="H19" s="128"/>
      <c r="I19" s="109"/>
      <c r="J19" s="129">
        <f>($C$18*F19)/100*I19</f>
        <v>0</v>
      </c>
      <c r="K19" s="130"/>
      <c r="L19" s="131"/>
    </row>
    <row r="20" spans="1:12" ht="23.25" thickBot="1" x14ac:dyDescent="0.25">
      <c r="A20" s="66"/>
      <c r="B20" s="238"/>
      <c r="C20" s="243"/>
      <c r="D20" s="215" t="s">
        <v>83</v>
      </c>
      <c r="E20" s="216" t="s">
        <v>84</v>
      </c>
      <c r="F20" s="113">
        <v>15</v>
      </c>
      <c r="G20" s="114"/>
      <c r="H20" s="115"/>
      <c r="I20" s="109"/>
      <c r="J20" s="116">
        <f>($C$18*F20)/100*I20</f>
        <v>0</v>
      </c>
      <c r="K20" s="132"/>
      <c r="L20" s="118"/>
    </row>
    <row r="21" spans="1:12" ht="23.25" thickBot="1" x14ac:dyDescent="0.25">
      <c r="A21" s="66"/>
      <c r="B21" s="239"/>
      <c r="C21" s="244"/>
      <c r="D21" s="215" t="s">
        <v>85</v>
      </c>
      <c r="E21" s="216" t="s">
        <v>86</v>
      </c>
      <c r="F21" s="133">
        <v>30</v>
      </c>
      <c r="G21" s="134"/>
      <c r="H21" s="135"/>
      <c r="I21" s="109"/>
      <c r="J21" s="116">
        <f>($C$18*F21)/100*I21</f>
        <v>0</v>
      </c>
      <c r="K21" s="136"/>
      <c r="L21" s="137"/>
    </row>
    <row r="22" spans="1:12" ht="23.25" thickBot="1" x14ac:dyDescent="0.25">
      <c r="A22" s="66"/>
      <c r="B22" s="240"/>
      <c r="C22" s="245"/>
      <c r="D22" s="215" t="s">
        <v>87</v>
      </c>
      <c r="E22" s="216" t="s">
        <v>88</v>
      </c>
      <c r="F22" s="120">
        <v>10</v>
      </c>
      <c r="G22" s="121"/>
      <c r="H22" s="122"/>
      <c r="I22" s="109"/>
      <c r="J22" s="123">
        <f>($C$18*F22)/100*I22</f>
        <v>0</v>
      </c>
      <c r="K22" s="138"/>
      <c r="L22" s="125"/>
    </row>
    <row r="23" spans="1:12" ht="128.25" thickBot="1" x14ac:dyDescent="0.25">
      <c r="A23" s="66"/>
      <c r="B23" s="236" t="s">
        <v>89</v>
      </c>
      <c r="C23" s="241">
        <v>20</v>
      </c>
      <c r="D23" s="213" t="s">
        <v>90</v>
      </c>
      <c r="E23" s="119" t="s">
        <v>91</v>
      </c>
      <c r="F23" s="106">
        <v>40</v>
      </c>
      <c r="G23" s="107"/>
      <c r="H23" s="108"/>
      <c r="I23" s="109"/>
      <c r="J23" s="110">
        <f>($C$23*F23)/100*I23</f>
        <v>0</v>
      </c>
      <c r="K23" s="139"/>
      <c r="L23" s="112"/>
    </row>
    <row r="24" spans="1:12" ht="166.5" thickBot="1" x14ac:dyDescent="0.25">
      <c r="A24" s="66"/>
      <c r="B24" s="246"/>
      <c r="C24" s="247"/>
      <c r="D24" s="215" t="s">
        <v>92</v>
      </c>
      <c r="E24" s="140" t="s">
        <v>93</v>
      </c>
      <c r="F24" s="141">
        <v>40</v>
      </c>
      <c r="G24" s="114"/>
      <c r="H24" s="115"/>
      <c r="I24" s="109"/>
      <c r="J24" s="116">
        <f>($C$23*F24)/100*I24</f>
        <v>0</v>
      </c>
      <c r="K24" s="142"/>
      <c r="L24" s="118"/>
    </row>
    <row r="25" spans="1:12" ht="115.5" thickBot="1" x14ac:dyDescent="0.25">
      <c r="A25" s="66"/>
      <c r="B25" s="239"/>
      <c r="C25" s="244"/>
      <c r="D25" s="215" t="s">
        <v>94</v>
      </c>
      <c r="E25" s="119" t="s">
        <v>95</v>
      </c>
      <c r="F25" s="113">
        <v>20</v>
      </c>
      <c r="G25" s="114"/>
      <c r="H25" s="115"/>
      <c r="I25" s="109"/>
      <c r="J25" s="116">
        <f t="shared" ref="J25" si="0">($C$23*F25)/100*I25</f>
        <v>0</v>
      </c>
      <c r="K25" s="142"/>
      <c r="L25" s="118"/>
    </row>
    <row r="26" spans="1:12" ht="48" customHeight="1" thickBot="1" x14ac:dyDescent="0.25">
      <c r="A26" s="66"/>
      <c r="B26" s="236" t="s">
        <v>96</v>
      </c>
      <c r="C26" s="241">
        <v>15</v>
      </c>
      <c r="D26" s="213" t="s">
        <v>97</v>
      </c>
      <c r="E26" s="214" t="s">
        <v>98</v>
      </c>
      <c r="F26" s="106">
        <v>50</v>
      </c>
      <c r="G26" s="107"/>
      <c r="H26" s="108"/>
      <c r="I26" s="109"/>
      <c r="J26" s="110">
        <f>($C$26*F26)/100*I26</f>
        <v>0</v>
      </c>
      <c r="K26" s="143"/>
      <c r="L26" s="112"/>
    </row>
    <row r="27" spans="1:12" ht="39" customHeight="1" thickBot="1" x14ac:dyDescent="0.25">
      <c r="A27" s="66"/>
      <c r="B27" s="238"/>
      <c r="C27" s="243"/>
      <c r="D27" s="215" t="s">
        <v>99</v>
      </c>
      <c r="E27" s="216" t="s">
        <v>100</v>
      </c>
      <c r="F27" s="113">
        <v>30</v>
      </c>
      <c r="G27" s="114"/>
      <c r="H27" s="115"/>
      <c r="I27" s="109"/>
      <c r="J27" s="116">
        <f>($C$26*F27)/100*I27</f>
        <v>0</v>
      </c>
      <c r="K27" s="144"/>
      <c r="L27" s="118"/>
    </row>
    <row r="28" spans="1:12" ht="34.5" customHeight="1" thickBot="1" x14ac:dyDescent="0.25">
      <c r="A28" s="66"/>
      <c r="B28" s="240"/>
      <c r="C28" s="245"/>
      <c r="D28" s="215" t="s">
        <v>101</v>
      </c>
      <c r="E28" s="216" t="s">
        <v>102</v>
      </c>
      <c r="F28" s="120">
        <v>20</v>
      </c>
      <c r="G28" s="121"/>
      <c r="H28" s="122"/>
      <c r="I28" s="109"/>
      <c r="J28" s="123">
        <f>($C$26*F28)/100*I28</f>
        <v>0</v>
      </c>
      <c r="K28" s="145"/>
      <c r="L28" s="125"/>
    </row>
    <row r="29" spans="1:12" ht="29.1" customHeight="1" thickBot="1" x14ac:dyDescent="0.3">
      <c r="A29" s="66"/>
      <c r="B29" s="146" t="s">
        <v>103</v>
      </c>
      <c r="C29" s="147">
        <f>+SUM(C10:C28)</f>
        <v>100</v>
      </c>
      <c r="D29" s="148"/>
      <c r="E29" s="149"/>
      <c r="F29" s="149">
        <f>SUM(F10:F28)/6</f>
        <v>100</v>
      </c>
      <c r="G29" s="149"/>
      <c r="H29" s="150"/>
      <c r="I29" s="151" t="s">
        <v>104</v>
      </c>
      <c r="J29" s="152">
        <f>SUM(J10:J28)</f>
        <v>0</v>
      </c>
      <c r="K29" s="65"/>
      <c r="L29" s="65"/>
    </row>
    <row r="30" spans="1:12" ht="12.75" x14ac:dyDescent="0.2">
      <c r="A30" s="66"/>
      <c r="B30" s="259"/>
      <c r="C30" s="259"/>
      <c r="D30" s="259"/>
      <c r="E30" s="259"/>
      <c r="F30" s="259"/>
      <c r="G30" s="259"/>
      <c r="H30" s="260"/>
      <c r="I30" s="153" t="s">
        <v>105</v>
      </c>
      <c r="J30" s="154"/>
      <c r="K30" s="65"/>
      <c r="L30" s="74"/>
    </row>
    <row r="31" spans="1:12" ht="12.95" customHeight="1" x14ac:dyDescent="0.25">
      <c r="A31" s="66"/>
      <c r="B31" s="259"/>
      <c r="C31" s="259"/>
      <c r="D31" s="259"/>
      <c r="E31" s="259"/>
      <c r="F31" s="259"/>
      <c r="G31" s="259"/>
      <c r="H31" s="260"/>
      <c r="I31" s="155" t="s">
        <v>106</v>
      </c>
      <c r="J31" s="156">
        <f>J29/400</f>
        <v>0</v>
      </c>
      <c r="K31" s="65"/>
      <c r="L31" s="74"/>
    </row>
    <row r="32" spans="1:12" ht="9" customHeight="1" x14ac:dyDescent="0.2">
      <c r="A32" s="66"/>
      <c r="B32" s="29" t="s">
        <v>20</v>
      </c>
      <c r="C32" s="63"/>
      <c r="D32" s="63"/>
      <c r="E32" s="63"/>
      <c r="F32" s="63"/>
      <c r="G32" s="63"/>
      <c r="H32" s="84"/>
      <c r="I32" s="157"/>
      <c r="J32" s="158"/>
      <c r="K32" s="63"/>
      <c r="L32" s="66"/>
    </row>
    <row r="33" spans="1:12" ht="25.5" x14ac:dyDescent="0.2">
      <c r="A33" s="66"/>
      <c r="B33" s="30" t="s">
        <v>21</v>
      </c>
      <c r="C33" s="261" t="s">
        <v>107</v>
      </c>
      <c r="D33" s="262"/>
      <c r="E33" s="63"/>
      <c r="F33" s="63"/>
      <c r="G33" s="63"/>
      <c r="H33" s="84"/>
      <c r="I33" s="159" t="s">
        <v>108</v>
      </c>
      <c r="J33" s="160">
        <f>IF(J31&lt;=0.25,D48,IF(J31&lt;0.5,D47,IF(AND(J31&gt;=0.5,J31&lt;0.6),D46,IF(AND(J31&gt;=0.6,J31&lt;0.7),D45,IF(AND(J31&gt;=0.7,J31&lt;0.85),D44,D43)))))</f>
        <v>0</v>
      </c>
      <c r="K33" s="63"/>
      <c r="L33" s="66"/>
    </row>
    <row r="34" spans="1:12" ht="11.25" customHeight="1" x14ac:dyDescent="0.2">
      <c r="A34" s="66"/>
      <c r="B34" s="31" t="s">
        <v>109</v>
      </c>
      <c r="C34" s="80" t="s">
        <v>110</v>
      </c>
      <c r="D34" s="81" t="s">
        <v>111</v>
      </c>
      <c r="E34" s="63"/>
      <c r="F34" s="63"/>
      <c r="G34" s="63"/>
      <c r="H34" s="260"/>
      <c r="I34" s="62" t="s">
        <v>112</v>
      </c>
      <c r="J34" s="254">
        <f>J33*L1</f>
        <v>0</v>
      </c>
      <c r="K34" s="63"/>
      <c r="L34" s="66"/>
    </row>
    <row r="35" spans="1:12" ht="11.25" customHeight="1" x14ac:dyDescent="0.2">
      <c r="A35" s="66"/>
      <c r="B35" s="32">
        <v>1</v>
      </c>
      <c r="C35" s="33" t="s">
        <v>113</v>
      </c>
      <c r="D35" s="33" t="s">
        <v>114</v>
      </c>
      <c r="E35" s="63"/>
      <c r="F35" s="63"/>
      <c r="G35" s="63"/>
      <c r="H35" s="260"/>
      <c r="I35" s="161" t="s">
        <v>115</v>
      </c>
      <c r="J35" s="255"/>
      <c r="K35" s="63"/>
      <c r="L35" s="66"/>
    </row>
    <row r="36" spans="1:12" ht="11.25" customHeight="1" x14ac:dyDescent="0.2">
      <c r="A36" s="66"/>
      <c r="B36" s="33">
        <v>2</v>
      </c>
      <c r="C36" s="33" t="s">
        <v>116</v>
      </c>
      <c r="D36" s="33" t="s">
        <v>117</v>
      </c>
      <c r="E36" s="63"/>
      <c r="F36" s="63"/>
      <c r="G36" s="63"/>
      <c r="H36" s="260"/>
      <c r="I36" s="162" t="s">
        <v>118</v>
      </c>
      <c r="J36" s="256"/>
      <c r="K36" s="63"/>
      <c r="L36" s="66"/>
    </row>
    <row r="37" spans="1:12" ht="12.75" x14ac:dyDescent="0.2">
      <c r="A37" s="66"/>
      <c r="B37" s="33">
        <v>3</v>
      </c>
      <c r="C37" s="33" t="s">
        <v>119</v>
      </c>
      <c r="D37" s="33" t="s">
        <v>120</v>
      </c>
      <c r="E37" s="63"/>
      <c r="F37" s="63"/>
      <c r="G37" s="63"/>
      <c r="H37" s="63"/>
      <c r="I37" s="63"/>
      <c r="J37" s="63"/>
      <c r="K37" s="63"/>
      <c r="L37" s="66"/>
    </row>
    <row r="38" spans="1:12" ht="12.95" customHeight="1" x14ac:dyDescent="0.2">
      <c r="A38" s="66"/>
      <c r="B38" s="33">
        <v>4</v>
      </c>
      <c r="C38" s="33" t="s">
        <v>121</v>
      </c>
      <c r="D38" s="33" t="s">
        <v>122</v>
      </c>
      <c r="E38" s="63"/>
      <c r="F38" s="63"/>
      <c r="G38" s="63"/>
      <c r="H38" s="63"/>
      <c r="I38" s="89"/>
      <c r="J38" s="89"/>
      <c r="K38" s="89"/>
      <c r="L38" s="66"/>
    </row>
    <row r="39" spans="1:12" ht="72" customHeight="1" x14ac:dyDescent="0.2">
      <c r="A39" s="66"/>
      <c r="B39" s="265" t="s">
        <v>123</v>
      </c>
      <c r="C39" s="265"/>
      <c r="D39" s="265"/>
      <c r="E39" s="265"/>
      <c r="F39" s="265"/>
      <c r="G39" s="265"/>
      <c r="H39" s="265"/>
      <c r="I39" s="265"/>
      <c r="J39" s="265"/>
      <c r="K39" s="265"/>
      <c r="L39" s="85"/>
    </row>
    <row r="40" spans="1:12" ht="27.95" customHeight="1" x14ac:dyDescent="0.2">
      <c r="A40" s="66"/>
      <c r="B40" s="263" t="s">
        <v>124</v>
      </c>
      <c r="C40" s="263"/>
      <c r="D40" s="263"/>
      <c r="E40" s="263"/>
      <c r="F40" s="264"/>
      <c r="G40" s="264"/>
      <c r="H40" s="264"/>
      <c r="I40" s="264"/>
      <c r="J40" s="264"/>
      <c r="K40" s="264"/>
      <c r="L40" s="264"/>
    </row>
    <row r="41" spans="1:12" ht="12.75" x14ac:dyDescent="0.2">
      <c r="A41" s="66"/>
      <c r="B41" s="257" t="s">
        <v>125</v>
      </c>
      <c r="C41" s="258" t="s">
        <v>126</v>
      </c>
      <c r="D41" s="34" t="s">
        <v>127</v>
      </c>
      <c r="E41" s="66"/>
      <c r="F41" s="63"/>
      <c r="G41" s="63"/>
      <c r="H41" s="63"/>
      <c r="I41" s="63"/>
      <c r="J41" s="63"/>
      <c r="K41" s="63"/>
      <c r="L41" s="66"/>
    </row>
    <row r="42" spans="1:12" ht="22.5" x14ac:dyDescent="0.2">
      <c r="A42" s="66"/>
      <c r="B42" s="257"/>
      <c r="C42" s="258"/>
      <c r="D42" s="35" t="s">
        <v>128</v>
      </c>
      <c r="E42" s="90"/>
      <c r="F42" s="63"/>
      <c r="G42" s="89"/>
      <c r="H42" s="63"/>
      <c r="I42" s="63"/>
      <c r="J42" s="63"/>
      <c r="K42" s="63"/>
      <c r="L42" s="66"/>
    </row>
    <row r="43" spans="1:12" ht="22.5" x14ac:dyDescent="0.2">
      <c r="A43" s="66"/>
      <c r="B43" s="36" t="s">
        <v>129</v>
      </c>
      <c r="C43" s="33" t="s">
        <v>130</v>
      </c>
      <c r="D43" s="37">
        <v>1</v>
      </c>
      <c r="E43" s="66"/>
      <c r="F43" s="63"/>
      <c r="G43" s="63"/>
      <c r="H43" s="63"/>
      <c r="I43" s="63"/>
      <c r="J43" s="63"/>
      <c r="K43" s="63"/>
      <c r="L43" s="66"/>
    </row>
    <row r="44" spans="1:12" ht="10.5" customHeight="1" x14ac:dyDescent="0.2">
      <c r="A44" s="66"/>
      <c r="B44" s="36" t="s">
        <v>131</v>
      </c>
      <c r="C44" s="33" t="s">
        <v>132</v>
      </c>
      <c r="D44" s="38">
        <v>0.9</v>
      </c>
      <c r="E44" s="66"/>
      <c r="F44" s="63"/>
      <c r="G44" s="63"/>
      <c r="H44" s="63"/>
      <c r="I44" s="63"/>
      <c r="J44" s="63"/>
      <c r="K44" s="63"/>
      <c r="L44" s="66"/>
    </row>
    <row r="45" spans="1:12" ht="22.5" x14ac:dyDescent="0.2">
      <c r="A45" s="66"/>
      <c r="B45" s="36" t="s">
        <v>133</v>
      </c>
      <c r="C45" s="33" t="s">
        <v>134</v>
      </c>
      <c r="D45" s="38">
        <v>0.8</v>
      </c>
      <c r="E45" s="66"/>
      <c r="F45" s="63"/>
      <c r="G45" s="63"/>
      <c r="H45" s="63"/>
      <c r="I45" s="63"/>
      <c r="J45" s="63"/>
      <c r="K45" s="63"/>
      <c r="L45" s="66"/>
    </row>
    <row r="46" spans="1:12" ht="22.5" x14ac:dyDescent="0.2">
      <c r="A46" s="66"/>
      <c r="B46" s="36" t="s">
        <v>135</v>
      </c>
      <c r="C46" s="33" t="s">
        <v>136</v>
      </c>
      <c r="D46" s="38">
        <v>0.7</v>
      </c>
      <c r="E46" s="66"/>
      <c r="F46" s="63"/>
      <c r="G46" s="63"/>
      <c r="H46" s="63"/>
      <c r="I46" s="63"/>
      <c r="J46" s="63"/>
      <c r="K46" s="66"/>
      <c r="L46" s="66"/>
    </row>
    <row r="47" spans="1:12" ht="28.5" customHeight="1" x14ac:dyDescent="0.2">
      <c r="A47" s="66"/>
      <c r="B47" s="36" t="s">
        <v>137</v>
      </c>
      <c r="C47" s="33" t="s">
        <v>138</v>
      </c>
      <c r="D47" s="38">
        <v>0.5</v>
      </c>
      <c r="E47" s="89"/>
      <c r="F47" s="63"/>
      <c r="G47" s="63"/>
      <c r="H47" s="63"/>
      <c r="I47" s="63"/>
      <c r="J47" s="63"/>
      <c r="K47" s="66"/>
      <c r="L47" s="66"/>
    </row>
    <row r="48" spans="1:12" ht="22.5" x14ac:dyDescent="0.2">
      <c r="A48" s="66"/>
      <c r="B48" s="36" t="s">
        <v>139</v>
      </c>
      <c r="C48" s="33" t="s">
        <v>140</v>
      </c>
      <c r="D48" s="38">
        <v>0</v>
      </c>
      <c r="E48" s="89"/>
      <c r="F48" s="63"/>
      <c r="G48" s="63"/>
      <c r="H48" s="63"/>
      <c r="I48" s="63"/>
      <c r="J48" s="63"/>
      <c r="K48" s="66"/>
      <c r="L48" s="66"/>
    </row>
    <row r="49" spans="8:10" ht="12.75" x14ac:dyDescent="0.2">
      <c r="H49" s="1"/>
      <c r="I49" s="1"/>
      <c r="J49" s="1"/>
    </row>
    <row r="50" spans="8:10" ht="12.75" x14ac:dyDescent="0.2">
      <c r="H50" s="1"/>
      <c r="I50" s="1"/>
      <c r="J50" s="1"/>
    </row>
  </sheetData>
  <sheetProtection algorithmName="SHA-512" hashValue="5qcXtuDfju49LEY+N06Tfhv7OuWX6nek3v/1GWmnsDPIxYQqErHyY7m11PnMdddRm5paR5Sz2lzZOOEprYgBzw==" saltValue="OFPODZP0ycgsjNgzSB4Tyw==" spinCount="100000" sheet="1" formatCells="0" formatColumns="0" formatRows="0"/>
  <protectedRanges>
    <protectedRange sqref="J2" name="Intervallo5"/>
    <protectedRange sqref="B4:J6" name="Intervallo1"/>
    <protectedRange sqref="G10:G28" name="Intervallo2"/>
    <protectedRange sqref="I10:I28" name="Intervallo3"/>
    <protectedRange sqref="K4:K5" name="Intervallo1_1"/>
    <protectedRange sqref="K10:K19" name="Intervallo3_1"/>
  </protectedRanges>
  <mergeCells count="23">
    <mergeCell ref="J34:J36"/>
    <mergeCell ref="B41:B42"/>
    <mergeCell ref="C41:C42"/>
    <mergeCell ref="B26:B28"/>
    <mergeCell ref="C26:C28"/>
    <mergeCell ref="B30:G31"/>
    <mergeCell ref="H30:H31"/>
    <mergeCell ref="H34:H36"/>
    <mergeCell ref="C33:D33"/>
    <mergeCell ref="B40:L40"/>
    <mergeCell ref="B39:K39"/>
    <mergeCell ref="B2:I2"/>
    <mergeCell ref="J2:K2"/>
    <mergeCell ref="B10:B11"/>
    <mergeCell ref="C10:C11"/>
    <mergeCell ref="B12:B13"/>
    <mergeCell ref="C12:C13"/>
    <mergeCell ref="B18:B22"/>
    <mergeCell ref="C18:C22"/>
    <mergeCell ref="B23:B25"/>
    <mergeCell ref="C23:C25"/>
    <mergeCell ref="B14:B17"/>
    <mergeCell ref="C14:C17"/>
  </mergeCells>
  <phoneticPr fontId="6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4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.42578125" style="1" customWidth="1"/>
    <col min="2" max="6" width="9.140625" style="1"/>
    <col min="7" max="7" width="12" style="1" bestFit="1" customWidth="1"/>
    <col min="8" max="9" width="9.140625" style="1"/>
    <col min="10" max="10" width="11.7109375" style="1" customWidth="1"/>
    <col min="11" max="11" width="11.42578125" style="1" customWidth="1"/>
    <col min="12" max="16384" width="9.140625" style="1"/>
  </cols>
  <sheetData>
    <row r="2" spans="1:11" x14ac:dyDescent="0.2">
      <c r="A2" s="1" t="s">
        <v>141</v>
      </c>
    </row>
    <row r="4" spans="1:11" s="28" customFormat="1" x14ac:dyDescent="0.2">
      <c r="B4" s="207" t="s">
        <v>142</v>
      </c>
      <c r="C4" s="208"/>
      <c r="D4" s="208"/>
      <c r="E4" s="208"/>
      <c r="F4" s="10"/>
      <c r="G4" s="10"/>
      <c r="H4" s="10"/>
      <c r="I4" s="10"/>
      <c r="J4" s="10"/>
      <c r="K4" s="55"/>
    </row>
    <row r="5" spans="1:11" s="28" customFormat="1" x14ac:dyDescent="0.2">
      <c r="B5" s="209" t="s">
        <v>37</v>
      </c>
      <c r="C5" s="210"/>
      <c r="D5" s="210"/>
      <c r="E5" s="210"/>
      <c r="F5" s="11"/>
      <c r="G5" s="11" t="s">
        <v>38</v>
      </c>
      <c r="H5" s="11"/>
      <c r="I5" s="11"/>
      <c r="J5" s="11"/>
      <c r="K5" s="56"/>
    </row>
    <row r="6" spans="1:11" s="28" customFormat="1" x14ac:dyDescent="0.2">
      <c r="B6" s="209" t="s">
        <v>143</v>
      </c>
      <c r="C6" s="210"/>
      <c r="D6" s="210"/>
      <c r="E6" s="210"/>
      <c r="F6" s="11"/>
      <c r="G6" s="11"/>
      <c r="H6" s="11"/>
      <c r="I6" s="11"/>
      <c r="J6" s="11"/>
      <c r="K6" s="56"/>
    </row>
    <row r="7" spans="1:11" s="28" customFormat="1" x14ac:dyDescent="0.2">
      <c r="B7" s="211" t="s">
        <v>144</v>
      </c>
      <c r="C7" s="212"/>
      <c r="D7" s="212"/>
      <c r="E7" s="212"/>
      <c r="F7" s="12"/>
      <c r="G7" s="12"/>
      <c r="H7" s="12"/>
      <c r="I7" s="12"/>
      <c r="J7" s="12"/>
      <c r="K7" s="57"/>
    </row>
    <row r="8" spans="1:11" ht="13.5" thickBot="1" x14ac:dyDescent="0.25"/>
    <row r="9" spans="1:11" ht="13.5" thickBot="1" x14ac:dyDescent="0.25">
      <c r="B9" s="40" t="s">
        <v>145</v>
      </c>
      <c r="C9" s="41"/>
      <c r="D9" s="41"/>
      <c r="E9" s="41"/>
      <c r="F9" s="41"/>
      <c r="G9" s="41"/>
      <c r="H9" s="41"/>
      <c r="I9" s="41"/>
      <c r="J9" s="41"/>
      <c r="K9" s="42"/>
    </row>
    <row r="10" spans="1:11" x14ac:dyDescent="0.2">
      <c r="K10" s="43"/>
    </row>
    <row r="11" spans="1:11" ht="18.75" customHeight="1" x14ac:dyDescent="0.2">
      <c r="B11" s="44" t="s">
        <v>146</v>
      </c>
      <c r="C11" s="45"/>
      <c r="D11" s="45"/>
      <c r="E11" s="45"/>
      <c r="F11" s="46"/>
      <c r="G11" s="92">
        <f>'Scheda Ass,Mon, Sint'!M13</f>
        <v>0</v>
      </c>
      <c r="H11" s="45"/>
      <c r="I11" s="45"/>
      <c r="J11" s="45"/>
      <c r="K11" s="47"/>
    </row>
    <row r="12" spans="1:11" ht="17.25" customHeight="1" x14ac:dyDescent="0.2">
      <c r="B12" s="48" t="s">
        <v>147</v>
      </c>
      <c r="C12" s="49"/>
      <c r="D12" s="49"/>
      <c r="E12" s="49"/>
      <c r="F12" s="50"/>
      <c r="G12" s="91">
        <f>'Scheda comport EP resp str'!J34</f>
        <v>0</v>
      </c>
      <c r="H12" s="49"/>
      <c r="I12" s="49"/>
      <c r="J12" s="49"/>
      <c r="K12" s="51"/>
    </row>
    <row r="13" spans="1:11" ht="20.25" customHeight="1" thickBot="1" x14ac:dyDescent="0.25">
      <c r="B13" s="48" t="s">
        <v>148</v>
      </c>
      <c r="C13" s="49"/>
      <c r="D13" s="49"/>
      <c r="E13" s="49"/>
      <c r="F13" s="50"/>
      <c r="G13" s="91">
        <f>+SUM(G11:G12)</f>
        <v>0</v>
      </c>
      <c r="H13" s="49"/>
      <c r="I13" s="49"/>
      <c r="J13" s="49"/>
      <c r="K13" s="51"/>
    </row>
    <row r="14" spans="1:11" ht="24" customHeight="1" thickTop="1" x14ac:dyDescent="0.2">
      <c r="B14" s="52" t="s">
        <v>149</v>
      </c>
      <c r="C14" s="53"/>
      <c r="D14" s="53"/>
      <c r="E14" s="53"/>
      <c r="F14" s="53"/>
      <c r="G14" s="93">
        <f>(G12+G11)*K9</f>
        <v>0</v>
      </c>
      <c r="H14" s="53"/>
      <c r="I14" s="53"/>
      <c r="J14" s="53"/>
      <c r="K14" s="54"/>
    </row>
  </sheetData>
  <sheetProtection algorithmName="SHA-512" hashValue="fw/r6tq8LMXLvxo5xs8IoDTR07ohGFCi7T9hSOqMW8sS7lFnCeb/Ld2fJaWGlWH3TlKbtdwS6ZKz6lMB9zpRmg==" saltValue="sW3Wls7eZ7aVfhbQA4W0mA==" spinCount="100000" sheet="1" objects="1" scenarios="1"/>
  <protectedRanges>
    <protectedRange sqref="C4:K7" name="Intervallo1_1"/>
    <protectedRange sqref="K9" name="Intervallo2_1"/>
  </protectedRanges>
  <phoneticPr fontId="6" type="noConversion"/>
  <pageMargins left="0.75" right="0.75" top="1" bottom="1" header="0.5" footer="0.5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"/>
  <sheetViews>
    <sheetView view="pageBreakPreview" zoomScaleNormal="100" zoomScaleSheetLayoutView="100" workbookViewId="0">
      <selection activeCell="A16" sqref="A16"/>
    </sheetView>
  </sheetViews>
  <sheetFormatPr defaultColWidth="9.28515625" defaultRowHeight="24.95" customHeight="1" x14ac:dyDescent="0.25"/>
  <cols>
    <col min="1" max="1" width="150.7109375" style="6" customWidth="1"/>
    <col min="2" max="16384" width="9.28515625" style="6"/>
  </cols>
  <sheetData>
    <row r="1" spans="1:1" ht="24.95" customHeight="1" x14ac:dyDescent="0.25">
      <c r="A1" s="7" t="s">
        <v>150</v>
      </c>
    </row>
    <row r="2" spans="1:1" ht="13.5" customHeight="1" x14ac:dyDescent="0.25">
      <c r="A2" s="8"/>
    </row>
    <row r="3" spans="1:1" ht="24.95" customHeight="1" x14ac:dyDescent="0.25">
      <c r="A3" s="8" t="s">
        <v>151</v>
      </c>
    </row>
    <row r="4" spans="1:1" ht="24.95" customHeight="1" x14ac:dyDescent="0.25">
      <c r="A4" s="8" t="s">
        <v>152</v>
      </c>
    </row>
    <row r="5" spans="1:1" ht="30" customHeight="1" x14ac:dyDescent="0.25">
      <c r="A5" s="8" t="s">
        <v>153</v>
      </c>
    </row>
    <row r="6" spans="1:1" ht="24.95" customHeight="1" x14ac:dyDescent="0.25">
      <c r="A6" s="8" t="s">
        <v>154</v>
      </c>
    </row>
    <row r="7" spans="1:1" ht="24.95" customHeight="1" x14ac:dyDescent="0.25">
      <c r="A7" s="8"/>
    </row>
    <row r="8" spans="1:1" ht="24.95" customHeight="1" x14ac:dyDescent="0.25">
      <c r="A8" s="8" t="s">
        <v>155</v>
      </c>
    </row>
    <row r="9" spans="1:1" ht="35.1" customHeight="1" x14ac:dyDescent="0.25">
      <c r="A9" s="8" t="s">
        <v>156</v>
      </c>
    </row>
    <row r="10" spans="1:1" ht="24.95" customHeight="1" x14ac:dyDescent="0.25">
      <c r="A10" s="8" t="s">
        <v>157</v>
      </c>
    </row>
    <row r="11" spans="1:1" ht="13.5" customHeight="1" x14ac:dyDescent="0.25">
      <c r="A11" s="8"/>
    </row>
    <row r="12" spans="1:1" ht="24.95" customHeight="1" x14ac:dyDescent="0.25">
      <c r="A12" s="8" t="s">
        <v>158</v>
      </c>
    </row>
    <row r="13" spans="1:1" ht="60" x14ac:dyDescent="0.25">
      <c r="A13" s="8" t="s">
        <v>159</v>
      </c>
    </row>
    <row r="14" spans="1:1" ht="24.95" customHeight="1" x14ac:dyDescent="0.25">
      <c r="A14" s="8" t="s">
        <v>160</v>
      </c>
    </row>
    <row r="15" spans="1:1" ht="24.95" customHeight="1" x14ac:dyDescent="0.25">
      <c r="A15" s="8" t="s">
        <v>161</v>
      </c>
    </row>
    <row r="16" spans="1:1" ht="24.95" customHeight="1" x14ac:dyDescent="0.25">
      <c r="A16" s="8" t="s">
        <v>162</v>
      </c>
    </row>
    <row r="17" spans="1:1" ht="24.95" customHeight="1" x14ac:dyDescent="0.25">
      <c r="A17" s="8" t="s">
        <v>163</v>
      </c>
    </row>
    <row r="18" spans="1:1" ht="24.95" customHeight="1" x14ac:dyDescent="0.25">
      <c r="A18" s="8" t="s">
        <v>164</v>
      </c>
    </row>
    <row r="19" spans="1:1" ht="24.95" customHeight="1" x14ac:dyDescent="0.25">
      <c r="A19" s="8" t="s">
        <v>165</v>
      </c>
    </row>
    <row r="20" spans="1:1" ht="24.95" customHeight="1" x14ac:dyDescent="0.25">
      <c r="A20" s="9" t="s">
        <v>157</v>
      </c>
    </row>
  </sheetData>
  <sheetProtection algorithmName="SHA-512" hashValue="sT7+meQZ7R4sV9oaz6nLNIdReQYLid7L+QrS/qVTq4eJ2mtTsuRKDi+0MQYnuyLWuW0I4DtiD5xtm6U5E/g79A==" saltValue="4BGcZw+ivr2N5vBA3XeqZw==" spinCount="100000" sheet="1" objects="1" scenarios="1"/>
  <phoneticPr fontId="6" type="noConversion"/>
  <printOptions horizontalCentered="1"/>
  <pageMargins left="0" right="0" top="0.39370078740157483" bottom="0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Scheda Ass,Mon, Sint</vt:lpstr>
      <vt:lpstr>Scheda comport EP resp str</vt:lpstr>
      <vt:lpstr>Riepilogo valutazione</vt:lpstr>
      <vt:lpstr>RELAZIONE DI SINTESI</vt:lpstr>
      <vt:lpstr>'Scheda comport EP resp str'!_ftn1</vt:lpstr>
      <vt:lpstr>'Scheda comport EP resp str'!_ftnref1</vt:lpstr>
      <vt:lpstr>'Scheda comport EP resp str'!_ftnref2</vt:lpstr>
      <vt:lpstr>'Scheda comport EP resp str'!Area_stampa</vt:lpstr>
    </vt:vector>
  </TitlesOfParts>
  <Manager/>
  <Company>*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Lorella</dc:creator>
  <cp:keywords/>
  <dc:description/>
  <cp:lastModifiedBy>Antonia Nastri</cp:lastModifiedBy>
  <cp:revision/>
  <dcterms:created xsi:type="dcterms:W3CDTF">2014-11-14T17:12:20Z</dcterms:created>
  <dcterms:modified xsi:type="dcterms:W3CDTF">2023-04-28T10:43:44Z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2023-04-21T08:33:58Z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f61759b7-120d-4cb9-b688-c7670325e8bf</vt:lpwstr>
  </property>
  <property fmtid="{D5CDD505-2E9C-101B-9397-08002B2CF9AE}" pid="8" name="MSIP_Label_2ad0b24d-6422-44b0-b3de-abb3a9e8c81a_ContentBits">
    <vt:lpwstr>0</vt:lpwstr>
  </property>
</Properties>
</file>