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21" documentId="13_ncr:1_{447A8BF2-F73A-4F36-8EA2-4BC0894FCA44}" xr6:coauthVersionLast="47" xr6:coauthVersionMax="47" xr10:uidLastSave="{47FAF667-5192-4D1F-8F3E-6E8A123F4F7B}"/>
  <bookViews>
    <workbookView xWindow="-120" yWindow="-120" windowWidth="29040" windowHeight="15840" xr2:uid="{00000000-000D-0000-FFFF-FFFF00000000}"/>
  </bookViews>
  <sheets>
    <sheet name="D non resp. obiett. op" sheetId="3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" l="1"/>
  <c r="G18" i="3"/>
  <c r="M18" i="3"/>
  <c r="G17" i="3"/>
  <c r="M17" i="3"/>
  <c r="G16" i="3"/>
  <c r="M16" i="3"/>
  <c r="G15" i="3"/>
  <c r="M15" i="3"/>
  <c r="G14" i="3"/>
  <c r="M14" i="3"/>
  <c r="G13" i="3"/>
  <c r="M13" i="3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M19" i="3"/>
  <c r="G9" i="6"/>
  <c r="G11" i="6"/>
</calcChain>
</file>

<file path=xl/sharedStrings.xml><?xml version="1.0" encoding="utf-8"?>
<sst xmlns="http://schemas.openxmlformats.org/spreadsheetml/2006/main" count="166" uniqueCount="152">
  <si>
    <t>SCHEDA PER LA VALUTAZIONE DEGLI OBIETTIVI OPERATIVI: D NON RESPONSABILE DI STRUTTURA CON INCARICO</t>
  </si>
  <si>
    <t>Periodo di valutazione:  1 gennaio - 31 dicembre 2022</t>
  </si>
  <si>
    <t>Nome del soggetto che valuta: Prof. Vittorio AMATO</t>
  </si>
  <si>
    <t>Nome del soggetto (cat. D) valutato: Dott.ssa Maria CHIARO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</si>
  <si>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</si>
  <si>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</si>
  <si>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</si>
  <si>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</si>
  <si>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</si>
  <si>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</si>
  <si>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</si>
  <si>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</si>
  <si>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</si>
  <si>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</si>
  <si>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</si>
  <si>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</si>
  <si>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</si>
  <si>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</si>
  <si>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</si>
  <si>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</si>
  <si>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</si>
  <si>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</si>
  <si>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</si>
  <si>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</si>
  <si>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</si>
  <si>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</si>
  <si>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</si>
  <si>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</si>
  <si>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</si>
  <si>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
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</si>
  <si>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</si>
  <si>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</si>
  <si>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
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</si>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</sst>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0" fontId="5" fillId="0" borderId="6" xfId="0" applyFont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</cellXfs>
  <cellStyles count="4">
    <cellStyle name="Normal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view="pageBreakPreview" zoomScaleNormal="100" zoomScaleSheetLayoutView="100" workbookViewId="0">
      <selection activeCell="C20" sqref="C20"/>
    </sheetView>
  </sheetViews>
  <sheetFormatPr defaultColWidth="11.42578125" defaultRowHeight="15"/>
  <cols>
    <col min="1" max="1" width="40" style="87" customWidth="1"/>
    <col min="2" max="2" width="14.42578125" style="87" customWidth="1"/>
    <col min="3" max="3" width="26.140625" style="87" customWidth="1"/>
    <col min="4" max="4" width="24" style="87" customWidth="1"/>
    <col min="5" max="5" width="14.28515625" style="87" customWidth="1"/>
    <col min="6" max="6" width="11.85546875" style="87" customWidth="1"/>
    <col min="7" max="7" width="13.28515625" style="87" customWidth="1"/>
    <col min="8" max="8" width="13" style="87" customWidth="1"/>
    <col min="9" max="9" width="1.42578125" style="87" customWidth="1"/>
    <col min="10" max="10" width="17.42578125" style="87" customWidth="1"/>
    <col min="11" max="11" width="13.5703125" style="87" customWidth="1"/>
    <col min="12" max="12" width="19.42578125" style="87" bestFit="1" customWidth="1"/>
    <col min="13" max="13" width="12.7109375" style="87" customWidth="1"/>
    <col min="14" max="16384" width="11.42578125" style="87"/>
  </cols>
  <sheetData>
    <row r="1" spans="1:13" ht="27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4.5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.7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5"/>
    </row>
    <row r="4" spans="1:13" ht="15.7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A5" s="190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5" customHeight="1">
      <c r="A6" s="182" t="s">
        <v>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3">
      <c r="A7" s="230" t="s">
        <v>3</v>
      </c>
      <c r="B7" s="231"/>
      <c r="C7" s="231"/>
      <c r="D7" s="231"/>
      <c r="E7" s="231"/>
      <c r="F7" s="231"/>
      <c r="G7" s="231"/>
      <c r="H7" s="231"/>
      <c r="I7" s="88"/>
      <c r="J7" s="88"/>
      <c r="K7" s="88"/>
      <c r="L7" s="88"/>
      <c r="M7" s="88"/>
    </row>
    <row r="8" spans="1:13" ht="15" customHeight="1">
      <c r="A8" s="7"/>
      <c r="B8" s="7"/>
      <c r="C8" s="7"/>
      <c r="D8" s="7"/>
      <c r="E8" s="7"/>
      <c r="F8" s="7"/>
      <c r="G8" s="69"/>
      <c r="H8" s="69"/>
      <c r="I8" s="196"/>
      <c r="J8" s="196"/>
      <c r="K8" s="89"/>
      <c r="L8" s="192"/>
      <c r="M8" s="192"/>
    </row>
    <row r="9" spans="1:13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90" t="s">
        <v>12</v>
      </c>
      <c r="K9" s="91" t="s">
        <v>13</v>
      </c>
      <c r="L9" s="71" t="s">
        <v>14</v>
      </c>
      <c r="M9" s="71" t="s">
        <v>15</v>
      </c>
    </row>
    <row r="10" spans="1:13" ht="15" customHeight="1">
      <c r="A10" s="187" t="s">
        <v>16</v>
      </c>
      <c r="B10" s="184" t="s">
        <v>17</v>
      </c>
      <c r="C10" s="184" t="s">
        <v>18</v>
      </c>
      <c r="D10" s="184" t="s">
        <v>19</v>
      </c>
      <c r="E10" s="184" t="s">
        <v>20</v>
      </c>
      <c r="F10" s="184" t="s">
        <v>21</v>
      </c>
      <c r="G10" s="184" t="s">
        <v>22</v>
      </c>
      <c r="H10" s="184" t="s">
        <v>23</v>
      </c>
      <c r="I10" s="193"/>
      <c r="J10" s="184" t="s">
        <v>24</v>
      </c>
      <c r="K10" s="184" t="s">
        <v>25</v>
      </c>
      <c r="L10" s="184" t="s">
        <v>26</v>
      </c>
      <c r="M10" s="184" t="s">
        <v>27</v>
      </c>
    </row>
    <row r="11" spans="1:13" ht="15" customHeight="1">
      <c r="A11" s="188"/>
      <c r="B11" s="185"/>
      <c r="C11" s="185"/>
      <c r="D11" s="185"/>
      <c r="E11" s="185"/>
      <c r="F11" s="185"/>
      <c r="G11" s="185"/>
      <c r="H11" s="185"/>
      <c r="I11" s="194"/>
      <c r="J11" s="185"/>
      <c r="K11" s="185"/>
      <c r="L11" s="185"/>
      <c r="M11" s="185"/>
    </row>
    <row r="12" spans="1:13" ht="58.5" customHeight="1">
      <c r="A12" s="189"/>
      <c r="B12" s="186"/>
      <c r="C12" s="186"/>
      <c r="D12" s="186"/>
      <c r="E12" s="186"/>
      <c r="F12" s="186"/>
      <c r="G12" s="186"/>
      <c r="H12" s="186"/>
      <c r="I12" s="195"/>
      <c r="J12" s="186"/>
      <c r="K12" s="186"/>
      <c r="L12" s="186"/>
      <c r="M12" s="186"/>
    </row>
    <row r="13" spans="1:13" ht="102" customHeight="1">
      <c r="A13" s="73" t="s">
        <v>28</v>
      </c>
      <c r="B13" s="146">
        <v>0.35</v>
      </c>
      <c r="C13" s="146" t="s">
        <v>29</v>
      </c>
      <c r="D13" s="146" t="s">
        <v>30</v>
      </c>
      <c r="E13" s="146"/>
      <c r="F13" s="92"/>
      <c r="G13" s="74">
        <f t="shared" ref="G13:G18" si="0">B13*$M$3</f>
        <v>0</v>
      </c>
      <c r="H13" s="21"/>
      <c r="I13" s="75"/>
      <c r="J13" s="83"/>
      <c r="K13" s="84"/>
      <c r="L13" s="64"/>
      <c r="M13" s="76">
        <f t="shared" ref="M13:M18" si="1">G13*K13/100</f>
        <v>0</v>
      </c>
    </row>
    <row r="14" spans="1:13" ht="161.25">
      <c r="A14" s="73" t="s">
        <v>31</v>
      </c>
      <c r="B14" s="146">
        <v>0.35</v>
      </c>
      <c r="C14" s="146" t="s">
        <v>32</v>
      </c>
      <c r="D14" s="146" t="s">
        <v>33</v>
      </c>
      <c r="E14" s="146"/>
      <c r="F14" s="92"/>
      <c r="G14" s="74">
        <f t="shared" si="0"/>
        <v>0</v>
      </c>
      <c r="H14" s="21"/>
      <c r="I14" s="75"/>
      <c r="J14" s="83"/>
      <c r="K14" s="84"/>
      <c r="L14" s="65"/>
      <c r="M14" s="76">
        <f t="shared" si="1"/>
        <v>0</v>
      </c>
    </row>
    <row r="15" spans="1:13" ht="85.5" customHeight="1">
      <c r="A15" s="73" t="s">
        <v>34</v>
      </c>
      <c r="B15" s="146">
        <v>0.3</v>
      </c>
      <c r="C15" s="146" t="s">
        <v>35</v>
      </c>
      <c r="D15" s="146" t="s">
        <v>36</v>
      </c>
      <c r="E15" s="146"/>
      <c r="F15" s="92"/>
      <c r="G15" s="74">
        <f t="shared" si="0"/>
        <v>0</v>
      </c>
      <c r="H15" s="21"/>
      <c r="I15" s="75"/>
      <c r="J15" s="83"/>
      <c r="K15" s="65"/>
      <c r="L15" s="66"/>
      <c r="M15" s="76">
        <f t="shared" si="1"/>
        <v>0</v>
      </c>
    </row>
    <row r="16" spans="1:13" ht="15.75">
      <c r="A16" s="77"/>
      <c r="B16" s="146"/>
      <c r="C16" s="146"/>
      <c r="D16" s="146"/>
      <c r="E16" s="146"/>
      <c r="F16" s="92"/>
      <c r="G16" s="74">
        <f t="shared" si="0"/>
        <v>0</v>
      </c>
      <c r="H16" s="21"/>
      <c r="I16" s="75"/>
      <c r="J16" s="83"/>
      <c r="K16" s="65"/>
      <c r="L16" s="66"/>
      <c r="M16" s="76">
        <f t="shared" si="1"/>
        <v>0</v>
      </c>
    </row>
    <row r="17" spans="1:13" ht="15.75">
      <c r="A17" s="73"/>
      <c r="B17" s="146"/>
      <c r="C17" s="146"/>
      <c r="D17" s="146"/>
      <c r="E17" s="146"/>
      <c r="F17" s="92"/>
      <c r="G17" s="74">
        <f t="shared" si="0"/>
        <v>0</v>
      </c>
      <c r="H17" s="21"/>
      <c r="I17" s="75"/>
      <c r="J17" s="83"/>
      <c r="K17" s="84"/>
      <c r="L17" s="65"/>
      <c r="M17" s="76">
        <f t="shared" si="1"/>
        <v>0</v>
      </c>
    </row>
    <row r="18" spans="1:13" ht="24" customHeight="1">
      <c r="A18" s="77"/>
      <c r="B18" s="146"/>
      <c r="C18" s="146"/>
      <c r="D18" s="146"/>
      <c r="E18" s="146"/>
      <c r="F18" s="92"/>
      <c r="G18" s="74">
        <f t="shared" si="0"/>
        <v>0</v>
      </c>
      <c r="H18" s="21"/>
      <c r="I18" s="75"/>
      <c r="J18" s="83"/>
      <c r="K18" s="84"/>
      <c r="L18" s="21"/>
      <c r="M18" s="76">
        <f t="shared" si="1"/>
        <v>0</v>
      </c>
    </row>
    <row r="19" spans="1:13" ht="15.75">
      <c r="A19" s="78" t="s">
        <v>37</v>
      </c>
      <c r="B19" s="79">
        <f>SUM(B13:B18)</f>
        <v>1</v>
      </c>
      <c r="C19" s="80"/>
      <c r="D19" s="80"/>
      <c r="E19" s="80"/>
      <c r="F19" s="80"/>
      <c r="G19" s="69"/>
      <c r="H19" s="69"/>
      <c r="I19" s="69"/>
      <c r="J19" s="86"/>
      <c r="K19" s="85"/>
      <c r="L19" s="69"/>
      <c r="M19" s="81">
        <f>SUM(M13:M18)</f>
        <v>0</v>
      </c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82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>
      <c r="A22" s="163" t="s">
        <v>39</v>
      </c>
      <c r="B22" s="164" t="s">
        <v>40</v>
      </c>
      <c r="C22" s="164" t="s">
        <v>41</v>
      </c>
      <c r="D22" s="164" t="s">
        <v>42</v>
      </c>
      <c r="E22" s="164" t="s">
        <v>43</v>
      </c>
      <c r="F22" s="159"/>
      <c r="G22" s="160"/>
      <c r="I22" s="158"/>
      <c r="K22" s="7"/>
      <c r="L22" s="7"/>
      <c r="M22" s="7"/>
    </row>
    <row r="23" spans="1:13" ht="38.25">
      <c r="A23" s="163" t="s">
        <v>44</v>
      </c>
      <c r="B23" s="164" t="s">
        <v>45</v>
      </c>
      <c r="C23" s="164" t="s">
        <v>46</v>
      </c>
      <c r="D23" s="164" t="s">
        <v>47</v>
      </c>
      <c r="E23" s="164" t="s">
        <v>48</v>
      </c>
      <c r="F23" s="159"/>
      <c r="G23" s="160"/>
      <c r="I23" s="158"/>
      <c r="K23" s="7"/>
      <c r="L23" s="93"/>
      <c r="M23" s="7"/>
    </row>
    <row r="24" spans="1:13" ht="46.5" customHeight="1">
      <c r="A24" s="165" t="s">
        <v>49</v>
      </c>
      <c r="B24" s="166" t="s">
        <v>50</v>
      </c>
      <c r="C24" s="166" t="s">
        <v>51</v>
      </c>
      <c r="D24" s="166" t="s">
        <v>52</v>
      </c>
      <c r="E24" s="166" t="s">
        <v>53</v>
      </c>
      <c r="F24" s="161"/>
      <c r="G24" s="162"/>
      <c r="I24" s="44"/>
      <c r="K24" s="7"/>
      <c r="L24" s="7"/>
      <c r="M24" s="7"/>
    </row>
    <row r="25" spans="1:1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>
      <c r="A26" s="197" t="s">
        <v>26</v>
      </c>
      <c r="B26" s="199" t="s">
        <v>54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3" ht="12.75" customHeight="1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ht="12.75" customHeight="1"/>
  </sheetData>
  <sheetProtection password="8DF9" sheet="1" formatCells="0" formatColumns="0" formatRows="0" insertRows="0" deleteRows="0"/>
  <protectedRanges>
    <protectedRange sqref="H13:L18" name="Intervallo4_3_1"/>
    <protectedRange sqref="A13:F18" name="Intervallo3_3_1"/>
    <protectedRange sqref="A5:M7" name="Intervallo2_2_1"/>
  </protectedRanges>
  <mergeCells count="22">
    <mergeCell ref="E10:E12"/>
    <mergeCell ref="M10:M12"/>
    <mergeCell ref="A26:A27"/>
    <mergeCell ref="B26:G27"/>
    <mergeCell ref="H10:H12"/>
    <mergeCell ref="H26:M27"/>
    <mergeCell ref="A1:M2"/>
    <mergeCell ref="A6:M6"/>
    <mergeCell ref="D10:D12"/>
    <mergeCell ref="B10:B12"/>
    <mergeCell ref="C10:C12"/>
    <mergeCell ref="J10:J12"/>
    <mergeCell ref="K10:K12"/>
    <mergeCell ref="A10:A12"/>
    <mergeCell ref="A5:M5"/>
    <mergeCell ref="L10:L12"/>
    <mergeCell ref="A7:H7"/>
    <mergeCell ref="L8:M8"/>
    <mergeCell ref="F10:F12"/>
    <mergeCell ref="I10:I12"/>
    <mergeCell ref="G10:G12"/>
    <mergeCell ref="I8:J8"/>
  </mergeCells>
  <phoneticPr fontId="3" type="noConversion"/>
  <dataValidations count="1">
    <dataValidation type="list" allowBlank="1" showInputMessage="1" showErrorMessage="1" sqref="F13:F18" xr:uid="{00000000-0002-0000-0000-000000000000}">
      <formula1>"in linea,positivo,negativo"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s="7" customFormat="1" ht="18.75" customHeight="1">
      <c r="A2" s="220" t="s">
        <v>56</v>
      </c>
      <c r="B2" s="221"/>
      <c r="C2" s="221"/>
      <c r="D2" s="221"/>
      <c r="E2" s="221"/>
      <c r="F2" s="221"/>
      <c r="G2" s="221"/>
      <c r="H2" s="221"/>
      <c r="I2" s="203"/>
      <c r="J2" s="203"/>
      <c r="K2" s="128"/>
    </row>
    <row r="3" spans="1:11" s="7" customFormat="1" ht="12.75" customHeight="1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>
      <c r="A4" s="232" t="s">
        <v>57</v>
      </c>
      <c r="B4" s="233"/>
      <c r="C4" s="233"/>
      <c r="D4" s="233"/>
      <c r="E4" s="22"/>
      <c r="F4" s="22"/>
      <c r="G4" s="22"/>
      <c r="H4" s="22"/>
      <c r="I4" s="22"/>
      <c r="J4" s="95"/>
    </row>
    <row r="5" spans="1:11" s="7" customFormat="1" ht="12.75" customHeight="1">
      <c r="A5" s="182" t="s">
        <v>58</v>
      </c>
      <c r="B5" s="183"/>
      <c r="C5" s="183"/>
      <c r="D5" s="183"/>
      <c r="E5" s="183"/>
      <c r="F5" s="183"/>
      <c r="G5" s="183"/>
      <c r="H5" s="183"/>
      <c r="I5" s="183"/>
      <c r="J5" s="204"/>
    </row>
    <row r="6" spans="1:11" s="7" customFormat="1" ht="12.75" customHeight="1">
      <c r="A6" s="230" t="s">
        <v>59</v>
      </c>
      <c r="B6" s="231"/>
      <c r="C6" s="231"/>
      <c r="D6" s="231"/>
      <c r="E6" s="24"/>
      <c r="F6" s="24"/>
      <c r="G6" s="24"/>
      <c r="H6" s="24"/>
      <c r="I6" s="24"/>
      <c r="J6" s="96"/>
    </row>
    <row r="7" spans="1:11" ht="12" thickBot="1"/>
    <row r="8" spans="1:11" s="31" customFormat="1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60</v>
      </c>
      <c r="K8" s="37" t="s">
        <v>14</v>
      </c>
    </row>
    <row r="9" spans="1:11" s="32" customFormat="1" ht="130.5" customHeight="1" thickBot="1">
      <c r="A9" s="97" t="s">
        <v>61</v>
      </c>
      <c r="B9" s="98" t="s">
        <v>62</v>
      </c>
      <c r="C9" s="98" t="s">
        <v>63</v>
      </c>
      <c r="D9" s="98" t="s">
        <v>64</v>
      </c>
      <c r="E9" s="98" t="s">
        <v>65</v>
      </c>
      <c r="F9" s="98" t="s">
        <v>66</v>
      </c>
      <c r="G9" s="98"/>
      <c r="H9" s="98" t="s">
        <v>67</v>
      </c>
      <c r="I9" s="98" t="s">
        <v>68</v>
      </c>
      <c r="J9" s="98" t="s">
        <v>69</v>
      </c>
      <c r="K9" s="98" t="s">
        <v>70</v>
      </c>
    </row>
    <row r="10" spans="1:11" ht="42.4" customHeight="1">
      <c r="A10" s="209" t="s">
        <v>71</v>
      </c>
      <c r="B10" s="222">
        <v>25</v>
      </c>
      <c r="C10" s="111" t="s">
        <v>72</v>
      </c>
      <c r="D10" s="111" t="s">
        <v>73</v>
      </c>
      <c r="E10" s="129">
        <v>50</v>
      </c>
      <c r="F10" s="100"/>
      <c r="G10" s="101"/>
      <c r="H10" s="100"/>
      <c r="I10" s="176">
        <f>+($B$10*E10)/100*H10</f>
        <v>0</v>
      </c>
      <c r="J10" s="147"/>
      <c r="K10" s="172"/>
    </row>
    <row r="11" spans="1:11" ht="39" thickBot="1">
      <c r="A11" s="210"/>
      <c r="B11" s="223"/>
      <c r="C11" s="114" t="s">
        <v>74</v>
      </c>
      <c r="D11" s="130" t="s">
        <v>75</v>
      </c>
      <c r="E11" s="131">
        <v>50</v>
      </c>
      <c r="F11" s="107"/>
      <c r="G11" s="108"/>
      <c r="H11" s="107"/>
      <c r="I11" s="177">
        <f>+($B$10*E11)/100*H11</f>
        <v>0</v>
      </c>
      <c r="J11" s="148"/>
      <c r="K11" s="173"/>
    </row>
    <row r="12" spans="1:11" ht="215.25" customHeight="1">
      <c r="A12" s="205" t="s">
        <v>76</v>
      </c>
      <c r="B12" s="207">
        <v>25</v>
      </c>
      <c r="C12" s="111" t="s">
        <v>77</v>
      </c>
      <c r="D12" s="111" t="s">
        <v>78</v>
      </c>
      <c r="E12" s="129">
        <v>50</v>
      </c>
      <c r="F12" s="100"/>
      <c r="G12" s="101"/>
      <c r="H12" s="100"/>
      <c r="I12" s="176">
        <f>+($B$12*E12)/100*H12</f>
        <v>0</v>
      </c>
      <c r="J12" s="147"/>
      <c r="K12" s="172"/>
    </row>
    <row r="13" spans="1:11" ht="52.5" customHeight="1" thickBot="1">
      <c r="A13" s="206"/>
      <c r="B13" s="208"/>
      <c r="C13" s="114" t="s">
        <v>79</v>
      </c>
      <c r="D13" s="114" t="s">
        <v>80</v>
      </c>
      <c r="E13" s="131">
        <v>50</v>
      </c>
      <c r="F13" s="107"/>
      <c r="G13" s="108"/>
      <c r="H13" s="107"/>
      <c r="I13" s="177">
        <f>+($B$12*E13)/100*H13</f>
        <v>0</v>
      </c>
      <c r="J13" s="148"/>
      <c r="K13" s="173"/>
    </row>
    <row r="14" spans="1:11" ht="88.5" customHeight="1">
      <c r="A14" s="205" t="s">
        <v>81</v>
      </c>
      <c r="B14" s="207">
        <v>25</v>
      </c>
      <c r="C14" s="149" t="s">
        <v>82</v>
      </c>
      <c r="D14" s="149" t="s">
        <v>83</v>
      </c>
      <c r="E14" s="132">
        <v>30</v>
      </c>
      <c r="F14" s="100"/>
      <c r="G14" s="101"/>
      <c r="H14" s="100"/>
      <c r="I14" s="176">
        <f>+($B$14*E14)/100*H14</f>
        <v>0</v>
      </c>
      <c r="J14" s="147"/>
      <c r="K14" s="172"/>
    </row>
    <row r="15" spans="1:11" ht="63.75">
      <c r="A15" s="228"/>
      <c r="B15" s="229"/>
      <c r="C15" s="133" t="s">
        <v>84</v>
      </c>
      <c r="D15" s="133" t="s">
        <v>85</v>
      </c>
      <c r="E15" s="134">
        <v>40</v>
      </c>
      <c r="F15" s="104"/>
      <c r="G15" s="105"/>
      <c r="H15" s="104"/>
      <c r="I15" s="178">
        <f>+($B$14*E15)/100*H15</f>
        <v>0</v>
      </c>
      <c r="J15" s="110"/>
      <c r="K15" s="174"/>
    </row>
    <row r="16" spans="1:11" ht="112.5" customHeight="1" thickBot="1">
      <c r="A16" s="206"/>
      <c r="B16" s="208"/>
      <c r="C16" s="130" t="s">
        <v>86</v>
      </c>
      <c r="D16" s="114" t="s">
        <v>87</v>
      </c>
      <c r="E16" s="150">
        <v>30</v>
      </c>
      <c r="F16" s="107"/>
      <c r="G16" s="108"/>
      <c r="H16" s="107"/>
      <c r="I16" s="177">
        <f>+($B$14*E16)/100*H16</f>
        <v>0</v>
      </c>
      <c r="J16" s="148"/>
      <c r="K16" s="173"/>
    </row>
    <row r="17" spans="1:11" ht="51">
      <c r="A17" s="209" t="s">
        <v>88</v>
      </c>
      <c r="B17" s="222">
        <v>25</v>
      </c>
      <c r="C17" s="111" t="s">
        <v>89</v>
      </c>
      <c r="D17" s="111" t="s">
        <v>90</v>
      </c>
      <c r="E17" s="99">
        <v>50</v>
      </c>
      <c r="F17" s="100"/>
      <c r="G17" s="101"/>
      <c r="H17" s="100"/>
      <c r="I17" s="176">
        <f>+($B$17*E17)/100*H17</f>
        <v>0</v>
      </c>
      <c r="J17" s="102"/>
      <c r="K17" s="172"/>
    </row>
    <row r="18" spans="1:11" ht="42" customHeight="1">
      <c r="A18" s="224"/>
      <c r="B18" s="225"/>
      <c r="C18" s="112" t="s">
        <v>91</v>
      </c>
      <c r="D18" s="112" t="s">
        <v>92</v>
      </c>
      <c r="E18" s="103">
        <v>30</v>
      </c>
      <c r="F18" s="104"/>
      <c r="G18" s="105"/>
      <c r="H18" s="104"/>
      <c r="I18" s="178">
        <f>+($B$17*E18)/100*H18</f>
        <v>0</v>
      </c>
      <c r="J18" s="106"/>
      <c r="K18" s="174"/>
    </row>
    <row r="19" spans="1:11" ht="39" thickBot="1">
      <c r="A19" s="210"/>
      <c r="B19" s="223"/>
      <c r="C19" s="114" t="s">
        <v>93</v>
      </c>
      <c r="D19" s="114" t="s">
        <v>94</v>
      </c>
      <c r="E19" s="113">
        <v>20</v>
      </c>
      <c r="F19" s="107"/>
      <c r="G19" s="108"/>
      <c r="H19" s="107"/>
      <c r="I19" s="177">
        <f>+($B$17*E19)/100*H19</f>
        <v>0</v>
      </c>
      <c r="J19" s="109"/>
      <c r="K19" s="173"/>
    </row>
    <row r="20" spans="1:11" ht="27.75" thickBot="1">
      <c r="A20" s="115" t="s">
        <v>37</v>
      </c>
      <c r="B20" s="116">
        <f>+SUM(B10:B19)</f>
        <v>100</v>
      </c>
      <c r="C20" s="135"/>
      <c r="D20" s="136"/>
      <c r="E20" s="136">
        <f>SUM(E10:E19)/4</f>
        <v>100</v>
      </c>
      <c r="F20" s="117"/>
      <c r="G20" s="118"/>
      <c r="H20" s="119" t="s">
        <v>95</v>
      </c>
      <c r="I20" s="179">
        <f>SUM(I10:I19)</f>
        <v>0</v>
      </c>
      <c r="J20" s="120"/>
      <c r="K20" s="171"/>
    </row>
    <row r="21" spans="1:11" ht="12.75">
      <c r="A21" s="199"/>
      <c r="B21" s="199"/>
      <c r="C21" s="199"/>
      <c r="D21" s="199"/>
      <c r="E21" s="199"/>
      <c r="F21" s="199"/>
      <c r="G21" s="217"/>
      <c r="H21" s="122" t="s">
        <v>96</v>
      </c>
      <c r="I21" s="218">
        <f>I20/400</f>
        <v>0</v>
      </c>
      <c r="J21" s="123"/>
      <c r="K21" s="170"/>
    </row>
    <row r="22" spans="1:11" ht="14.25">
      <c r="A22" s="199"/>
      <c r="B22" s="199"/>
      <c r="C22" s="199"/>
      <c r="D22" s="199"/>
      <c r="E22" s="199"/>
      <c r="F22" s="199"/>
      <c r="G22" s="217"/>
      <c r="H22" s="8" t="s">
        <v>97</v>
      </c>
      <c r="I22" s="219"/>
      <c r="J22" s="124"/>
      <c r="K22" s="121"/>
    </row>
    <row r="23" spans="1:11" ht="12.75">
      <c r="A23" s="42" t="s">
        <v>38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>
      <c r="A24" s="10" t="s">
        <v>39</v>
      </c>
      <c r="B24" s="226" t="s">
        <v>98</v>
      </c>
      <c r="C24" s="227"/>
      <c r="D24" s="13"/>
      <c r="E24" s="13"/>
      <c r="F24" s="13"/>
      <c r="G24" s="151"/>
      <c r="H24" s="38" t="s">
        <v>99</v>
      </c>
      <c r="I24" s="137">
        <f>IF(I21&lt;0.25,0,IF(AND(I21&gt;=0.25,I21&lt;0.5),C38,IF(AND(I21&gt;=0.5,I21&lt;0.6),C37,IF(AND(I21&gt;=0.6,I21&lt;0.7),C36,IF(AND(I21&gt;=0.7,I21&lt;0.85),C35,C34)))))</f>
        <v>0</v>
      </c>
      <c r="J24" s="152"/>
      <c r="K24" s="153"/>
    </row>
    <row r="25" spans="1:11" ht="11.25" customHeight="1">
      <c r="A25" s="14" t="s">
        <v>100</v>
      </c>
      <c r="B25" s="11" t="s">
        <v>101</v>
      </c>
      <c r="C25" s="12" t="s">
        <v>102</v>
      </c>
      <c r="D25" s="13"/>
      <c r="E25" s="13"/>
      <c r="F25" s="13"/>
      <c r="G25" s="213"/>
      <c r="H25" s="39" t="s">
        <v>103</v>
      </c>
      <c r="I25" s="214">
        <f>I24*K2</f>
        <v>0</v>
      </c>
      <c r="J25" s="154"/>
      <c r="K25" s="167"/>
    </row>
    <row r="26" spans="1:11" ht="11.25" customHeight="1">
      <c r="A26" s="15">
        <v>1</v>
      </c>
      <c r="B26" s="16" t="s">
        <v>104</v>
      </c>
      <c r="C26" s="16" t="s">
        <v>105</v>
      </c>
      <c r="D26" s="13"/>
      <c r="E26" s="13"/>
      <c r="F26" s="13"/>
      <c r="G26" s="213"/>
      <c r="H26" s="40" t="s">
        <v>106</v>
      </c>
      <c r="I26" s="215"/>
      <c r="J26" s="155"/>
      <c r="K26" s="168"/>
    </row>
    <row r="27" spans="1:11" ht="11.25" customHeight="1">
      <c r="A27" s="16">
        <v>2</v>
      </c>
      <c r="B27" s="16" t="s">
        <v>107</v>
      </c>
      <c r="C27" s="16" t="s">
        <v>108</v>
      </c>
      <c r="D27" s="13"/>
      <c r="E27" s="13"/>
      <c r="F27" s="13"/>
      <c r="G27" s="213"/>
      <c r="H27" s="41" t="s">
        <v>109</v>
      </c>
      <c r="I27" s="216"/>
      <c r="J27" s="156"/>
      <c r="K27" s="169"/>
    </row>
    <row r="28" spans="1:11" ht="12.75">
      <c r="A28" s="16">
        <v>3</v>
      </c>
      <c r="B28" s="16" t="s">
        <v>110</v>
      </c>
      <c r="C28" s="16" t="s">
        <v>111</v>
      </c>
      <c r="D28" s="13"/>
      <c r="E28" s="13"/>
      <c r="F28" s="13"/>
      <c r="G28" s="13"/>
      <c r="H28" s="13"/>
      <c r="I28" s="13"/>
      <c r="J28" s="13"/>
      <c r="K28" s="18"/>
    </row>
    <row r="29" spans="1:11" ht="12.75">
      <c r="A29" s="16">
        <v>4</v>
      </c>
      <c r="B29" s="16" t="s">
        <v>112</v>
      </c>
      <c r="C29" s="16" t="s">
        <v>113</v>
      </c>
      <c r="D29" s="13"/>
      <c r="E29" s="13"/>
      <c r="F29" s="13"/>
      <c r="G29" s="13"/>
      <c r="H29" s="13"/>
      <c r="I29" s="157"/>
      <c r="J29" s="13"/>
      <c r="K29" s="18"/>
    </row>
    <row r="30" spans="1:11" ht="57.75" customHeight="1">
      <c r="A30" s="211" t="s">
        <v>114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</row>
    <row r="31" spans="1:11" ht="30.6" customHeight="1">
      <c r="A31" s="200" t="s">
        <v>115</v>
      </c>
      <c r="B31" s="200"/>
      <c r="C31" s="200"/>
      <c r="D31" s="200"/>
      <c r="E31" s="7"/>
      <c r="F31" s="7"/>
      <c r="G31" s="7"/>
      <c r="H31" s="7"/>
      <c r="I31" s="7"/>
      <c r="J31" s="7"/>
    </row>
    <row r="32" spans="1:11" ht="12.75">
      <c r="A32" s="201" t="s">
        <v>116</v>
      </c>
      <c r="B32" s="202" t="s">
        <v>117</v>
      </c>
      <c r="C32" s="17" t="s">
        <v>118</v>
      </c>
      <c r="D32" s="18"/>
      <c r="E32" s="7"/>
      <c r="F32" s="7"/>
      <c r="G32" s="7"/>
      <c r="H32" s="7"/>
      <c r="I32" s="7"/>
      <c r="J32" s="7"/>
    </row>
    <row r="33" spans="1:10" ht="22.5">
      <c r="A33" s="201"/>
      <c r="B33" s="202"/>
      <c r="C33" s="19" t="s">
        <v>119</v>
      </c>
      <c r="D33" s="18"/>
      <c r="E33" s="7"/>
      <c r="F33" s="7"/>
      <c r="G33" s="7"/>
      <c r="H33" s="7"/>
      <c r="I33" s="7"/>
      <c r="J33" s="7"/>
    </row>
    <row r="34" spans="1:10" ht="22.5">
      <c r="A34" s="20" t="s">
        <v>120</v>
      </c>
      <c r="B34" s="16" t="s">
        <v>121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>
      <c r="A35" s="20" t="s">
        <v>122</v>
      </c>
      <c r="B35" s="16" t="s">
        <v>123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>
      <c r="A36" s="20" t="s">
        <v>124</v>
      </c>
      <c r="B36" s="16" t="s">
        <v>125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>
      <c r="A37" s="20" t="s">
        <v>126</v>
      </c>
      <c r="B37" s="16" t="s">
        <v>127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>
      <c r="A38" s="20" t="s">
        <v>128</v>
      </c>
      <c r="B38" s="16" t="s">
        <v>129</v>
      </c>
      <c r="C38" s="60">
        <v>0.5</v>
      </c>
      <c r="D38" s="18"/>
      <c r="E38" s="13"/>
      <c r="F38" s="13"/>
      <c r="G38" s="13"/>
      <c r="H38" s="13"/>
      <c r="I38" s="13"/>
    </row>
    <row r="39" spans="1:10" ht="12.75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/>
    <row r="41" spans="1:10" ht="12.75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2:H2"/>
    <mergeCell ref="B10:B11"/>
    <mergeCell ref="A17:A19"/>
    <mergeCell ref="B17:B19"/>
    <mergeCell ref="B24:C24"/>
    <mergeCell ref="A14:A16"/>
    <mergeCell ref="B14:B16"/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>
      <c r="A2" s="44" t="s">
        <v>130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>
      <c r="B4" s="140" t="s">
        <v>131</v>
      </c>
      <c r="C4" s="141"/>
      <c r="D4" s="141"/>
      <c r="E4" s="141"/>
      <c r="F4" s="22"/>
      <c r="G4" s="22"/>
      <c r="H4" s="22"/>
      <c r="I4" s="22"/>
      <c r="J4" s="22"/>
      <c r="K4" s="23"/>
    </row>
    <row r="5" spans="1:12">
      <c r="B5" s="142" t="s">
        <v>132</v>
      </c>
      <c r="C5" s="143"/>
      <c r="D5" s="143"/>
      <c r="E5" s="143"/>
      <c r="F5" s="45"/>
      <c r="G5" s="45" t="s">
        <v>133</v>
      </c>
      <c r="H5" s="45"/>
      <c r="I5" s="45"/>
      <c r="J5" s="45"/>
      <c r="K5" s="46"/>
    </row>
    <row r="6" spans="1:12">
      <c r="B6" s="144" t="s">
        <v>134</v>
      </c>
      <c r="C6" s="145"/>
      <c r="D6" s="145"/>
      <c r="E6" s="145"/>
      <c r="F6" s="24"/>
      <c r="G6" s="24"/>
      <c r="H6" s="24"/>
      <c r="I6" s="24"/>
      <c r="J6" s="24"/>
      <c r="K6" s="25"/>
    </row>
    <row r="8" spans="1:12">
      <c r="K8" s="47"/>
    </row>
    <row r="9" spans="1:12" ht="18.75" customHeight="1">
      <c r="B9" s="48" t="s">
        <v>135</v>
      </c>
      <c r="C9" s="49"/>
      <c r="D9" s="49"/>
      <c r="E9" s="49"/>
      <c r="F9" s="50"/>
      <c r="G9" s="138">
        <f>'D non resp. obiett. op'!M19</f>
        <v>0</v>
      </c>
      <c r="H9" s="49"/>
      <c r="I9" s="49"/>
      <c r="J9" s="49"/>
      <c r="K9" s="51"/>
    </row>
    <row r="10" spans="1:12" ht="21" customHeight="1" thickBot="1">
      <c r="B10" s="52" t="s">
        <v>136</v>
      </c>
      <c r="C10" s="53"/>
      <c r="D10" s="53"/>
      <c r="E10" s="53"/>
      <c r="F10" s="54"/>
      <c r="G10" s="139">
        <f>'D non resp. obiett. comp.'!I25</f>
        <v>0</v>
      </c>
      <c r="H10" s="53"/>
      <c r="I10" s="53"/>
      <c r="J10" s="53"/>
      <c r="K10" s="55"/>
    </row>
    <row r="11" spans="1:12" ht="25.5" customHeight="1" thickTop="1">
      <c r="B11" s="56" t="s">
        <v>137</v>
      </c>
      <c r="C11" s="57"/>
      <c r="D11" s="57"/>
      <c r="E11" s="57"/>
      <c r="F11" s="57"/>
      <c r="G11" s="94">
        <f>+G9+G10</f>
        <v>0</v>
      </c>
      <c r="H11" s="57"/>
      <c r="I11" s="57"/>
      <c r="J11" s="57"/>
      <c r="K11" s="58"/>
    </row>
    <row r="12" spans="1:1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/>
  <cols>
    <col min="1" max="1" width="150.7109375" style="1" customWidth="1"/>
    <col min="2" max="16384" width="11.42578125" style="1"/>
  </cols>
  <sheetData>
    <row r="1" spans="1:1" ht="32.25" customHeight="1">
      <c r="A1" s="5" t="s">
        <v>138</v>
      </c>
    </row>
    <row r="2" spans="1:1">
      <c r="A2" s="3"/>
    </row>
    <row r="3" spans="1:1">
      <c r="A3" s="3"/>
    </row>
    <row r="4" spans="1:1">
      <c r="A4" s="3" t="s">
        <v>139</v>
      </c>
    </row>
    <row r="5" spans="1:1">
      <c r="A5" s="3" t="s">
        <v>140</v>
      </c>
    </row>
    <row r="6" spans="1:1" ht="24.75" customHeight="1">
      <c r="A6" s="3" t="s">
        <v>141</v>
      </c>
    </row>
    <row r="7" spans="1:1">
      <c r="A7" s="2" t="s">
        <v>142</v>
      </c>
    </row>
    <row r="8" spans="1:1">
      <c r="A8" s="2"/>
    </row>
    <row r="9" spans="1:1">
      <c r="A9" s="6" t="s">
        <v>143</v>
      </c>
    </row>
    <row r="10" spans="1:1" ht="27" customHeight="1">
      <c r="A10" s="2" t="s">
        <v>144</v>
      </c>
    </row>
    <row r="11" spans="1:1">
      <c r="A11" s="2" t="s">
        <v>145</v>
      </c>
    </row>
    <row r="12" spans="1:1" ht="12.75" customHeight="1">
      <c r="A12" s="2"/>
    </row>
    <row r="13" spans="1:1" ht="18.75" customHeight="1">
      <c r="A13" s="6" t="s">
        <v>146</v>
      </c>
    </row>
    <row r="14" spans="1:1" ht="46.5" customHeight="1">
      <c r="A14" s="2" t="s">
        <v>147</v>
      </c>
    </row>
    <row r="15" spans="1:1">
      <c r="A15" s="3" t="s">
        <v>148</v>
      </c>
    </row>
    <row r="16" spans="1:1">
      <c r="A16" s="3" t="s">
        <v>149</v>
      </c>
    </row>
    <row r="17" spans="1:1">
      <c r="A17" s="3" t="s">
        <v>150</v>
      </c>
    </row>
    <row r="18" spans="1:1">
      <c r="A18" s="3" t="s">
        <v>151</v>
      </c>
    </row>
    <row r="19" spans="1:1" ht="27.75" customHeight="1">
      <c r="A19" s="4" t="s">
        <v>145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2022-10-06T12:46:40Z</dcterms:modified>
  <cp:category/>
  <cp:contentStatus/>
</cp:coreProperties>
</file>