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E AC/Rip Didattica e Docenza/1_Fascicoli valutazione protetti/"/>
    </mc:Choice>
  </mc:AlternateContent>
  <xr:revisionPtr revIDLastSave="55" documentId="8_{1D88B139-F2FB-4E9D-8E5F-969673236EF3}" xr6:coauthVersionLast="47" xr6:coauthVersionMax="47" xr10:uidLastSave="{C08E75B0-1358-4750-BD93-ADB17261DB70}"/>
  <bookViews>
    <workbookView xWindow="-120" yWindow="-120" windowWidth="29040" windowHeight="15840" firstSheet="1" xr2:uid="{00000000-000D-0000-FFFF-FFFF00000000}"/>
  </bookViews>
  <sheets>
    <sheet name="EP con ob scheda obiett oper" sheetId="7" r:id="rId1"/>
    <sheet name="EP con ob. scheda comport." sheetId="2" r:id="rId2"/>
    <sheet name="Riepilogo valutazione" sheetId="6" r:id="rId3"/>
    <sheet name="RELAZIONE DI SINTESI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F21" i="2"/>
  <c r="J17" i="2"/>
  <c r="J20" i="2"/>
  <c r="J19" i="2"/>
  <c r="J18" i="2"/>
  <c r="J16" i="2"/>
  <c r="J15" i="2"/>
  <c r="J14" i="2"/>
  <c r="J13" i="2"/>
  <c r="J12" i="2"/>
  <c r="J11" i="2"/>
  <c r="J10" i="2"/>
  <c r="C21" i="2"/>
  <c r="J21" i="2"/>
  <c r="J22" i="2"/>
  <c r="J25" i="2"/>
  <c r="J26" i="2"/>
  <c r="G10" i="6"/>
  <c r="G9" i="6"/>
  <c r="G11" i="6"/>
  <c r="M19" i="7" l="1"/>
</calcChain>
</file>

<file path=xl/sharedStrings.xml><?xml version="1.0" encoding="utf-8"?>
<sst xmlns="http://schemas.openxmlformats.org/spreadsheetml/2006/main" count="172" uniqueCount="154">
  <si>
    <t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</t>
  </si>
  <si>
    <t>Periodo di valutazione: 13 aprile - 31 dicembre 2022</t>
  </si>
  <si>
    <t xml:space="preserve">Nome del soggetto che valuta: Dott.ssa Luisa DE SIMONE </t>
  </si>
  <si>
    <t>Nome del soggetto (EP) valutato: Dott.ssa Rosaria Laura D'ANGELILLO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</si>
  <si>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</si>
  <si>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</si>
  <si>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</si>
  <si>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</si>
  <si>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</si>
  <si>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</si>
  <si>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</si>
  <si>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</si>
  <si>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</si>
  <si>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</si>
  <si>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</si>
  <si>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</si>
  <si>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</si>
  <si>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</si>
  <si>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</si>
  <si>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</si>
  <si>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</si>
  <si>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</si>
  <si>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</si>
  <si>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</si>
  <si>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</si>
  <si>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</si>
  <si>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</si>
  <si>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</si>
  <si>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</si>
  <si>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</si>
  <si>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</si>
  <si>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Semplificazione dei processi ed accelerazione dei tempi procedimentali. 
Analisi dei processi e selezione dei processi/procedimenti da semplificare/digitalizzare anche ai fini della redazione dell'apposita sezione del PIAO 2023-25.</t>
  </si>
  <si>
    <t xml:space="preserve">a)n. processi analizzati 
b) n.processi identificati come da semplificare/riprogettare/digitalizzare ed elaborazione del relativo piano di semplificazione/riprogettazione/ digitalizzazione   </t>
  </si>
  <si>
    <t xml:space="preserve">almeno 1  (segue comunicazione dell'Ufficio Organizzazione e Performance)                                                          N.B. il target è raggiunto anche in ipotesi di processi interfunzionali, ovvero che si articolano con il contributo di più U.O.            </t>
  </si>
  <si>
    <t>Ob. 3: Piattaforma PICAEstensione dell'utilizzazione della piattaforma (attribuzione scatti stipendiali)</t>
  </si>
  <si>
    <t>stato di avanzamento</t>
  </si>
  <si>
    <t>Personalizzazione ed implementazione della piattaforma PICA per la procedura relativa all'attribuzione degli scatti stipendiali per il personale docente e ricercatore.</t>
  </si>
  <si>
    <t>Ob. 4: Revisione del Regolamento d'Ateneo per l'autorizzazione di professori e ricercatori universitari allo svolgimento di incarichi extraistituzionali</t>
  </si>
  <si>
    <t>SI/NO</t>
  </si>
  <si>
    <t>SI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</si>
  <si>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</si>
  <si>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</si>
  <si>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</si>
  <si>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</si>
  <si>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</si>
  <si>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</si>
  <si>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</si>
  <si>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</si>
  <si>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</si>
  <si>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</si>
  <si>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</si>
  <si>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</si>
  <si>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</si>
  <si>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</si>
  <si>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</si>
  <si>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</si>
  <si>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</si>
  <si>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</si>
  <si>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 xml:space="preserve"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 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</si>
  <si>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</si>
  <si>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</si>
  <si>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</si>
  <si>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</si>
  <si>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</si>
  <si>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</si>
  <si>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</si>
  <si>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</si>
  <si>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</si>
  <si>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</si>
  <si>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
 </t>
    </r>
    <r>
      <rPr>
        <sz val="10"/>
        <rFont val="Calibri"/>
        <family val="2"/>
      </rPr>
      <t xml:space="preserve">
Il commento/motivazione in relazione alla singola voce è obbligatorio in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</si>
  <si>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</si>
  <si>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</si>
  <si>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</si>
  <si>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</si>
  <si>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</si>
  <si>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</si>
  <si>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</si>
  <si>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</si>
  <si>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</si>
  <si>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</si>
  <si>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</si>
  <si>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</si>
  <si>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</si>
  <si>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</si>
  <si>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</si>
  <si>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</si>
  <si>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</si>
  <si>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</si>
  <si>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valutatore/Responsabile di struttura,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</si>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</sst>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2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horizontal="center" vertical="center"/>
    </xf>
    <xf numFmtId="0" fontId="7" fillId="0" borderId="0" xfId="2" applyFont="1"/>
    <xf numFmtId="0" fontId="3" fillId="0" borderId="0" xfId="2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center" wrapText="1"/>
    </xf>
    <xf numFmtId="0" fontId="2" fillId="0" borderId="0" xfId="2" applyFont="1"/>
    <xf numFmtId="0" fontId="6" fillId="2" borderId="7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7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5" borderId="0" xfId="2" applyFont="1" applyFill="1" applyAlignment="1" applyProtection="1">
      <alignment horizontal="left" wrapText="1"/>
      <protection locked="0"/>
    </xf>
    <xf numFmtId="0" fontId="3" fillId="5" borderId="0" xfId="2" applyFont="1" applyFill="1" applyAlignment="1" applyProtection="1">
      <alignment horizontal="center"/>
      <protection locked="0"/>
    </xf>
    <xf numFmtId="0" fontId="3" fillId="5" borderId="0" xfId="2" applyFont="1" applyFill="1" applyProtection="1">
      <protection locked="0"/>
    </xf>
    <xf numFmtId="0" fontId="3" fillId="5" borderId="9" xfId="2" applyFont="1" applyFill="1" applyBorder="1" applyProtection="1">
      <protection locked="0"/>
    </xf>
    <xf numFmtId="0" fontId="3" fillId="5" borderId="10" xfId="2" applyFont="1" applyFill="1" applyBorder="1" applyProtection="1">
      <protection locked="0"/>
    </xf>
    <xf numFmtId="0" fontId="3" fillId="5" borderId="11" xfId="2" applyFont="1" applyFill="1" applyBorder="1" applyProtection="1">
      <protection locked="0"/>
    </xf>
    <xf numFmtId="0" fontId="3" fillId="5" borderId="12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6" fillId="5" borderId="9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2" fillId="5" borderId="11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3" fillId="5" borderId="0" xfId="0" applyFont="1" applyFill="1"/>
    <xf numFmtId="0" fontId="4" fillId="5" borderId="0" xfId="0" applyFont="1" applyFill="1" applyProtection="1">
      <protection locked="0"/>
    </xf>
    <xf numFmtId="0" fontId="11" fillId="5" borderId="5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9" fontId="4" fillId="2" borderId="1" xfId="3" applyFont="1" applyFill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 applyProtection="1">
      <alignment vertical="center" wrapText="1"/>
      <protection locked="0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3" fillId="0" borderId="1" xfId="0" applyFont="1" applyBorder="1"/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2" borderId="2" xfId="2" applyFont="1" applyFill="1" applyBorder="1" applyAlignment="1" applyProtection="1">
      <alignment vertical="center" wrapText="1"/>
      <protection locked="0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vertical="center" wrapText="1"/>
      <protection locked="0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18" xfId="2" applyFont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18" xfId="2" applyFont="1" applyBorder="1" applyAlignment="1" applyProtection="1">
      <alignment vertical="center" wrapText="1"/>
      <protection locked="0"/>
    </xf>
    <xf numFmtId="0" fontId="3" fillId="2" borderId="18" xfId="2" applyFont="1" applyFill="1" applyBorder="1" applyAlignment="1" applyProtection="1">
      <alignment vertical="center" wrapText="1"/>
      <protection locked="0"/>
    </xf>
    <xf numFmtId="2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4" fillId="2" borderId="22" xfId="2" applyFont="1" applyFill="1" applyBorder="1" applyAlignment="1">
      <alignment horizontal="left" vertical="center" wrapText="1"/>
    </xf>
    <xf numFmtId="1" fontId="4" fillId="2" borderId="23" xfId="2" applyNumberFormat="1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vertical="center" wrapText="1"/>
    </xf>
    <xf numFmtId="0" fontId="4" fillId="2" borderId="23" xfId="2" applyFont="1" applyFill="1" applyBorder="1" applyAlignment="1">
      <alignment vertical="center" wrapText="1"/>
    </xf>
    <xf numFmtId="2" fontId="4" fillId="2" borderId="23" xfId="2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horizontal="center" vertical="center"/>
    </xf>
    <xf numFmtId="0" fontId="4" fillId="2" borderId="26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  <xf numFmtId="0" fontId="3" fillId="6" borderId="26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center"/>
    </xf>
    <xf numFmtId="4" fontId="3" fillId="6" borderId="9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6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6" borderId="11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4" fontId="4" fillId="6" borderId="29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4" fillId="5" borderId="26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19" fillId="6" borderId="1" xfId="2" applyFont="1" applyFill="1" applyBorder="1"/>
    <xf numFmtId="0" fontId="3" fillId="2" borderId="31" xfId="2" applyFont="1" applyFill="1" applyBorder="1" applyAlignment="1">
      <alignment vertical="center" wrapText="1"/>
    </xf>
    <xf numFmtId="0" fontId="4" fillId="0" borderId="32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0" fontId="3" fillId="3" borderId="0" xfId="2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3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16" xfId="2" applyFont="1" applyBorder="1" applyAlignment="1">
      <alignment vertical="center"/>
    </xf>
    <xf numFmtId="164" fontId="5" fillId="3" borderId="0" xfId="2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>
      <alignment wrapText="1"/>
    </xf>
    <xf numFmtId="9" fontId="3" fillId="0" borderId="1" xfId="4" applyFont="1" applyBorder="1" applyAlignment="1" applyProtection="1">
      <alignment horizontal="center" wrapText="1"/>
    </xf>
    <xf numFmtId="0" fontId="4" fillId="0" borderId="1" xfId="0" applyFont="1" applyBorder="1" applyAlignment="1">
      <alignment vertical="center" wrapText="1"/>
    </xf>
    <xf numFmtId="9" fontId="3" fillId="0" borderId="1" xfId="3" applyFont="1" applyBorder="1" applyAlignment="1" applyProtection="1">
      <alignment horizontal="center" vertical="center"/>
    </xf>
    <xf numFmtId="9" fontId="3" fillId="0" borderId="1" xfId="3" applyFont="1" applyBorder="1" applyAlignment="1" applyProtection="1">
      <alignment horizontal="center" vertical="center" wrapText="1"/>
    </xf>
    <xf numFmtId="9" fontId="23" fillId="0" borderId="1" xfId="3" applyFont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8" fillId="6" borderId="15" xfId="2" applyFont="1" applyFill="1" applyBorder="1" applyAlignment="1">
      <alignment horizontal="center" wrapText="1"/>
    </xf>
    <xf numFmtId="0" fontId="18" fillId="6" borderId="3" xfId="2" applyFont="1" applyFill="1" applyBorder="1" applyAlignment="1">
      <alignment horizontal="center" wrapText="1"/>
    </xf>
    <xf numFmtId="0" fontId="18" fillId="6" borderId="6" xfId="2" applyFont="1" applyFill="1" applyBorder="1" applyAlignment="1">
      <alignment horizontal="center" wrapText="1"/>
    </xf>
    <xf numFmtId="0" fontId="18" fillId="6" borderId="15" xfId="2" applyFont="1" applyFill="1" applyBorder="1" applyAlignment="1">
      <alignment horizontal="left" wrapText="1"/>
    </xf>
    <xf numFmtId="0" fontId="18" fillId="6" borderId="3" xfId="2" applyFont="1" applyFill="1" applyBorder="1" applyAlignment="1">
      <alignment horizontal="left" wrapText="1"/>
    </xf>
    <xf numFmtId="0" fontId="19" fillId="6" borderId="3" xfId="2" applyFont="1" applyFill="1" applyBorder="1" applyAlignment="1">
      <alignment horizontal="center"/>
    </xf>
    <xf numFmtId="0" fontId="4" fillId="5" borderId="16" xfId="2" applyFont="1" applyFill="1" applyBorder="1" applyAlignment="1" applyProtection="1">
      <alignment horizontal="left" wrapText="1"/>
      <protection locked="0"/>
    </xf>
    <xf numFmtId="0" fontId="4" fillId="5" borderId="0" xfId="2" applyFont="1" applyFill="1" applyAlignment="1" applyProtection="1">
      <alignment horizontal="left" wrapText="1"/>
      <protection locked="0"/>
    </xf>
    <xf numFmtId="0" fontId="3" fillId="0" borderId="4" xfId="2" applyFont="1" applyBorder="1" applyAlignment="1">
      <alignment vertical="center" wrapText="1"/>
    </xf>
    <xf numFmtId="0" fontId="3" fillId="0" borderId="33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0" fontId="3" fillId="2" borderId="14" xfId="2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4" fillId="5" borderId="16" xfId="2" applyFont="1" applyFill="1" applyBorder="1" applyAlignment="1">
      <alignment horizontal="left" vertical="center" wrapText="1"/>
    </xf>
    <xf numFmtId="0" fontId="4" fillId="5" borderId="0" xfId="2" applyFont="1" applyFill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0" fontId="4" fillId="5" borderId="27" xfId="0" applyFont="1" applyFill="1" applyBorder="1" applyAlignment="1" applyProtection="1">
      <protection locked="0"/>
    </xf>
    <xf numFmtId="0" fontId="4" fillId="5" borderId="12" xfId="0" applyFont="1" applyFill="1" applyBorder="1" applyAlignment="1" applyProtection="1">
      <protection locked="0"/>
    </xf>
    <xf numFmtId="0" fontId="4" fillId="5" borderId="26" xfId="2" applyFont="1" applyFill="1" applyBorder="1" applyAlignment="1" applyProtection="1">
      <protection locked="0"/>
    </xf>
    <xf numFmtId="0" fontId="4" fillId="5" borderId="9" xfId="2" applyFont="1" applyFill="1" applyBorder="1" applyAlignment="1" applyProtection="1">
      <protection locked="0"/>
    </xf>
    <xf numFmtId="0" fontId="4" fillId="5" borderId="27" xfId="2" applyFont="1" applyFill="1" applyBorder="1" applyAlignment="1" applyProtection="1">
      <protection locked="0"/>
    </xf>
    <xf numFmtId="0" fontId="4" fillId="5" borderId="12" xfId="2" applyFont="1" applyFill="1" applyBorder="1" applyAlignment="1" applyProtection="1">
      <protection locked="0"/>
    </xf>
  </cellXfs>
  <cellStyles count="5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  <cellStyle name="Percentuale 2" xfId="4" xr:uid="{F860001A-C1BE-465F-B648-E63E8DA4A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84F4-3928-4849-9DCF-1FEEAD78D8EA}">
  <dimension ref="A1:N27"/>
  <sheetViews>
    <sheetView tabSelected="1" workbookViewId="0">
      <selection activeCell="A5" sqref="A5"/>
    </sheetView>
  </sheetViews>
  <sheetFormatPr defaultColWidth="11.42578125" defaultRowHeight="15"/>
  <cols>
    <col min="1" max="1" width="42.7109375" style="65" customWidth="1"/>
    <col min="2" max="2" width="14.42578125" style="65" customWidth="1"/>
    <col min="3" max="3" width="22.140625" style="65" customWidth="1"/>
    <col min="4" max="4" width="13.5703125" style="65" customWidth="1"/>
    <col min="5" max="5" width="14.28515625" style="65" customWidth="1"/>
    <col min="6" max="6" width="11.85546875" style="65" customWidth="1"/>
    <col min="7" max="7" width="13.28515625" style="65" customWidth="1"/>
    <col min="8" max="8" width="13" style="65" customWidth="1"/>
    <col min="9" max="9" width="1.42578125" style="65" customWidth="1"/>
    <col min="10" max="10" width="17.42578125" style="65" customWidth="1"/>
    <col min="11" max="11" width="13.5703125" style="65" customWidth="1"/>
    <col min="12" max="12" width="22.85546875" style="65" customWidth="1"/>
    <col min="13" max="13" width="14.28515625" style="65" customWidth="1"/>
    <col min="14" max="16384" width="11.42578125" style="65"/>
  </cols>
  <sheetData>
    <row r="1" spans="1:14" ht="27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91"/>
    </row>
    <row r="2" spans="1:14" ht="4.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3"/>
    </row>
    <row r="3" spans="1:14" ht="15.75">
      <c r="A3" s="9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4"/>
      <c r="N3" s="3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>
      <c r="A5" s="192" t="s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3"/>
    </row>
    <row r="6" spans="1:14">
      <c r="A6" s="194" t="s">
        <v>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3"/>
    </row>
    <row r="7" spans="1:14">
      <c r="A7" s="235" t="s">
        <v>3</v>
      </c>
      <c r="B7" s="236"/>
      <c r="C7" s="236"/>
      <c r="D7" s="236"/>
      <c r="E7" s="236"/>
      <c r="F7" s="236"/>
      <c r="G7" s="236"/>
      <c r="H7" s="236"/>
      <c r="I7" s="48"/>
      <c r="J7" s="48"/>
      <c r="K7" s="48"/>
      <c r="L7" s="48"/>
      <c r="M7" s="48"/>
      <c r="N7" s="3"/>
    </row>
    <row r="8" spans="1:14" ht="15" customHeight="1">
      <c r="A8" s="4"/>
      <c r="B8" s="4"/>
      <c r="C8" s="4"/>
      <c r="D8" s="4"/>
      <c r="E8" s="4"/>
      <c r="F8" s="4"/>
      <c r="G8" s="162"/>
      <c r="H8" s="162"/>
      <c r="I8" s="196"/>
      <c r="J8" s="196"/>
      <c r="K8" s="66"/>
      <c r="L8" s="197"/>
      <c r="M8" s="197"/>
      <c r="N8" s="3"/>
    </row>
    <row r="9" spans="1:14">
      <c r="A9" s="58" t="s">
        <v>4</v>
      </c>
      <c r="B9" s="58" t="s">
        <v>5</v>
      </c>
      <c r="C9" s="58" t="s">
        <v>6</v>
      </c>
      <c r="D9" s="58" t="s">
        <v>7</v>
      </c>
      <c r="E9" s="58" t="s">
        <v>8</v>
      </c>
      <c r="F9" s="58" t="s">
        <v>9</v>
      </c>
      <c r="G9" s="6" t="s">
        <v>10</v>
      </c>
      <c r="H9" s="6" t="s">
        <v>11</v>
      </c>
      <c r="I9" s="59"/>
      <c r="J9" s="67" t="s">
        <v>12</v>
      </c>
      <c r="K9" s="68" t="s">
        <v>13</v>
      </c>
      <c r="L9" s="6" t="s">
        <v>14</v>
      </c>
      <c r="M9" s="6" t="s">
        <v>15</v>
      </c>
      <c r="N9" s="3"/>
    </row>
    <row r="10" spans="1:14" ht="15" customHeight="1">
      <c r="A10" s="184" t="s">
        <v>16</v>
      </c>
      <c r="B10" s="181" t="s">
        <v>17</v>
      </c>
      <c r="C10" s="177" t="s">
        <v>18</v>
      </c>
      <c r="D10" s="177" t="s">
        <v>19</v>
      </c>
      <c r="E10" s="185" t="s">
        <v>20</v>
      </c>
      <c r="F10" s="188" t="s">
        <v>21</v>
      </c>
      <c r="G10" s="176" t="s">
        <v>22</v>
      </c>
      <c r="H10" s="177" t="s">
        <v>23</v>
      </c>
      <c r="I10" s="180"/>
      <c r="J10" s="181" t="s">
        <v>24</v>
      </c>
      <c r="K10" s="177" t="s">
        <v>25</v>
      </c>
      <c r="L10" s="177" t="s">
        <v>26</v>
      </c>
      <c r="M10" s="169" t="s">
        <v>27</v>
      </c>
      <c r="N10" s="3"/>
    </row>
    <row r="11" spans="1:14">
      <c r="A11" s="184"/>
      <c r="B11" s="181"/>
      <c r="C11" s="178"/>
      <c r="D11" s="178"/>
      <c r="E11" s="186"/>
      <c r="F11" s="188"/>
      <c r="G11" s="176"/>
      <c r="H11" s="178"/>
      <c r="I11" s="180"/>
      <c r="J11" s="181"/>
      <c r="K11" s="178"/>
      <c r="L11" s="182"/>
      <c r="M11" s="169"/>
      <c r="N11" s="3"/>
    </row>
    <row r="12" spans="1:14" ht="58.5" customHeight="1">
      <c r="A12" s="184"/>
      <c r="B12" s="181"/>
      <c r="C12" s="179"/>
      <c r="D12" s="179"/>
      <c r="E12" s="187"/>
      <c r="F12" s="189"/>
      <c r="G12" s="176"/>
      <c r="H12" s="179"/>
      <c r="I12" s="180"/>
      <c r="J12" s="181"/>
      <c r="K12" s="179"/>
      <c r="L12" s="183"/>
      <c r="M12" s="169"/>
      <c r="N12" s="3"/>
    </row>
    <row r="13" spans="1:14" ht="114.75">
      <c r="A13" s="163" t="s">
        <v>28</v>
      </c>
      <c r="B13" s="164">
        <v>0.2</v>
      </c>
      <c r="C13" s="164" t="s">
        <v>29</v>
      </c>
      <c r="D13" s="164" t="s">
        <v>30</v>
      </c>
      <c r="E13" s="81"/>
      <c r="F13" s="69"/>
      <c r="G13" s="82">
        <f t="shared" ref="G13:G18" si="0">B13*$M$3</f>
        <v>0</v>
      </c>
      <c r="H13" s="2"/>
      <c r="I13" s="83"/>
      <c r="J13" s="63"/>
      <c r="K13" s="64"/>
      <c r="L13" s="61"/>
      <c r="M13" s="89">
        <f t="shared" ref="M13:M18" si="1">G13*K13/100</f>
        <v>0</v>
      </c>
      <c r="N13" s="3"/>
    </row>
    <row r="14" spans="1:14" ht="204">
      <c r="A14" s="163" t="s">
        <v>31</v>
      </c>
      <c r="B14" s="164">
        <v>0.1</v>
      </c>
      <c r="C14" s="164" t="s">
        <v>32</v>
      </c>
      <c r="D14" s="164" t="s">
        <v>33</v>
      </c>
      <c r="E14" s="81"/>
      <c r="F14" s="69"/>
      <c r="G14" s="82">
        <f t="shared" si="0"/>
        <v>0</v>
      </c>
      <c r="H14" s="2"/>
      <c r="I14" s="83"/>
      <c r="J14" s="63"/>
      <c r="K14" s="64"/>
      <c r="L14" s="60"/>
      <c r="M14" s="89">
        <f t="shared" si="1"/>
        <v>0</v>
      </c>
      <c r="N14" s="3"/>
    </row>
    <row r="15" spans="1:14" ht="168">
      <c r="A15" s="165" t="s">
        <v>34</v>
      </c>
      <c r="B15" s="166">
        <v>0.35</v>
      </c>
      <c r="C15" s="167" t="s">
        <v>35</v>
      </c>
      <c r="D15" s="168" t="s">
        <v>36</v>
      </c>
      <c r="E15" s="81"/>
      <c r="F15" s="69"/>
      <c r="G15" s="82">
        <f t="shared" si="0"/>
        <v>0</v>
      </c>
      <c r="H15" s="2"/>
      <c r="I15" s="83"/>
      <c r="J15" s="63"/>
      <c r="K15" s="60"/>
      <c r="L15" s="62"/>
      <c r="M15" s="89">
        <f t="shared" si="1"/>
        <v>0</v>
      </c>
      <c r="N15" s="3"/>
    </row>
    <row r="16" spans="1:14" ht="51">
      <c r="A16" s="165" t="s">
        <v>37</v>
      </c>
      <c r="B16" s="166">
        <v>0.35</v>
      </c>
      <c r="C16" s="167" t="s">
        <v>38</v>
      </c>
      <c r="D16" s="166" t="s">
        <v>39</v>
      </c>
      <c r="E16" s="81"/>
      <c r="F16" s="69"/>
      <c r="G16" s="82">
        <f t="shared" si="0"/>
        <v>0</v>
      </c>
      <c r="H16" s="2"/>
      <c r="I16" s="83"/>
      <c r="J16" s="63"/>
      <c r="K16" s="60"/>
      <c r="L16" s="62"/>
      <c r="M16" s="89">
        <f t="shared" si="1"/>
        <v>0</v>
      </c>
      <c r="N16" s="3"/>
    </row>
    <row r="17" spans="1:14" ht="21.75" customHeight="1">
      <c r="A17" s="80"/>
      <c r="B17" s="81"/>
      <c r="C17" s="92"/>
      <c r="D17" s="81"/>
      <c r="E17" s="81"/>
      <c r="F17" s="69"/>
      <c r="G17" s="82">
        <f t="shared" si="0"/>
        <v>0</v>
      </c>
      <c r="H17" s="2"/>
      <c r="I17" s="83"/>
      <c r="J17" s="63"/>
      <c r="K17" s="64"/>
      <c r="L17" s="60"/>
      <c r="M17" s="89">
        <f t="shared" si="1"/>
        <v>0</v>
      </c>
      <c r="N17" s="3"/>
    </row>
    <row r="18" spans="1:14" ht="21.75" customHeight="1">
      <c r="A18" s="80"/>
      <c r="B18" s="81"/>
      <c r="C18" s="92"/>
      <c r="D18" s="81"/>
      <c r="E18" s="81"/>
      <c r="F18" s="69"/>
      <c r="G18" s="82">
        <f t="shared" si="0"/>
        <v>0</v>
      </c>
      <c r="H18" s="2"/>
      <c r="I18" s="83"/>
      <c r="J18" s="63"/>
      <c r="K18" s="64"/>
      <c r="L18" s="2"/>
      <c r="M18" s="89">
        <f t="shared" si="1"/>
        <v>0</v>
      </c>
      <c r="N18" s="3"/>
    </row>
    <row r="19" spans="1:14">
      <c r="A19" s="84" t="s">
        <v>40</v>
      </c>
      <c r="B19" s="85">
        <f>SUM(B13:B18)</f>
        <v>1</v>
      </c>
      <c r="C19" s="86"/>
      <c r="D19" s="86"/>
      <c r="E19" s="86"/>
      <c r="F19" s="86"/>
      <c r="G19" s="3"/>
      <c r="H19" s="3"/>
      <c r="I19" s="3"/>
      <c r="J19" s="87"/>
      <c r="K19" s="88"/>
      <c r="L19" s="3"/>
      <c r="M19" s="90">
        <f>SUM(M13:M18)</f>
        <v>0</v>
      </c>
      <c r="N19" s="3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5.75">
      <c r="A21" s="7" t="s">
        <v>41</v>
      </c>
      <c r="B21" s="8"/>
      <c r="C21" s="8"/>
      <c r="D21" s="8"/>
      <c r="E21" s="8"/>
      <c r="F21" s="8"/>
      <c r="G21" s="8"/>
      <c r="H21" s="8"/>
      <c r="I21" s="8"/>
      <c r="J21" s="8"/>
      <c r="K21" s="4"/>
      <c r="L21" s="4"/>
      <c r="M21" s="4"/>
      <c r="N21" s="3"/>
    </row>
    <row r="22" spans="1:14" ht="15" customHeight="1">
      <c r="A22" s="77" t="s">
        <v>42</v>
      </c>
      <c r="B22" s="161" t="s">
        <v>43</v>
      </c>
      <c r="C22" s="161" t="s">
        <v>44</v>
      </c>
      <c r="D22" s="161" t="s">
        <v>45</v>
      </c>
      <c r="E22" s="161" t="s">
        <v>46</v>
      </c>
      <c r="F22" s="73"/>
      <c r="G22" s="74"/>
      <c r="H22" s="1"/>
      <c r="I22" s="71"/>
      <c r="J22" s="72"/>
      <c r="K22" s="4"/>
      <c r="L22" s="4"/>
      <c r="M22" s="4"/>
      <c r="N22" s="3"/>
    </row>
    <row r="23" spans="1:14" ht="38.25">
      <c r="A23" s="77" t="s">
        <v>47</v>
      </c>
      <c r="B23" s="161" t="s">
        <v>48</v>
      </c>
      <c r="C23" s="161" t="s">
        <v>49</v>
      </c>
      <c r="D23" s="161" t="s">
        <v>50</v>
      </c>
      <c r="E23" s="161" t="s">
        <v>51</v>
      </c>
      <c r="F23" s="73"/>
      <c r="G23" s="74"/>
      <c r="H23" s="1"/>
      <c r="I23" s="71"/>
      <c r="J23" s="72"/>
      <c r="K23" s="4"/>
      <c r="L23" s="70"/>
      <c r="M23" s="4"/>
      <c r="N23" s="3"/>
    </row>
    <row r="24" spans="1:14" ht="46.5" customHeight="1">
      <c r="A24" s="78" t="s">
        <v>52</v>
      </c>
      <c r="B24" s="79" t="s">
        <v>53</v>
      </c>
      <c r="C24" s="79" t="s">
        <v>54</v>
      </c>
      <c r="D24" s="79" t="s">
        <v>55</v>
      </c>
      <c r="E24" s="79" t="s">
        <v>56</v>
      </c>
      <c r="F24" s="75"/>
      <c r="G24" s="76"/>
      <c r="H24" s="1"/>
      <c r="I24" s="51"/>
      <c r="J24" s="72"/>
      <c r="K24" s="4"/>
      <c r="L24" s="4"/>
      <c r="M24" s="4"/>
      <c r="N24" s="3"/>
    </row>
    <row r="25" spans="1:14">
      <c r="A25" s="8"/>
      <c r="B25" s="8"/>
      <c r="C25" s="8"/>
      <c r="D25" s="8"/>
      <c r="E25" s="8"/>
      <c r="F25" s="8"/>
      <c r="G25" s="8"/>
      <c r="H25" s="8"/>
      <c r="I25" s="4"/>
      <c r="J25" s="4"/>
      <c r="K25" s="4"/>
      <c r="L25" s="4"/>
      <c r="M25" s="4"/>
      <c r="N25" s="3"/>
    </row>
    <row r="26" spans="1:14" ht="18.75" customHeight="1">
      <c r="A26" s="170" t="s">
        <v>26</v>
      </c>
      <c r="B26" s="171"/>
      <c r="C26" s="174" t="s">
        <v>57</v>
      </c>
      <c r="D26" s="175"/>
      <c r="E26" s="175"/>
      <c r="F26" s="175"/>
      <c r="G26" s="175"/>
      <c r="H26" s="175"/>
      <c r="I26" s="3"/>
      <c r="J26" s="3"/>
      <c r="K26" s="3"/>
      <c r="L26" s="3"/>
      <c r="M26" s="3"/>
      <c r="N26" s="3"/>
    </row>
    <row r="27" spans="1:14">
      <c r="A27" s="172"/>
      <c r="B27" s="173"/>
      <c r="C27" s="174"/>
      <c r="D27" s="175"/>
      <c r="E27" s="175"/>
      <c r="F27" s="175"/>
      <c r="G27" s="175"/>
      <c r="H27" s="175"/>
      <c r="I27" s="3"/>
      <c r="J27" s="3"/>
      <c r="K27" s="3"/>
      <c r="L27" s="3"/>
      <c r="M27" s="3"/>
    </row>
  </sheetData>
  <sheetProtection algorithmName="SHA-512" hashValue="Up+8qR1oougIrOrmhMfSJujfmRPTUWMOtkWlGyri+zYmUQcBD1Uqk5CVfqYgOpWVHYr+hNZ+A19P9LKNI0ZXiQ==" saltValue="yZNfrgTSX2A6B4fD3NCmXg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1">
    <mergeCell ref="A1:M2"/>
    <mergeCell ref="A5:M5"/>
    <mergeCell ref="A6:M6"/>
    <mergeCell ref="A7:H7"/>
    <mergeCell ref="I8:J8"/>
    <mergeCell ref="L8:M8"/>
    <mergeCell ref="M10:M12"/>
    <mergeCell ref="A26:B27"/>
    <mergeCell ref="C26:H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</mergeCells>
  <dataValidations count="1">
    <dataValidation type="list" allowBlank="1" showInputMessage="1" showErrorMessage="1" sqref="F13:F18" xr:uid="{45ACA2D6-C35A-470A-A90E-9AF29272E705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2"/>
  <sheetViews>
    <sheetView view="pageBreakPreview" topLeftCell="B1" zoomScaleNormal="100" workbookViewId="0">
      <selection activeCell="B4" sqref="B4:E4"/>
    </sheetView>
  </sheetViews>
  <sheetFormatPr defaultColWidth="11.42578125" defaultRowHeight="11.25"/>
  <cols>
    <col min="1" max="1" width="2.42578125" style="10" customWidth="1"/>
    <col min="2" max="2" width="18" style="10" customWidth="1"/>
    <col min="3" max="3" width="7.7109375" style="10" bestFit="1" customWidth="1"/>
    <col min="4" max="4" width="19.85546875" style="10" customWidth="1"/>
    <col min="5" max="5" width="29.7109375" style="10" customWidth="1"/>
    <col min="6" max="6" width="7.28515625" style="10" customWidth="1"/>
    <col min="7" max="7" width="10.42578125" style="10" customWidth="1"/>
    <col min="8" max="8" width="2" style="10" bestFit="1" customWidth="1"/>
    <col min="9" max="9" width="13" style="10" customWidth="1"/>
    <col min="10" max="10" width="11.42578125" style="10" customWidth="1"/>
    <col min="11" max="11" width="30.5703125" style="10" customWidth="1"/>
    <col min="12" max="12" width="34.140625" style="10" customWidth="1"/>
    <col min="13" max="16384" width="11.42578125" style="10"/>
  </cols>
  <sheetData>
    <row r="1" spans="2:12" s="9" customFormat="1" ht="30" customHeight="1">
      <c r="B1" s="198" t="s">
        <v>58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2:12" s="9" customFormat="1" ht="15">
      <c r="B2" s="201"/>
      <c r="C2" s="202"/>
      <c r="D2" s="202"/>
      <c r="E2" s="202"/>
      <c r="F2" s="202"/>
      <c r="G2" s="202"/>
      <c r="H2" s="202"/>
      <c r="I2" s="202"/>
      <c r="J2" s="203"/>
      <c r="K2" s="203"/>
      <c r="L2" s="150"/>
    </row>
    <row r="3" spans="2:12" s="9" customFormat="1" ht="12.75" customHeight="1">
      <c r="B3" s="33"/>
      <c r="C3" s="33"/>
      <c r="D3" s="33"/>
      <c r="E3" s="33"/>
      <c r="F3" s="33"/>
      <c r="G3" s="33"/>
      <c r="H3" s="33"/>
      <c r="I3" s="33"/>
      <c r="J3" s="34"/>
      <c r="K3" s="34"/>
      <c r="L3" s="35"/>
    </row>
    <row r="4" spans="2:12" s="9" customFormat="1" ht="12.75" customHeight="1">
      <c r="B4" s="237" t="s">
        <v>1</v>
      </c>
      <c r="C4" s="238"/>
      <c r="D4" s="238"/>
      <c r="E4" s="238"/>
      <c r="F4" s="36"/>
      <c r="G4" s="36"/>
      <c r="H4" s="36"/>
      <c r="I4" s="36"/>
      <c r="J4" s="36"/>
      <c r="K4" s="36"/>
      <c r="L4" s="37"/>
    </row>
    <row r="5" spans="2:12" s="9" customFormat="1" ht="12.75" customHeight="1">
      <c r="B5" s="204" t="s">
        <v>2</v>
      </c>
      <c r="C5" s="205"/>
      <c r="D5" s="205"/>
      <c r="E5" s="205"/>
      <c r="F5" s="205"/>
      <c r="G5" s="205"/>
      <c r="H5" s="205"/>
      <c r="I5" s="205"/>
      <c r="J5" s="205"/>
      <c r="K5" s="205"/>
      <c r="L5" s="38"/>
    </row>
    <row r="6" spans="2:12" s="9" customFormat="1" ht="12.75" customHeight="1">
      <c r="B6" s="239" t="s">
        <v>3</v>
      </c>
      <c r="C6" s="240"/>
      <c r="D6" s="240"/>
      <c r="E6" s="240"/>
      <c r="F6" s="39"/>
      <c r="G6" s="39"/>
      <c r="H6" s="39"/>
      <c r="I6" s="39"/>
      <c r="J6" s="39"/>
      <c r="K6" s="39"/>
      <c r="L6" s="40"/>
    </row>
    <row r="7" spans="2:12" ht="6.95" customHeight="1" thickBot="1"/>
    <row r="8" spans="2:12" s="11" customFormat="1">
      <c r="B8" s="16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/>
      <c r="I8" s="14" t="s">
        <v>10</v>
      </c>
      <c r="J8" s="14" t="s">
        <v>11</v>
      </c>
      <c r="K8" s="28" t="s">
        <v>59</v>
      </c>
      <c r="L8" s="28" t="s">
        <v>14</v>
      </c>
    </row>
    <row r="9" spans="2:12" s="12" customFormat="1" ht="102.75" thickBot="1">
      <c r="B9" s="95" t="s">
        <v>60</v>
      </c>
      <c r="C9" s="96" t="s">
        <v>61</v>
      </c>
      <c r="D9" s="96" t="s">
        <v>62</v>
      </c>
      <c r="E9" s="96" t="s">
        <v>63</v>
      </c>
      <c r="F9" s="96" t="s">
        <v>64</v>
      </c>
      <c r="G9" s="96" t="s">
        <v>65</v>
      </c>
      <c r="H9" s="96"/>
      <c r="I9" s="96" t="s">
        <v>66</v>
      </c>
      <c r="J9" s="96" t="s">
        <v>67</v>
      </c>
      <c r="K9" s="97" t="s">
        <v>68</v>
      </c>
      <c r="L9" s="98" t="s">
        <v>69</v>
      </c>
    </row>
    <row r="10" spans="2:12" ht="51">
      <c r="B10" s="206" t="s">
        <v>70</v>
      </c>
      <c r="C10" s="209">
        <v>30</v>
      </c>
      <c r="D10" s="99" t="s">
        <v>71</v>
      </c>
      <c r="E10" s="99" t="s">
        <v>72</v>
      </c>
      <c r="F10" s="99">
        <v>40</v>
      </c>
      <c r="G10" s="100"/>
      <c r="H10" s="101"/>
      <c r="I10" s="100"/>
      <c r="J10" s="102">
        <f>+($C$10*F10)/100*I10</f>
        <v>0</v>
      </c>
      <c r="K10" s="100"/>
      <c r="L10" s="103"/>
    </row>
    <row r="11" spans="2:12" ht="38.25">
      <c r="B11" s="207"/>
      <c r="C11" s="210"/>
      <c r="D11" s="104" t="s">
        <v>73</v>
      </c>
      <c r="E11" s="115" t="s">
        <v>74</v>
      </c>
      <c r="F11" s="104">
        <v>40</v>
      </c>
      <c r="G11" s="105"/>
      <c r="H11" s="106"/>
      <c r="I11" s="105"/>
      <c r="J11" s="107">
        <f>+($C$10*F11)/100*I11</f>
        <v>0</v>
      </c>
      <c r="K11" s="105"/>
      <c r="L11" s="108"/>
    </row>
    <row r="12" spans="2:12" ht="39" thickBot="1">
      <c r="B12" s="208"/>
      <c r="C12" s="211"/>
      <c r="D12" s="110" t="s">
        <v>75</v>
      </c>
      <c r="E12" s="110" t="s">
        <v>76</v>
      </c>
      <c r="F12" s="109">
        <v>20</v>
      </c>
      <c r="G12" s="111"/>
      <c r="H12" s="112"/>
      <c r="I12" s="111"/>
      <c r="J12" s="113">
        <f>+($C$10*F12)/100*I12</f>
        <v>0</v>
      </c>
      <c r="K12" s="111"/>
      <c r="L12" s="114"/>
    </row>
    <row r="13" spans="2:12" ht="114.75">
      <c r="B13" s="215" t="s">
        <v>77</v>
      </c>
      <c r="C13" s="218">
        <v>25</v>
      </c>
      <c r="D13" s="116" t="s">
        <v>78</v>
      </c>
      <c r="E13" s="116" t="s">
        <v>79</v>
      </c>
      <c r="F13" s="116">
        <v>50</v>
      </c>
      <c r="G13" s="100"/>
      <c r="H13" s="101"/>
      <c r="I13" s="100"/>
      <c r="J13" s="102">
        <f>+($C$13*F13)/100*I13</f>
        <v>0</v>
      </c>
      <c r="K13" s="100"/>
      <c r="L13" s="103"/>
    </row>
    <row r="14" spans="2:12" ht="51.75" thickBot="1">
      <c r="B14" s="217"/>
      <c r="C14" s="220"/>
      <c r="D14" s="110" t="s">
        <v>80</v>
      </c>
      <c r="E14" s="110" t="s">
        <v>81</v>
      </c>
      <c r="F14" s="110">
        <v>50</v>
      </c>
      <c r="G14" s="111"/>
      <c r="H14" s="112"/>
      <c r="I14" s="111"/>
      <c r="J14" s="113">
        <f>+($C$13*F14)/100*I14</f>
        <v>0</v>
      </c>
      <c r="K14" s="111"/>
      <c r="L14" s="114"/>
    </row>
    <row r="15" spans="2:12" ht="102">
      <c r="B15" s="215" t="s">
        <v>82</v>
      </c>
      <c r="C15" s="218">
        <v>25</v>
      </c>
      <c r="D15" s="116" t="s">
        <v>83</v>
      </c>
      <c r="E15" s="116" t="s">
        <v>84</v>
      </c>
      <c r="F15" s="116">
        <v>30</v>
      </c>
      <c r="G15" s="100"/>
      <c r="H15" s="101"/>
      <c r="I15" s="100"/>
      <c r="J15" s="102">
        <f>+($C$15*F15)/100*I15</f>
        <v>0</v>
      </c>
      <c r="K15" s="100"/>
      <c r="L15" s="103"/>
    </row>
    <row r="16" spans="2:12" ht="63.75">
      <c r="B16" s="216"/>
      <c r="C16" s="219"/>
      <c r="D16" s="117" t="s">
        <v>85</v>
      </c>
      <c r="E16" s="117" t="s">
        <v>86</v>
      </c>
      <c r="F16" s="115">
        <v>30</v>
      </c>
      <c r="G16" s="105"/>
      <c r="H16" s="106"/>
      <c r="I16" s="105"/>
      <c r="J16" s="107">
        <f>+($C$15*F16)/100*I16</f>
        <v>0</v>
      </c>
      <c r="K16" s="105"/>
      <c r="L16" s="108"/>
    </row>
    <row r="17" spans="2:12" ht="179.25" thickBot="1">
      <c r="B17" s="217"/>
      <c r="C17" s="220"/>
      <c r="D17" s="110" t="s">
        <v>87</v>
      </c>
      <c r="E17" s="110" t="s">
        <v>88</v>
      </c>
      <c r="F17" s="110">
        <v>40</v>
      </c>
      <c r="G17" s="111"/>
      <c r="H17" s="112"/>
      <c r="I17" s="111"/>
      <c r="J17" s="113">
        <f>+($C$15*F17)/100*I17</f>
        <v>0</v>
      </c>
      <c r="K17" s="111"/>
      <c r="L17" s="114"/>
    </row>
    <row r="18" spans="2:12" ht="42" customHeight="1">
      <c r="B18" s="206" t="s">
        <v>89</v>
      </c>
      <c r="C18" s="209">
        <v>20</v>
      </c>
      <c r="D18" s="99" t="s">
        <v>90</v>
      </c>
      <c r="E18" s="99" t="s">
        <v>91</v>
      </c>
      <c r="F18" s="99">
        <v>50</v>
      </c>
      <c r="G18" s="100"/>
      <c r="H18" s="101"/>
      <c r="I18" s="100"/>
      <c r="J18" s="102">
        <f>+($C$18*F18)/100*I18</f>
        <v>0</v>
      </c>
      <c r="K18" s="100"/>
      <c r="L18" s="103"/>
    </row>
    <row r="19" spans="2:12" ht="42" customHeight="1">
      <c r="B19" s="207"/>
      <c r="C19" s="210"/>
      <c r="D19" s="104" t="s">
        <v>92</v>
      </c>
      <c r="E19" s="104" t="s">
        <v>93</v>
      </c>
      <c r="F19" s="104">
        <v>30</v>
      </c>
      <c r="G19" s="105"/>
      <c r="H19" s="106"/>
      <c r="I19" s="105"/>
      <c r="J19" s="107">
        <f>+($C$18*F19)/100*I19</f>
        <v>0</v>
      </c>
      <c r="K19" s="105"/>
      <c r="L19" s="108"/>
    </row>
    <row r="20" spans="2:12" ht="39" thickBot="1">
      <c r="B20" s="208"/>
      <c r="C20" s="211"/>
      <c r="D20" s="109" t="s">
        <v>94</v>
      </c>
      <c r="E20" s="109" t="s">
        <v>95</v>
      </c>
      <c r="F20" s="109">
        <v>20</v>
      </c>
      <c r="G20" s="111"/>
      <c r="H20" s="112"/>
      <c r="I20" s="111"/>
      <c r="J20" s="113">
        <f>+($C$18*F20)/100*I20</f>
        <v>0</v>
      </c>
      <c r="K20" s="111"/>
      <c r="L20" s="114"/>
    </row>
    <row r="21" spans="2:12" s="13" customFormat="1" ht="40.5" thickBot="1">
      <c r="B21" s="118" t="s">
        <v>40</v>
      </c>
      <c r="C21" s="119">
        <f>+SUM(C10:C20)</f>
        <v>100</v>
      </c>
      <c r="D21" s="120"/>
      <c r="E21" s="121"/>
      <c r="F21" s="121">
        <f>SUM(F10:F20)/4</f>
        <v>100</v>
      </c>
      <c r="G21" s="121"/>
      <c r="H21" s="151"/>
      <c r="I21" s="122" t="s">
        <v>96</v>
      </c>
      <c r="J21" s="123">
        <f>SUM(J10:J20)</f>
        <v>0</v>
      </c>
      <c r="K21" s="152"/>
      <c r="L21" s="153"/>
    </row>
    <row r="22" spans="2:12" s="13" customFormat="1" ht="12.75">
      <c r="B22" s="225"/>
      <c r="C22" s="225"/>
      <c r="D22" s="225"/>
      <c r="E22" s="225"/>
      <c r="F22" s="225"/>
      <c r="G22" s="225"/>
      <c r="H22" s="226"/>
      <c r="I22" s="124" t="s">
        <v>97</v>
      </c>
      <c r="J22" s="229">
        <f>J21/400</f>
        <v>0</v>
      </c>
      <c r="K22" s="154"/>
      <c r="L22" s="155"/>
    </row>
    <row r="23" spans="2:12" s="13" customFormat="1" ht="14.25">
      <c r="B23" s="225"/>
      <c r="C23" s="225"/>
      <c r="D23" s="225"/>
      <c r="E23" s="225"/>
      <c r="F23" s="225"/>
      <c r="G23" s="225"/>
      <c r="H23" s="226"/>
      <c r="I23" s="125" t="s">
        <v>98</v>
      </c>
      <c r="J23" s="230"/>
      <c r="K23" s="154"/>
      <c r="L23" s="155"/>
    </row>
    <row r="24" spans="2:12" s="13" customFormat="1" ht="12.75">
      <c r="B24" s="17" t="s">
        <v>41</v>
      </c>
      <c r="C24" s="18"/>
      <c r="D24" s="18"/>
      <c r="E24" s="18"/>
      <c r="F24" s="18"/>
      <c r="G24" s="18"/>
      <c r="H24" s="156"/>
      <c r="I24" s="15"/>
      <c r="J24" s="15"/>
      <c r="K24" s="157"/>
      <c r="L24" s="158"/>
    </row>
    <row r="25" spans="2:12" s="13" customFormat="1" ht="25.5">
      <c r="B25" s="19" t="s">
        <v>42</v>
      </c>
      <c r="C25" s="227" t="s">
        <v>99</v>
      </c>
      <c r="D25" s="228"/>
      <c r="E25" s="18"/>
      <c r="F25" s="18"/>
      <c r="G25" s="18"/>
      <c r="H25" s="156"/>
      <c r="I25" s="126" t="s">
        <v>100</v>
      </c>
      <c r="J25" s="127">
        <f>IF(J22&lt;=0.25,D40,IF(J22&lt;0.5,D39,IF(AND(J22&gt;=0.5,J22&lt;0.6),D38,IF(AND(J22&gt;=0.6,J22&lt;0.7),D37,IF(AND(J22&gt;=0.7,J22&lt;0.85),D36,D35)))))</f>
        <v>0</v>
      </c>
      <c r="K25" s="159"/>
      <c r="L25" s="158"/>
    </row>
    <row r="26" spans="2:12" s="13" customFormat="1" ht="11.25" customHeight="1">
      <c r="B26" s="22" t="s">
        <v>101</v>
      </c>
      <c r="C26" s="20" t="s">
        <v>102</v>
      </c>
      <c r="D26" s="21" t="s">
        <v>103</v>
      </c>
      <c r="E26" s="18"/>
      <c r="F26" s="18"/>
      <c r="G26" s="18"/>
      <c r="H26" s="231"/>
      <c r="I26" s="128" t="s">
        <v>104</v>
      </c>
      <c r="J26" s="212">
        <f>J25*L2</f>
        <v>0</v>
      </c>
      <c r="K26" s="160"/>
      <c r="L26" s="158"/>
    </row>
    <row r="27" spans="2:12" s="13" customFormat="1" ht="11.25" customHeight="1">
      <c r="B27" s="23">
        <v>1</v>
      </c>
      <c r="C27" s="24" t="s">
        <v>105</v>
      </c>
      <c r="D27" s="24" t="s">
        <v>106</v>
      </c>
      <c r="E27" s="18"/>
      <c r="F27" s="18"/>
      <c r="G27" s="18"/>
      <c r="H27" s="231"/>
      <c r="I27" s="129" t="s">
        <v>107</v>
      </c>
      <c r="J27" s="213"/>
      <c r="K27" s="160"/>
      <c r="L27" s="158"/>
    </row>
    <row r="28" spans="2:12" s="13" customFormat="1" ht="24" customHeight="1">
      <c r="B28" s="24">
        <v>2</v>
      </c>
      <c r="C28" s="24" t="s">
        <v>108</v>
      </c>
      <c r="D28" s="24" t="s">
        <v>109</v>
      </c>
      <c r="E28" s="18"/>
      <c r="F28" s="18"/>
      <c r="G28" s="18"/>
      <c r="H28" s="231"/>
      <c r="I28" s="130" t="s">
        <v>110</v>
      </c>
      <c r="J28" s="214"/>
      <c r="K28" s="160"/>
      <c r="L28" s="158"/>
    </row>
    <row r="29" spans="2:12" ht="12.75">
      <c r="B29" s="24">
        <v>3</v>
      </c>
      <c r="C29" s="24" t="s">
        <v>111</v>
      </c>
      <c r="D29" s="24" t="s">
        <v>112</v>
      </c>
      <c r="E29" s="18"/>
      <c r="F29" s="18"/>
      <c r="G29" s="18"/>
      <c r="H29" s="18"/>
      <c r="I29" s="18"/>
      <c r="J29" s="18"/>
      <c r="K29" s="18"/>
      <c r="L29" s="26"/>
    </row>
    <row r="30" spans="2:12" ht="12.75">
      <c r="B30" s="24">
        <v>4</v>
      </c>
      <c r="C30" s="24" t="s">
        <v>113</v>
      </c>
      <c r="D30" s="24" t="s">
        <v>114</v>
      </c>
      <c r="E30" s="18"/>
      <c r="F30" s="18"/>
      <c r="G30" s="18"/>
      <c r="H30" s="18"/>
      <c r="I30" s="18"/>
      <c r="J30" s="18"/>
      <c r="K30" s="18"/>
      <c r="L30" s="26"/>
    </row>
    <row r="31" spans="2:12" ht="90.75" customHeight="1">
      <c r="B31" s="232" t="s">
        <v>115</v>
      </c>
      <c r="C31" s="233"/>
      <c r="D31" s="233"/>
      <c r="E31" s="233"/>
      <c r="F31" s="233"/>
      <c r="G31" s="233"/>
      <c r="H31" s="233"/>
      <c r="I31" s="233"/>
      <c r="J31" s="233"/>
      <c r="K31" s="26"/>
      <c r="L31" s="26"/>
    </row>
    <row r="32" spans="2:12" ht="20.25" customHeight="1">
      <c r="B32" s="221" t="s">
        <v>116</v>
      </c>
      <c r="C32" s="221"/>
      <c r="D32" s="221"/>
      <c r="E32" s="221"/>
      <c r="F32" s="222"/>
      <c r="G32" s="222"/>
      <c r="H32" s="222"/>
      <c r="I32" s="222"/>
      <c r="J32" s="222"/>
      <c r="K32" s="222"/>
      <c r="L32" s="222"/>
    </row>
    <row r="33" spans="2:12" ht="12.75">
      <c r="B33" s="223" t="s">
        <v>117</v>
      </c>
      <c r="C33" s="224" t="s">
        <v>118</v>
      </c>
      <c r="D33" s="25" t="s">
        <v>119</v>
      </c>
      <c r="E33" s="26"/>
      <c r="F33" s="18"/>
      <c r="G33" s="18"/>
      <c r="H33" s="18"/>
      <c r="I33" s="18"/>
      <c r="J33" s="18"/>
      <c r="K33" s="18"/>
      <c r="L33" s="26"/>
    </row>
    <row r="34" spans="2:12" ht="22.5">
      <c r="B34" s="223"/>
      <c r="C34" s="224"/>
      <c r="D34" s="27" t="s">
        <v>120</v>
      </c>
      <c r="E34" s="26"/>
      <c r="F34" s="18"/>
      <c r="G34" s="18"/>
      <c r="H34" s="18"/>
      <c r="I34" s="18"/>
      <c r="J34" s="18"/>
      <c r="K34" s="18"/>
      <c r="L34" s="26"/>
    </row>
    <row r="35" spans="2:12" ht="22.5">
      <c r="B35" s="29" t="s">
        <v>121</v>
      </c>
      <c r="C35" s="30" t="s">
        <v>122</v>
      </c>
      <c r="D35" s="31">
        <v>1</v>
      </c>
      <c r="E35" s="26"/>
      <c r="F35" s="18"/>
      <c r="G35" s="18"/>
      <c r="H35" s="18"/>
      <c r="I35" s="18"/>
      <c r="J35" s="18"/>
      <c r="K35" s="18"/>
      <c r="L35" s="26"/>
    </row>
    <row r="36" spans="2:12" ht="22.5">
      <c r="B36" s="29" t="s">
        <v>123</v>
      </c>
      <c r="C36" s="30" t="s">
        <v>124</v>
      </c>
      <c r="D36" s="32">
        <v>0.9</v>
      </c>
      <c r="E36" s="26"/>
      <c r="F36" s="18"/>
      <c r="G36" s="18"/>
      <c r="H36" s="18"/>
      <c r="I36" s="18"/>
      <c r="J36" s="18"/>
      <c r="K36" s="18"/>
      <c r="L36" s="26"/>
    </row>
    <row r="37" spans="2:12" ht="22.5">
      <c r="B37" s="29" t="s">
        <v>125</v>
      </c>
      <c r="C37" s="30" t="s">
        <v>126</v>
      </c>
      <c r="D37" s="32">
        <v>0.8</v>
      </c>
      <c r="E37" s="26"/>
      <c r="F37" s="18"/>
      <c r="G37" s="18"/>
      <c r="H37" s="18"/>
      <c r="I37" s="18"/>
      <c r="J37" s="18"/>
      <c r="K37" s="18"/>
      <c r="L37" s="26"/>
    </row>
    <row r="38" spans="2:12" ht="22.5">
      <c r="B38" s="29" t="s">
        <v>127</v>
      </c>
      <c r="C38" s="30" t="s">
        <v>128</v>
      </c>
      <c r="D38" s="32">
        <v>0.7</v>
      </c>
      <c r="E38" s="26"/>
      <c r="F38" s="18"/>
      <c r="G38" s="18"/>
      <c r="H38" s="18"/>
      <c r="I38" s="18"/>
      <c r="J38" s="18"/>
      <c r="K38" s="18"/>
      <c r="L38" s="26"/>
    </row>
    <row r="39" spans="2:12" ht="22.5">
      <c r="B39" s="29" t="s">
        <v>129</v>
      </c>
      <c r="C39" s="30" t="s">
        <v>130</v>
      </c>
      <c r="D39" s="32">
        <v>0.5</v>
      </c>
      <c r="E39" s="26"/>
      <c r="F39" s="18"/>
      <c r="G39" s="18"/>
      <c r="H39" s="18"/>
      <c r="I39" s="18"/>
      <c r="J39" s="18"/>
      <c r="K39" s="18"/>
      <c r="L39" s="26"/>
    </row>
    <row r="40" spans="2:12" ht="22.5">
      <c r="B40" s="29" t="s">
        <v>131</v>
      </c>
      <c r="C40" s="30" t="s">
        <v>132</v>
      </c>
      <c r="D40" s="32">
        <v>0</v>
      </c>
      <c r="E40" s="18"/>
      <c r="F40" s="18"/>
      <c r="G40" s="18"/>
      <c r="H40" s="18"/>
      <c r="I40" s="18"/>
      <c r="J40" s="18"/>
      <c r="K40" s="18"/>
      <c r="L40" s="26"/>
    </row>
    <row r="41" spans="2:12" ht="12.75">
      <c r="H41" s="9"/>
      <c r="I41" s="9"/>
      <c r="J41" s="9"/>
      <c r="K41" s="9"/>
    </row>
    <row r="42" spans="2:12" ht="12.75">
      <c r="H42" s="9"/>
      <c r="I42" s="9"/>
      <c r="J42" s="9"/>
      <c r="K42" s="9"/>
    </row>
  </sheetData>
  <sheetProtection password="8DF9" sheet="1" formatCells="0" formatColumns="0" formatRows="0"/>
  <protectedRanges>
    <protectedRange sqref="B4:K6" name="Intervallo2_1"/>
    <protectedRange sqref="K10:K20" name="Intervallo3"/>
    <protectedRange sqref="I10:I20" name="Intervallo2"/>
    <protectedRange sqref="G10:G20" name="Intervallo1"/>
  </protectedRanges>
  <mergeCells count="24">
    <mergeCell ref="B32:L32"/>
    <mergeCell ref="B33:B34"/>
    <mergeCell ref="C33:C34"/>
    <mergeCell ref="B22:G23"/>
    <mergeCell ref="H22:H23"/>
    <mergeCell ref="C25:D25"/>
    <mergeCell ref="J22:J23"/>
    <mergeCell ref="H26:H28"/>
    <mergeCell ref="B31:J31"/>
    <mergeCell ref="B10:B12"/>
    <mergeCell ref="C10:C12"/>
    <mergeCell ref="J26:J28"/>
    <mergeCell ref="B15:B17"/>
    <mergeCell ref="C15:C17"/>
    <mergeCell ref="B18:B20"/>
    <mergeCell ref="C18:C20"/>
    <mergeCell ref="B13:B14"/>
    <mergeCell ref="C13:C14"/>
    <mergeCell ref="B6:E6"/>
    <mergeCell ref="B1:L1"/>
    <mergeCell ref="B2:I2"/>
    <mergeCell ref="J2:K2"/>
    <mergeCell ref="B4:E4"/>
    <mergeCell ref="B5:K5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B9" sqref="B9"/>
    </sheetView>
  </sheetViews>
  <sheetFormatPr defaultColWidth="11.42578125" defaultRowHeight="12.75"/>
  <cols>
    <col min="1" max="1" width="4.42578125" style="4" customWidth="1"/>
    <col min="2" max="6" width="11.42578125" style="4"/>
    <col min="7" max="7" width="12" style="4" bestFit="1" customWidth="1"/>
    <col min="8" max="16384" width="11.42578125" style="4"/>
  </cols>
  <sheetData>
    <row r="1" spans="1:1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2.75" customHeight="1">
      <c r="A2" s="52"/>
      <c r="B2" s="234" t="s">
        <v>0</v>
      </c>
      <c r="C2" s="234"/>
      <c r="D2" s="234"/>
      <c r="E2" s="234"/>
      <c r="F2" s="234"/>
      <c r="G2" s="234"/>
      <c r="H2" s="234"/>
      <c r="I2" s="234"/>
      <c r="J2" s="234"/>
      <c r="K2" s="234"/>
      <c r="L2" s="41"/>
      <c r="M2" s="41"/>
    </row>
    <row r="3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41"/>
      <c r="B4" s="145" t="s">
        <v>133</v>
      </c>
      <c r="C4" s="146"/>
      <c r="D4" s="146"/>
      <c r="E4" s="42"/>
      <c r="F4" s="43"/>
      <c r="G4" s="43"/>
      <c r="H4" s="43"/>
      <c r="I4" s="43"/>
      <c r="J4" s="43"/>
      <c r="K4" s="44"/>
      <c r="L4" s="41"/>
      <c r="M4" s="41"/>
    </row>
    <row r="5" spans="1:13">
      <c r="A5" s="41"/>
      <c r="B5" s="147" t="s">
        <v>134</v>
      </c>
      <c r="C5" s="52"/>
      <c r="D5" s="52"/>
      <c r="E5" s="45"/>
      <c r="F5" s="41"/>
      <c r="G5" s="41" t="s">
        <v>135</v>
      </c>
      <c r="H5" s="41"/>
      <c r="I5" s="41"/>
      <c r="J5" s="41"/>
      <c r="K5" s="46"/>
      <c r="L5" s="41"/>
      <c r="M5" s="41"/>
    </row>
    <row r="6" spans="1:13">
      <c r="A6" s="41"/>
      <c r="B6" s="148" t="s">
        <v>136</v>
      </c>
      <c r="C6" s="149"/>
      <c r="D6" s="149"/>
      <c r="E6" s="47"/>
      <c r="F6" s="48"/>
      <c r="G6" s="48"/>
      <c r="H6" s="48"/>
      <c r="I6" s="48"/>
      <c r="J6" s="48"/>
      <c r="K6" s="49"/>
      <c r="L6" s="41"/>
      <c r="M6" s="41"/>
    </row>
    <row r="7" spans="1: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41"/>
      <c r="B8" s="41"/>
      <c r="C8" s="41"/>
      <c r="D8" s="41"/>
      <c r="E8" s="41"/>
      <c r="F8" s="41"/>
      <c r="G8" s="41"/>
      <c r="H8" s="41"/>
      <c r="I8" s="41"/>
      <c r="J8" s="41"/>
      <c r="K8" s="50"/>
      <c r="L8" s="41"/>
      <c r="M8" s="41"/>
    </row>
    <row r="9" spans="1:13" ht="20.25" customHeight="1">
      <c r="A9" s="41"/>
      <c r="B9" s="131" t="s">
        <v>137</v>
      </c>
      <c r="C9" s="132"/>
      <c r="D9" s="132"/>
      <c r="E9" s="132"/>
      <c r="F9" s="133"/>
      <c r="G9" s="134" t="e">
        <f>#REF!</f>
        <v>#REF!</v>
      </c>
      <c r="H9" s="132"/>
      <c r="I9" s="132"/>
      <c r="J9" s="132"/>
      <c r="K9" s="135"/>
      <c r="L9" s="41"/>
      <c r="M9" s="41"/>
    </row>
    <row r="10" spans="1:13" ht="19.5" customHeight="1" thickBot="1">
      <c r="A10" s="41"/>
      <c r="B10" s="136" t="s">
        <v>138</v>
      </c>
      <c r="C10" s="137"/>
      <c r="D10" s="137"/>
      <c r="E10" s="137"/>
      <c r="F10" s="138"/>
      <c r="G10" s="139">
        <f>'EP con ob. scheda comport.'!J26</f>
        <v>0</v>
      </c>
      <c r="H10" s="137"/>
      <c r="I10" s="137"/>
      <c r="J10" s="137"/>
      <c r="K10" s="140"/>
      <c r="L10" s="41"/>
      <c r="M10" s="41"/>
    </row>
    <row r="11" spans="1:13" ht="29.25" customHeight="1" thickTop="1">
      <c r="A11" s="41"/>
      <c r="B11" s="141" t="s">
        <v>139</v>
      </c>
      <c r="C11" s="142"/>
      <c r="D11" s="142"/>
      <c r="E11" s="142"/>
      <c r="F11" s="142"/>
      <c r="G11" s="143" t="e">
        <f>+G9+G10</f>
        <v>#REF!</v>
      </c>
      <c r="H11" s="142"/>
      <c r="I11" s="142"/>
      <c r="J11" s="142"/>
      <c r="K11" s="144"/>
      <c r="L11" s="41"/>
      <c r="M11" s="41"/>
    </row>
    <row r="12" spans="1:1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</sheetData>
  <sheetProtection password="8DF9" sheet="1" formatCells="0" formatRows="0"/>
  <protectedRanges>
    <protectedRange sqref="C4:K6" name="Intervallo1"/>
  </protectedRanges>
  <mergeCells count="1">
    <mergeCell ref="B2:K2"/>
  </mergeCells>
  <phoneticPr fontId="2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>
      <selection activeCell="A21" sqref="A21"/>
    </sheetView>
  </sheetViews>
  <sheetFormatPr defaultColWidth="11.42578125" defaultRowHeight="30" customHeight="1"/>
  <cols>
    <col min="1" max="1" width="150.7109375" style="1" customWidth="1"/>
    <col min="2" max="16384" width="11.42578125" style="1"/>
  </cols>
  <sheetData>
    <row r="1" spans="1:1" ht="30" customHeight="1">
      <c r="A1" s="53" t="s">
        <v>140</v>
      </c>
    </row>
    <row r="2" spans="1:1" ht="30" customHeight="1">
      <c r="A2" s="54" t="s">
        <v>141</v>
      </c>
    </row>
    <row r="3" spans="1:1" ht="30" customHeight="1">
      <c r="A3" s="54" t="s">
        <v>142</v>
      </c>
    </row>
    <row r="4" spans="1:1" ht="30" customHeight="1">
      <c r="A4" s="54" t="s">
        <v>143</v>
      </c>
    </row>
    <row r="5" spans="1:1" ht="12.95" customHeight="1">
      <c r="A5" s="54"/>
    </row>
    <row r="6" spans="1:1" ht="30" customHeight="1">
      <c r="A6" s="55" t="s">
        <v>144</v>
      </c>
    </row>
    <row r="7" spans="1:1" ht="30" customHeight="1">
      <c r="A7" s="56" t="s">
        <v>145</v>
      </c>
    </row>
    <row r="8" spans="1:1" ht="30" customHeight="1">
      <c r="A8" s="55" t="s">
        <v>146</v>
      </c>
    </row>
    <row r="9" spans="1:1" ht="30" customHeight="1">
      <c r="A9" s="55" t="s">
        <v>147</v>
      </c>
    </row>
    <row r="10" spans="1:1" ht="30" customHeight="1">
      <c r="A10" s="56" t="s">
        <v>148</v>
      </c>
    </row>
    <row r="11" spans="1:1" ht="44.1" customHeight="1">
      <c r="A11" s="55" t="s">
        <v>149</v>
      </c>
    </row>
    <row r="12" spans="1:1" ht="12" customHeight="1">
      <c r="A12" s="55"/>
    </row>
    <row r="13" spans="1:1" ht="30" customHeight="1">
      <c r="A13" s="54" t="s">
        <v>150</v>
      </c>
    </row>
    <row r="14" spans="1:1" ht="30" customHeight="1">
      <c r="A14" s="54" t="s">
        <v>151</v>
      </c>
    </row>
    <row r="15" spans="1:1" ht="30" customHeight="1">
      <c r="A15" s="54" t="s">
        <v>152</v>
      </c>
    </row>
    <row r="16" spans="1:1" ht="39" customHeight="1">
      <c r="A16" s="54" t="s">
        <v>153</v>
      </c>
    </row>
    <row r="17" spans="1:1" ht="30" customHeight="1">
      <c r="A17" s="54" t="s">
        <v>147</v>
      </c>
    </row>
    <row r="18" spans="1:1" ht="30" hidden="1" customHeight="1">
      <c r="A18" s="54"/>
    </row>
    <row r="19" spans="1:1" ht="20.100000000000001" customHeight="1">
      <c r="A19" s="57"/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2022-10-21T07:50:43Z</dcterms:modified>
  <cp:category/>
  <cp:contentStatus/>
</cp:coreProperties>
</file>