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alesmith_unina_it/Documents/R_PERFORMANCE/PIAO/PERFORMANCE/OBIETTIVI RESPONSABILI STRUTTURE AC/Rip Bilancio/1_Fascicoli valutazione protetti/"/>
    </mc:Choice>
  </mc:AlternateContent>
  <xr:revisionPtr revIDLastSave="39" documentId="13_ncr:1_{447A8BF2-F73A-4F36-8EA2-4BC0894FCA44}" xr6:coauthVersionLast="47" xr6:coauthVersionMax="47" xr10:uidLastSave="{9438CCBF-9DA5-4C88-8296-98FE95440D50}"/>
  <bookViews>
    <workbookView xWindow="-120" yWindow="-120" windowWidth="29040" windowHeight="15840" xr2:uid="{00000000-000D-0000-FFFF-FFFF00000000}"/>
  </bookViews>
  <sheets>
    <sheet name="D non resp obiett op" sheetId="7" r:id="rId1"/>
    <sheet name="D non resp. obiett. comp." sheetId="1" r:id="rId2"/>
    <sheet name="Riepilogo valutazione" sheetId="6" r:id="rId3"/>
    <sheet name="RELAZIONE DI SINTESI" sheetId="5" r:id="rId4"/>
  </sheets>
  <definedNames>
    <definedName name="_xlnm.Print_Area" localSheetId="1">'D non resp. obiett. comp.'!$A$1:$K$39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G18" i="7"/>
  <c r="M18" i="7" s="1"/>
  <c r="M17" i="7"/>
  <c r="G17" i="7"/>
  <c r="G16" i="7"/>
  <c r="M16" i="7" s="1"/>
  <c r="M15" i="7"/>
  <c r="G15" i="7"/>
  <c r="G14" i="7"/>
  <c r="M14" i="7" s="1"/>
  <c r="M13" i="7"/>
  <c r="G13" i="7"/>
  <c r="I16" i="1"/>
  <c r="I11" i="1"/>
  <c r="E20" i="1"/>
  <c r="I19" i="1"/>
  <c r="I18" i="1"/>
  <c r="I17" i="1"/>
  <c r="I15" i="1"/>
  <c r="I14" i="1"/>
  <c r="I13" i="1"/>
  <c r="I12" i="1"/>
  <c r="I10" i="1"/>
  <c r="B20" i="1"/>
  <c r="I20" i="1"/>
  <c r="I21" i="1"/>
  <c r="I24" i="1"/>
  <c r="I25" i="1"/>
  <c r="G10" i="6"/>
  <c r="G9" i="6"/>
  <c r="G11" i="6" s="1"/>
  <c r="M19" i="7" l="1"/>
</calcChain>
</file>

<file path=xl/sharedStrings.xml><?xml version="1.0" encoding="utf-8"?>
<sst xmlns="http://schemas.openxmlformats.org/spreadsheetml/2006/main" count="172" uniqueCount="157">
  <si>
    <t>SCHEDA PER LA VALUTAZIONE DEGLI OBIETTIVI OPERATIVI: D NON RESPONSABILE DI STRUTTURA CON INCARICO</t>
  </si>
  <si>
    <t>Periodo di valutazione:  1 gennaio - 31 dicembre 2022</t>
  </si>
  <si>
    <t>Nome del soggetto che valuta: Dott.ssa Colomba TUFANO</t>
  </si>
  <si>
    <t>Nome del soggetto (cat. D) valutato: Dott. Paolo SALERNITANO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</si>
  <si>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</si>
  <si>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</si>
  <si>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</si>
  <si>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</si>
  <si>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</si>
  <si>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</si>
  <si>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</si>
  <si>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</si>
  <si>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</si>
  <si>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</si>
  <si>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</si>
  <si>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</si>
  <si>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</si>
  <si>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</si>
  <si>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</si>
  <si>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</si>
  <si>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</si>
  <si>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</si>
  <si>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</si>
  <si>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</si>
  <si>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</si>
  <si>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</si>
  <si>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</si>
  <si>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</si>
  <si>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</si>
  <si>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Formazione)B) aggiornamento del C.V.: SI/NO</t>
  </si>
  <si>
    <t>A) 100%                                         B) SI</t>
  </si>
  <si>
    <t>Ob. 2: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</si>
  <si>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</si>
  <si>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</si>
  <si>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 xml:space="preserve">Ob. 3: Investire nell’empowerment delle risorse umane e migliorare la qualità dei servizi. Monitoraggio e miglioramento servizi a distanza                                                              Contributo per la parte di competenza alle seguenti attività:                                
A) Pubblicazione on line degli standard di qualità
B) monitoraggio del grado di soddisfazione dell'utenza in relazione ai servizi a distanza              </t>
  </si>
  <si>
    <t>segue comunicazione dell'Ufficio Organizzazione e Performance</t>
  </si>
  <si>
    <t>Ob.4 - Semplificazione dei processi ed accelerazione dei tempi procedimentali. 
Analisi dei processi e selezione dei processi/procedimenti da semplificare/digitalizzare anche ai fini della redazione dell'apposita sezione del PIAO 2023-25.</t>
  </si>
  <si>
    <t xml:space="preserve">a)n. processi analizzati 
b) n.processi identificati come da semplificare/riprogettare/digitalizzare ed elaborazione del relativo piano di semplificazione/riprogettazione/ digitalizzazione   </t>
  </si>
  <si>
    <t xml:space="preserve">almeno 1  (segue comunicazione dell'Ufficio Organizzazione e Performance)                                                          N.B. il target è raggiunto anche in ipotesi di processi interfunzionali, ovvero che si articolano con il contributo di più U.O.            </t>
  </si>
  <si>
    <t>Ob. 5: Attuazione e monitoraggio - per la parte di competenza dell'Unità Organizzativa di afferenza - delle ulteriori misure di prevenzione della corruzione e trasparenza previste dalla normativa e dal PIAO (sezione Rischi corruttivi e trasparenza e relative appendici)</t>
  </si>
  <si>
    <t>A)  report da cui risulti l’attuazione del 100% delle misure di prevenzione della corruzione, per la parte di competenza : SI/NO
B)  report da cui risulti l’avvenuta trasmissione all’URP del 100% dei dati/atti da pubblicare, ai fini dell’attuazione – per la parte di competenza - delle misure di trasparenza previste dalla vigente normativa:  SI/NO</t>
  </si>
  <si>
    <t xml:space="preserve">A) e B)      
n. 2 report da inviare al dirigente della Ripartizione di afferenza:- entro il 30.9.22 (monitoraggio intermedio delle misure e AZIONI per la prevenzione della corruzione e la trasparenza - stato di attuazione  delle misure di competenza alla data del 15 settembre 2022);      
                                                                                                                                                    - entro il 16.1.23 (monitoraggio finale delle misure e AZIONI per la prevenzione della corruzione e la trasparenza - stato di attuazione  delle misure di competenza alla data del 31.12.2022)N.B. cfr report/questionario/check list inviati dall'Ufficio Etica e Trasparenza 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</si>
  <si>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</si>
  <si>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</si>
  <si>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</si>
  <si>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</si>
  <si>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</si>
  <si>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</si>
  <si>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</si>
  <si>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</si>
  <si>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</si>
  <si>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</si>
  <si>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</si>
  <si>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</si>
  <si>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</si>
  <si>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</si>
  <si>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</si>
  <si>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</si>
  <si>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</si>
  <si>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r>
      <t xml:space="preserve">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</si>
  <si>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SCHEDA PER LA VALUTAZIONE DEGLI OBIETTIVI OPERATIVI: PERSONALE CAT. D NON RESPONSABILE DI STRUTTURA CON INCARICO CONFERITO DAL DG</t>
  </si>
  <si>
    <t>Trasmissione ENTRO IL 31/01/2023 con riferimento ai comportamenti resi in tutto l’anno 2022</t>
  </si>
  <si>
    <t>Periodo di valutazione:</t>
  </si>
  <si>
    <t>Nome del soggetto che valuta: Dott.</t>
  </si>
  <si>
    <t>Nome del soggetto  valutato (cat. D):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</si>
  <si>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</si>
  <si>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</si>
  <si>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</si>
  <si>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</si>
  <si>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</si>
  <si>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</si>
  <si>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</si>
  <si>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</si>
  <si>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</si>
  <si>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</si>
  <si>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 </t>
    </r>
    <r>
      <rPr>
        <sz val="10"/>
        <rFont val="Calibri"/>
        <family val="2"/>
      </rPr>
      <t xml:space="preserve">
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</si>
  <si>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</si>
  <si>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</si>
  <si>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</si>
  <si>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</si>
  <si>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</si>
  <si>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</si>
  <si>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</si>
  <si>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>Mostra attenzione alle esigenze degli utenti interni ed esterni e assicura il proprio contributo alla comunicazione  con gli stessi negli orari di apertura al pubblico (sia presso la sede di Ateneo sia al recapito telefonico di Ufficio e via mail/PEC)? In caso di lavoratore agile, utilizza correttamente i CANALI per la COMUNICAZIONE anche a distanza con gli utenti interni ed esterni, assicurando la comunicazione nelle fasce orarie concordate con il responsabile della struttura (anche mediante piattaforma Microsoft Teams e l’utilizzo del servizio di portabilità del recapito telefonico di ufficio)?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</si>
  <si>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</si>
  <si>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</si>
  <si>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</si>
  <si>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</si>
  <si>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</si>
  <si>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</si>
  <si>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</si>
  <si>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</si>
  <si>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>Ha  inviato  tutta la documentazione di propria competenza al soggetto valutatore (Direttore del Dipartimento/Presidente del Centro/Dirigente), in tempo utile per consentire allo stesso di completarla con la valutazione e di trasmetterla all’URSTA entro il 31 gennaio 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</si>
  <si>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</si>
  <si>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</si>
  <si>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</si>
  <si>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</si>
  <si>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</si>
  <si>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</si>
  <si>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</si>
  <si>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</si>
  <si>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</si>
  <si>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</si>
  <si>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</si>
  <si>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</si>
  <si>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</si>
  <si>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</si>
  <si>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</si>
  <si>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</si>
  <si>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</si>
  <si>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</si>
  <si>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</si>
  <si>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</si>
  <si>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</si>
  <si>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</si>
  <si>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</si>
  <si>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</si>
  <si>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</si>
  <si>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</si>
  <si>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</si>
  <si>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</si>
  <si>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</si>
  <si>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</si>
  <si>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</si>
  <si>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</si>
  <si>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</si>
  <si>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</si>
  <si>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</si>
  <si>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</si>
  <si>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</si>
  <si>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</si>
  <si>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</si>
  <si>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</si>
  <si>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</si>
  <si>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</si>
  <si>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NON RESPONSABILE DI STRUTTURA CON INCARICO DI RESPONSABILITA'</t>
  </si>
  <si>
    <t>Data:</t>
  </si>
  <si>
    <t>Nome del soggetto valutatore: Dott.</t>
  </si>
  <si>
    <t>,</t>
  </si>
  <si>
    <t>Nome del soggetto (cat. D/EP)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</si>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</sst>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%"/>
    <numFmt numFmtId="166" formatCode="0.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2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4" xfId="0" applyFon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8" fillId="0" borderId="0" xfId="0" applyFont="1"/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4" fillId="3" borderId="0" xfId="0" applyFont="1" applyFill="1" applyProtection="1">
      <protection locked="0"/>
    </xf>
    <xf numFmtId="0" fontId="3" fillId="3" borderId="17" xfId="0" applyFont="1" applyFill="1" applyBorder="1" applyProtection="1">
      <protection locked="0"/>
    </xf>
    <xf numFmtId="9" fontId="4" fillId="0" borderId="0" xfId="3" applyFont="1" applyProtection="1">
      <protection locked="0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7" xfId="0" applyFont="1" applyFill="1" applyBorder="1"/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164" fontId="9" fillId="2" borderId="6" xfId="0" applyNumberFormat="1" applyFont="1" applyFill="1" applyBorder="1" applyAlignment="1">
      <alignment horizontal="right" wrapText="1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right"/>
    </xf>
    <xf numFmtId="9" fontId="5" fillId="2" borderId="6" xfId="3" applyFont="1" applyFill="1" applyBorder="1" applyAlignment="1" applyProtection="1">
      <alignment horizontal="center"/>
    </xf>
    <xf numFmtId="9" fontId="5" fillId="0" borderId="0" xfId="3" applyFont="1" applyFill="1" applyBorder="1" applyAlignment="1" applyProtection="1">
      <alignment horizontal="center"/>
    </xf>
    <xf numFmtId="164" fontId="6" fillId="2" borderId="6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0" borderId="21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5" borderId="9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5" fillId="2" borderId="1" xfId="0" applyFont="1" applyFill="1" applyBorder="1" applyAlignment="1">
      <alignment vertical="center"/>
    </xf>
    <xf numFmtId="10" fontId="4" fillId="3" borderId="0" xfId="0" applyNumberFormat="1" applyFont="1" applyFill="1" applyAlignment="1" applyProtection="1">
      <alignment horizontal="center"/>
      <protection locked="0"/>
    </xf>
    <xf numFmtId="10" fontId="4" fillId="3" borderId="9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/>
    <xf numFmtId="0" fontId="9" fillId="2" borderId="4" xfId="0" applyFont="1" applyFill="1" applyBorder="1"/>
    <xf numFmtId="0" fontId="4" fillId="2" borderId="5" xfId="0" applyFont="1" applyFill="1" applyBorder="1"/>
    <xf numFmtId="0" fontId="4" fillId="6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5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6" xfId="1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0" fontId="3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9" fontId="4" fillId="0" borderId="6" xfId="3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5" borderId="1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/>
    <xf numFmtId="0" fontId="3" fillId="0" borderId="6" xfId="0" applyFont="1" applyBorder="1"/>
    <xf numFmtId="164" fontId="6" fillId="3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4" fillId="5" borderId="0" xfId="0" applyFont="1" applyFill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15" xfId="0" applyFont="1" applyFill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6" xfId="0" applyFont="1" applyBorder="1"/>
    <xf numFmtId="2" fontId="4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5" borderId="15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5" borderId="16" xfId="0" applyFont="1" applyFill="1" applyBorder="1" applyAlignment="1" applyProtection="1">
      <protection locked="0"/>
    </xf>
    <xf numFmtId="0" fontId="5" fillId="5" borderId="9" xfId="0" applyFont="1" applyFill="1" applyBorder="1" applyAlignment="1" applyProtection="1"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/>
    </xf>
    <xf numFmtId="0" fontId="5" fillId="3" borderId="14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11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/>
    </xf>
    <xf numFmtId="0" fontId="5" fillId="0" borderId="6" xfId="0" applyFont="1" applyBorder="1" applyAlignment="1" applyProtection="1">
      <alignment wrapText="1"/>
    </xf>
    <xf numFmtId="9" fontId="4" fillId="0" borderId="6" xfId="3" applyFont="1" applyBorder="1" applyAlignment="1" applyProtection="1">
      <alignment horizontal="center" wrapText="1"/>
    </xf>
    <xf numFmtId="10" fontId="4" fillId="0" borderId="6" xfId="3" applyNumberFormat="1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vertical="top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879F-BDD2-4A42-BA0A-B719D1F8DA9B}">
  <dimension ref="A1:M28"/>
  <sheetViews>
    <sheetView tabSelected="1" workbookViewId="0">
      <selection activeCell="E13" sqref="E13"/>
    </sheetView>
  </sheetViews>
  <sheetFormatPr defaultColWidth="11.42578125" defaultRowHeight="15" x14ac:dyDescent="0.25"/>
  <cols>
    <col min="1" max="1" width="40" style="86" customWidth="1"/>
    <col min="2" max="2" width="14.42578125" style="86" customWidth="1"/>
    <col min="3" max="3" width="26.140625" style="86" customWidth="1"/>
    <col min="4" max="4" width="24" style="86" customWidth="1"/>
    <col min="5" max="5" width="14.28515625" style="86" customWidth="1"/>
    <col min="6" max="6" width="11.85546875" style="86" customWidth="1"/>
    <col min="7" max="7" width="13.28515625" style="86" customWidth="1"/>
    <col min="8" max="8" width="13" style="86" customWidth="1"/>
    <col min="9" max="9" width="1.42578125" style="86" customWidth="1"/>
    <col min="10" max="10" width="17.42578125" style="86" customWidth="1"/>
    <col min="11" max="11" width="13.5703125" style="86" customWidth="1"/>
    <col min="12" max="12" width="19.42578125" style="86" bestFit="1" customWidth="1"/>
    <col min="13" max="13" width="12.7109375" style="86" customWidth="1"/>
    <col min="14" max="16384" width="11.42578125" style="86"/>
  </cols>
  <sheetData>
    <row r="1" spans="1:13" ht="27" customHeight="1" x14ac:dyDescent="0.25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4.5" customHeight="1" x14ac:dyDescent="0.25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x14ac:dyDescent="0.25">
      <c r="A3" s="6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74"/>
    </row>
    <row r="4" spans="1:13" ht="15.75" x14ac:dyDescent="0.25">
      <c r="A4" s="6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">
      <c r="A5" s="189" t="s">
        <v>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ht="15" customHeight="1" x14ac:dyDescent="0.2">
      <c r="A6" s="181" t="s">
        <v>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x14ac:dyDescent="0.2">
      <c r="A7" s="191" t="s">
        <v>3</v>
      </c>
      <c r="B7" s="192"/>
      <c r="C7" s="192"/>
      <c r="D7" s="192"/>
      <c r="E7" s="192"/>
      <c r="F7" s="192"/>
      <c r="G7" s="192"/>
      <c r="H7" s="192"/>
      <c r="I7" s="87"/>
      <c r="J7" s="87"/>
      <c r="K7" s="87"/>
      <c r="L7" s="87"/>
      <c r="M7" s="87"/>
    </row>
    <row r="8" spans="1:13" ht="15" customHeight="1" x14ac:dyDescent="0.25">
      <c r="A8" s="7"/>
      <c r="B8" s="7"/>
      <c r="C8" s="7"/>
      <c r="D8" s="7"/>
      <c r="E8" s="7"/>
      <c r="F8" s="7"/>
      <c r="G8" s="69"/>
      <c r="H8" s="69"/>
      <c r="I8" s="197"/>
      <c r="J8" s="197"/>
      <c r="K8" s="88"/>
      <c r="L8" s="193"/>
      <c r="M8" s="193"/>
    </row>
    <row r="9" spans="1:13" x14ac:dyDescent="0.2">
      <c r="A9" s="70" t="s">
        <v>4</v>
      </c>
      <c r="B9" s="70" t="s">
        <v>5</v>
      </c>
      <c r="C9" s="70" t="s">
        <v>6</v>
      </c>
      <c r="D9" s="70" t="s">
        <v>7</v>
      </c>
      <c r="E9" s="70" t="s">
        <v>8</v>
      </c>
      <c r="F9" s="70" t="s">
        <v>9</v>
      </c>
      <c r="G9" s="71" t="s">
        <v>10</v>
      </c>
      <c r="H9" s="71" t="s">
        <v>11</v>
      </c>
      <c r="I9" s="72"/>
      <c r="J9" s="89" t="s">
        <v>12</v>
      </c>
      <c r="K9" s="90" t="s">
        <v>13</v>
      </c>
      <c r="L9" s="71" t="s">
        <v>14</v>
      </c>
      <c r="M9" s="71" t="s">
        <v>15</v>
      </c>
    </row>
    <row r="10" spans="1:13" ht="15" customHeight="1" x14ac:dyDescent="0.25">
      <c r="A10" s="186" t="s">
        <v>16</v>
      </c>
      <c r="B10" s="183" t="s">
        <v>17</v>
      </c>
      <c r="C10" s="183" t="s">
        <v>18</v>
      </c>
      <c r="D10" s="183" t="s">
        <v>19</v>
      </c>
      <c r="E10" s="183" t="s">
        <v>20</v>
      </c>
      <c r="F10" s="183" t="s">
        <v>21</v>
      </c>
      <c r="G10" s="183" t="s">
        <v>22</v>
      </c>
      <c r="H10" s="183" t="s">
        <v>23</v>
      </c>
      <c r="I10" s="194"/>
      <c r="J10" s="183" t="s">
        <v>24</v>
      </c>
      <c r="K10" s="183" t="s">
        <v>25</v>
      </c>
      <c r="L10" s="183" t="s">
        <v>26</v>
      </c>
      <c r="M10" s="183" t="s">
        <v>27</v>
      </c>
    </row>
    <row r="11" spans="1:13" ht="15" customHeight="1" x14ac:dyDescent="0.25">
      <c r="A11" s="187"/>
      <c r="B11" s="184"/>
      <c r="C11" s="184"/>
      <c r="D11" s="184"/>
      <c r="E11" s="184"/>
      <c r="F11" s="184"/>
      <c r="G11" s="184"/>
      <c r="H11" s="184"/>
      <c r="I11" s="195"/>
      <c r="J11" s="184"/>
      <c r="K11" s="184"/>
      <c r="L11" s="184"/>
      <c r="M11" s="184"/>
    </row>
    <row r="12" spans="1:13" ht="58.5" customHeight="1" x14ac:dyDescent="0.25">
      <c r="A12" s="188"/>
      <c r="B12" s="185"/>
      <c r="C12" s="185"/>
      <c r="D12" s="185"/>
      <c r="E12" s="185"/>
      <c r="F12" s="185"/>
      <c r="G12" s="185"/>
      <c r="H12" s="185"/>
      <c r="I12" s="196"/>
      <c r="J12" s="185"/>
      <c r="K12" s="185"/>
      <c r="L12" s="185"/>
      <c r="M12" s="185"/>
    </row>
    <row r="13" spans="1:13" ht="102" customHeight="1" x14ac:dyDescent="0.25">
      <c r="A13" s="233" t="s">
        <v>28</v>
      </c>
      <c r="B13" s="234">
        <v>0.05</v>
      </c>
      <c r="C13" s="234" t="s">
        <v>29</v>
      </c>
      <c r="D13" s="234" t="s">
        <v>30</v>
      </c>
      <c r="E13" s="145"/>
      <c r="F13" s="91"/>
      <c r="G13" s="73">
        <f t="shared" ref="G13:G18" si="0">B13*$M$3</f>
        <v>0</v>
      </c>
      <c r="H13" s="21"/>
      <c r="I13" s="74"/>
      <c r="J13" s="82"/>
      <c r="K13" s="83"/>
      <c r="L13" s="64"/>
      <c r="M13" s="75">
        <f t="shared" ref="M13:M18" si="1">G13*K13/100</f>
        <v>0</v>
      </c>
    </row>
    <row r="14" spans="1:13" ht="77.25" x14ac:dyDescent="0.25">
      <c r="A14" s="233" t="s">
        <v>31</v>
      </c>
      <c r="B14" s="235">
        <v>0.23749999999999999</v>
      </c>
      <c r="C14" s="234" t="s">
        <v>32</v>
      </c>
      <c r="D14" s="234" t="s">
        <v>33</v>
      </c>
      <c r="E14" s="145"/>
      <c r="F14" s="91"/>
      <c r="G14" s="73">
        <f t="shared" si="0"/>
        <v>0</v>
      </c>
      <c r="H14" s="21"/>
      <c r="I14" s="74"/>
      <c r="J14" s="82"/>
      <c r="K14" s="83"/>
      <c r="L14" s="65"/>
      <c r="M14" s="75">
        <f t="shared" si="1"/>
        <v>0</v>
      </c>
    </row>
    <row r="15" spans="1:13" ht="85.5" customHeight="1" x14ac:dyDescent="0.25">
      <c r="A15" s="236" t="s">
        <v>34</v>
      </c>
      <c r="B15" s="235">
        <v>0.23749999999999999</v>
      </c>
      <c r="C15" s="234" t="s">
        <v>35</v>
      </c>
      <c r="D15" s="234" t="s">
        <v>35</v>
      </c>
      <c r="E15" s="145"/>
      <c r="F15" s="91"/>
      <c r="G15" s="73">
        <f t="shared" si="0"/>
        <v>0</v>
      </c>
      <c r="H15" s="21"/>
      <c r="I15" s="74"/>
      <c r="J15" s="82"/>
      <c r="K15" s="65"/>
      <c r="L15" s="66"/>
      <c r="M15" s="75">
        <f t="shared" si="1"/>
        <v>0</v>
      </c>
    </row>
    <row r="16" spans="1:13" ht="115.5" x14ac:dyDescent="0.25">
      <c r="A16" s="233" t="s">
        <v>36</v>
      </c>
      <c r="B16" s="235">
        <v>0.23749999999999999</v>
      </c>
      <c r="C16" s="234" t="s">
        <v>37</v>
      </c>
      <c r="D16" s="234" t="s">
        <v>38</v>
      </c>
      <c r="E16" s="145"/>
      <c r="F16" s="91"/>
      <c r="G16" s="73">
        <f t="shared" si="0"/>
        <v>0</v>
      </c>
      <c r="H16" s="21"/>
      <c r="I16" s="74"/>
      <c r="J16" s="82"/>
      <c r="K16" s="65"/>
      <c r="L16" s="66"/>
      <c r="M16" s="75">
        <f t="shared" si="1"/>
        <v>0</v>
      </c>
    </row>
    <row r="17" spans="1:13" ht="319.5" x14ac:dyDescent="0.25">
      <c r="A17" s="233" t="s">
        <v>39</v>
      </c>
      <c r="B17" s="235">
        <v>0.23749999999999999</v>
      </c>
      <c r="C17" s="234" t="s">
        <v>40</v>
      </c>
      <c r="D17" s="234" t="s">
        <v>41</v>
      </c>
      <c r="E17" s="145"/>
      <c r="F17" s="91"/>
      <c r="G17" s="73">
        <f t="shared" si="0"/>
        <v>0</v>
      </c>
      <c r="H17" s="21"/>
      <c r="I17" s="74"/>
      <c r="J17" s="82"/>
      <c r="K17" s="83"/>
      <c r="L17" s="65"/>
      <c r="M17" s="75">
        <f t="shared" si="1"/>
        <v>0</v>
      </c>
    </row>
    <row r="18" spans="1:13" ht="24" customHeight="1" x14ac:dyDescent="0.25">
      <c r="A18" s="76"/>
      <c r="B18" s="145"/>
      <c r="C18" s="145"/>
      <c r="D18" s="145"/>
      <c r="E18" s="145"/>
      <c r="F18" s="91"/>
      <c r="G18" s="73">
        <f t="shared" si="0"/>
        <v>0</v>
      </c>
      <c r="H18" s="21"/>
      <c r="I18" s="74"/>
      <c r="J18" s="82"/>
      <c r="K18" s="83"/>
      <c r="L18" s="21"/>
      <c r="M18" s="75">
        <f t="shared" si="1"/>
        <v>0</v>
      </c>
    </row>
    <row r="19" spans="1:13" ht="15.75" x14ac:dyDescent="0.25">
      <c r="A19" s="77" t="s">
        <v>42</v>
      </c>
      <c r="B19" s="78">
        <f>SUM(B13:B18)</f>
        <v>1</v>
      </c>
      <c r="C19" s="79"/>
      <c r="D19" s="79"/>
      <c r="E19" s="79"/>
      <c r="F19" s="79"/>
      <c r="G19" s="69"/>
      <c r="H19" s="69"/>
      <c r="I19" s="69"/>
      <c r="J19" s="85"/>
      <c r="K19" s="84"/>
      <c r="L19" s="69"/>
      <c r="M19" s="80">
        <f>SUM(M13:M18)</f>
        <v>0</v>
      </c>
    </row>
    <row r="20" spans="1:13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 x14ac:dyDescent="0.25">
      <c r="A21" s="81" t="s">
        <v>43</v>
      </c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7"/>
      <c r="M21" s="7"/>
    </row>
    <row r="22" spans="1:13" ht="15" customHeight="1" x14ac:dyDescent="0.2">
      <c r="A22" s="162" t="s">
        <v>44</v>
      </c>
      <c r="B22" s="163" t="s">
        <v>45</v>
      </c>
      <c r="C22" s="163" t="s">
        <v>46</v>
      </c>
      <c r="D22" s="163" t="s">
        <v>47</v>
      </c>
      <c r="E22" s="163" t="s">
        <v>48</v>
      </c>
      <c r="F22" s="158"/>
      <c r="G22" s="159"/>
      <c r="I22" s="157"/>
      <c r="K22" s="7"/>
      <c r="L22" s="7"/>
      <c r="M22" s="7"/>
    </row>
    <row r="23" spans="1:13" ht="38.25" x14ac:dyDescent="0.2">
      <c r="A23" s="162" t="s">
        <v>49</v>
      </c>
      <c r="B23" s="163" t="s">
        <v>50</v>
      </c>
      <c r="C23" s="163" t="s">
        <v>51</v>
      </c>
      <c r="D23" s="163" t="s">
        <v>52</v>
      </c>
      <c r="E23" s="163" t="s">
        <v>53</v>
      </c>
      <c r="F23" s="158"/>
      <c r="G23" s="159"/>
      <c r="I23" s="157"/>
      <c r="K23" s="7"/>
      <c r="L23" s="92"/>
      <c r="M23" s="7"/>
    </row>
    <row r="24" spans="1:13" ht="46.5" customHeight="1" x14ac:dyDescent="0.2">
      <c r="A24" s="164" t="s">
        <v>54</v>
      </c>
      <c r="B24" s="165" t="s">
        <v>55</v>
      </c>
      <c r="C24" s="165" t="s">
        <v>56</v>
      </c>
      <c r="D24" s="165" t="s">
        <v>57</v>
      </c>
      <c r="E24" s="165" t="s">
        <v>58</v>
      </c>
      <c r="F24" s="160"/>
      <c r="G24" s="161"/>
      <c r="I24" s="44"/>
      <c r="K24" s="7"/>
      <c r="L24" s="7"/>
      <c r="M24" s="7"/>
    </row>
    <row r="25" spans="1:13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customHeight="1" x14ac:dyDescent="0.25">
      <c r="A26" s="198" t="s">
        <v>26</v>
      </c>
      <c r="B26" s="200" t="s">
        <v>59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</row>
    <row r="27" spans="1:13" ht="12.75" customHeight="1" x14ac:dyDescent="0.25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</row>
    <row r="28" spans="1:13" ht="12.75" customHeight="1" x14ac:dyDescent="0.25"/>
  </sheetData>
  <sheetProtection algorithmName="SHA-512" hashValue="sZ6A9HyZcgqCt2xeUHwJPlK8s+f0a5crQ99zausTyf4gqGTif+5nK/0Kz0PU/o/sYBfMc71+JWCvvJf+LNkqDA==" saltValue="FRdur5DvnPTcGzysPuKoWQ==" spinCount="100000" sheet="1" objects="1" scenarios="1" selectLockedCells="1"/>
  <protectedRanges>
    <protectedRange sqref="H13:L18" name="Intervallo4_3_1"/>
    <protectedRange sqref="A13:F18" name="Intervallo3_3_1"/>
    <protectedRange sqref="A5:M7" name="Intervallo2_2_1"/>
  </protectedRanges>
  <mergeCells count="22">
    <mergeCell ref="M10:M12"/>
    <mergeCell ref="A26:A27"/>
    <mergeCell ref="B26:G27"/>
    <mergeCell ref="H26:M27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A1:M2"/>
    <mergeCell ref="A5:M5"/>
    <mergeCell ref="A6:M6"/>
    <mergeCell ref="A7:H7"/>
    <mergeCell ref="I8:J8"/>
    <mergeCell ref="L8:M8"/>
  </mergeCells>
  <dataValidations count="1">
    <dataValidation type="list" allowBlank="1" showInputMessage="1" showErrorMessage="1" sqref="F13:F18" xr:uid="{C5C08377-E97C-4F17-A435-587B652AFE9D}">
      <formula1>"in linea,positivo,negativo"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view="pageBreakPreview" topLeftCell="A4" zoomScaleNormal="100" zoomScaleSheetLayoutView="100" workbookViewId="0">
      <selection activeCell="I25" sqref="I25:I27"/>
    </sheetView>
  </sheetViews>
  <sheetFormatPr defaultColWidth="11.42578125" defaultRowHeight="11.25" x14ac:dyDescent="0.2"/>
  <cols>
    <col min="1" max="1" width="18" style="30" customWidth="1"/>
    <col min="2" max="2" width="7.7109375" style="30" bestFit="1" customWidth="1"/>
    <col min="3" max="3" width="19.7109375" style="30" customWidth="1"/>
    <col min="4" max="4" width="31.42578125" style="30" customWidth="1"/>
    <col min="5" max="5" width="6.7109375" style="30" customWidth="1"/>
    <col min="6" max="6" width="7.7109375" style="30" customWidth="1"/>
    <col min="7" max="7" width="2" style="30" bestFit="1" customWidth="1"/>
    <col min="8" max="8" width="15.7109375" style="30" customWidth="1"/>
    <col min="9" max="9" width="9" style="30" customWidth="1"/>
    <col min="10" max="10" width="25.28515625" style="30" customWidth="1"/>
    <col min="11" max="11" width="28.5703125" style="30" customWidth="1"/>
    <col min="12" max="16384" width="11.42578125" style="30"/>
  </cols>
  <sheetData>
    <row r="1" spans="1:11" s="27" customFormat="1" ht="17.25" customHeight="1" x14ac:dyDescent="0.25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s="7" customFormat="1" ht="18.75" customHeight="1" x14ac:dyDescent="0.25">
      <c r="A2" s="223" t="s">
        <v>61</v>
      </c>
      <c r="B2" s="224"/>
      <c r="C2" s="224"/>
      <c r="D2" s="224"/>
      <c r="E2" s="224"/>
      <c r="F2" s="224"/>
      <c r="G2" s="224"/>
      <c r="H2" s="224"/>
      <c r="I2" s="204"/>
      <c r="J2" s="204"/>
      <c r="K2" s="127"/>
    </row>
    <row r="3" spans="1:11" s="7" customFormat="1" ht="12.75" customHeight="1" x14ac:dyDescent="0.2">
      <c r="A3" s="28"/>
      <c r="B3" s="28"/>
      <c r="C3" s="28"/>
      <c r="D3" s="28"/>
      <c r="E3" s="28"/>
      <c r="F3" s="28"/>
      <c r="G3" s="28"/>
      <c r="H3" s="28"/>
      <c r="I3" s="29"/>
      <c r="J3" s="29"/>
    </row>
    <row r="4" spans="1:11" s="7" customFormat="1" ht="12.75" customHeight="1" x14ac:dyDescent="0.2">
      <c r="A4" s="205" t="s">
        <v>62</v>
      </c>
      <c r="B4" s="206"/>
      <c r="C4" s="206"/>
      <c r="D4" s="206"/>
      <c r="E4" s="22"/>
      <c r="F4" s="22"/>
      <c r="G4" s="22"/>
      <c r="H4" s="22"/>
      <c r="I4" s="22"/>
      <c r="J4" s="94"/>
    </row>
    <row r="5" spans="1:11" s="7" customFormat="1" ht="12.75" customHeight="1" x14ac:dyDescent="0.2">
      <c r="A5" s="181" t="s">
        <v>63</v>
      </c>
      <c r="B5" s="182"/>
      <c r="C5" s="182"/>
      <c r="D5" s="182"/>
      <c r="E5" s="182"/>
      <c r="F5" s="182"/>
      <c r="G5" s="182"/>
      <c r="H5" s="182"/>
      <c r="I5" s="182"/>
      <c r="J5" s="207"/>
    </row>
    <row r="6" spans="1:11" s="7" customFormat="1" ht="12.75" customHeight="1" x14ac:dyDescent="0.2">
      <c r="A6" s="191" t="s">
        <v>64</v>
      </c>
      <c r="B6" s="192"/>
      <c r="C6" s="192"/>
      <c r="D6" s="192"/>
      <c r="E6" s="24"/>
      <c r="F6" s="24"/>
      <c r="G6" s="24"/>
      <c r="H6" s="24"/>
      <c r="I6" s="24"/>
      <c r="J6" s="95"/>
    </row>
    <row r="7" spans="1:11" ht="12" thickBot="1" x14ac:dyDescent="0.25"/>
    <row r="8" spans="1:11" s="31" customFormat="1" x14ac:dyDescent="0.25">
      <c r="A8" s="35" t="s">
        <v>4</v>
      </c>
      <c r="B8" s="36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/>
      <c r="H8" s="36" t="s">
        <v>10</v>
      </c>
      <c r="I8" s="36" t="s">
        <v>11</v>
      </c>
      <c r="J8" s="37" t="s">
        <v>65</v>
      </c>
      <c r="K8" s="37" t="s">
        <v>14</v>
      </c>
    </row>
    <row r="9" spans="1:11" s="32" customFormat="1" ht="130.5" customHeight="1" thickBot="1" x14ac:dyDescent="0.3">
      <c r="A9" s="96" t="s">
        <v>66</v>
      </c>
      <c r="B9" s="97" t="s">
        <v>67</v>
      </c>
      <c r="C9" s="97" t="s">
        <v>68</v>
      </c>
      <c r="D9" s="97" t="s">
        <v>69</v>
      </c>
      <c r="E9" s="97" t="s">
        <v>70</v>
      </c>
      <c r="F9" s="97" t="s">
        <v>71</v>
      </c>
      <c r="G9" s="97"/>
      <c r="H9" s="97" t="s">
        <v>72</v>
      </c>
      <c r="I9" s="97" t="s">
        <v>73</v>
      </c>
      <c r="J9" s="97" t="s">
        <v>74</v>
      </c>
      <c r="K9" s="97" t="s">
        <v>75</v>
      </c>
    </row>
    <row r="10" spans="1:11" ht="42.4" customHeight="1" x14ac:dyDescent="0.2">
      <c r="A10" s="212" t="s">
        <v>76</v>
      </c>
      <c r="B10" s="225">
        <v>25</v>
      </c>
      <c r="C10" s="110" t="s">
        <v>77</v>
      </c>
      <c r="D10" s="110" t="s">
        <v>78</v>
      </c>
      <c r="E10" s="128">
        <v>50</v>
      </c>
      <c r="F10" s="99"/>
      <c r="G10" s="100"/>
      <c r="H10" s="99"/>
      <c r="I10" s="175">
        <f>+($B$10*E10)/100*H10</f>
        <v>0</v>
      </c>
      <c r="J10" s="146"/>
      <c r="K10" s="171"/>
    </row>
    <row r="11" spans="1:11" ht="39" thickBot="1" x14ac:dyDescent="0.25">
      <c r="A11" s="213"/>
      <c r="B11" s="226"/>
      <c r="C11" s="113" t="s">
        <v>79</v>
      </c>
      <c r="D11" s="129" t="s">
        <v>80</v>
      </c>
      <c r="E11" s="130">
        <v>50</v>
      </c>
      <c r="F11" s="106"/>
      <c r="G11" s="107"/>
      <c r="H11" s="106"/>
      <c r="I11" s="176">
        <f>+($B$10*E11)/100*H11</f>
        <v>0</v>
      </c>
      <c r="J11" s="147"/>
      <c r="K11" s="172"/>
    </row>
    <row r="12" spans="1:11" ht="215.25" customHeight="1" x14ac:dyDescent="0.2">
      <c r="A12" s="208" t="s">
        <v>81</v>
      </c>
      <c r="B12" s="210">
        <v>25</v>
      </c>
      <c r="C12" s="110" t="s">
        <v>82</v>
      </c>
      <c r="D12" s="110" t="s">
        <v>83</v>
      </c>
      <c r="E12" s="128">
        <v>50</v>
      </c>
      <c r="F12" s="99"/>
      <c r="G12" s="100"/>
      <c r="H12" s="99"/>
      <c r="I12" s="175">
        <f>+($B$12*E12)/100*H12</f>
        <v>0</v>
      </c>
      <c r="J12" s="146"/>
      <c r="K12" s="171"/>
    </row>
    <row r="13" spans="1:11" ht="52.5" customHeight="1" thickBot="1" x14ac:dyDescent="0.25">
      <c r="A13" s="209"/>
      <c r="B13" s="211"/>
      <c r="C13" s="113" t="s">
        <v>84</v>
      </c>
      <c r="D13" s="113" t="s">
        <v>85</v>
      </c>
      <c r="E13" s="130">
        <v>50</v>
      </c>
      <c r="F13" s="106"/>
      <c r="G13" s="107"/>
      <c r="H13" s="106"/>
      <c r="I13" s="176">
        <f>+($B$12*E13)/100*H13</f>
        <v>0</v>
      </c>
      <c r="J13" s="147"/>
      <c r="K13" s="172"/>
    </row>
    <row r="14" spans="1:11" ht="88.5" customHeight="1" x14ac:dyDescent="0.2">
      <c r="A14" s="208" t="s">
        <v>86</v>
      </c>
      <c r="B14" s="210">
        <v>25</v>
      </c>
      <c r="C14" s="148" t="s">
        <v>87</v>
      </c>
      <c r="D14" s="148" t="s">
        <v>88</v>
      </c>
      <c r="E14" s="131">
        <v>30</v>
      </c>
      <c r="F14" s="99"/>
      <c r="G14" s="100"/>
      <c r="H14" s="99"/>
      <c r="I14" s="175">
        <f>+($B$14*E14)/100*H14</f>
        <v>0</v>
      </c>
      <c r="J14" s="146"/>
      <c r="K14" s="171"/>
    </row>
    <row r="15" spans="1:11" ht="63.75" x14ac:dyDescent="0.2">
      <c r="A15" s="231"/>
      <c r="B15" s="232"/>
      <c r="C15" s="132" t="s">
        <v>89</v>
      </c>
      <c r="D15" s="132" t="s">
        <v>90</v>
      </c>
      <c r="E15" s="133">
        <v>40</v>
      </c>
      <c r="F15" s="103"/>
      <c r="G15" s="104"/>
      <c r="H15" s="103"/>
      <c r="I15" s="177">
        <f>+($B$14*E15)/100*H15</f>
        <v>0</v>
      </c>
      <c r="J15" s="109"/>
      <c r="K15" s="173"/>
    </row>
    <row r="16" spans="1:11" ht="112.5" customHeight="1" thickBot="1" x14ac:dyDescent="0.25">
      <c r="A16" s="209"/>
      <c r="B16" s="211"/>
      <c r="C16" s="129" t="s">
        <v>91</v>
      </c>
      <c r="D16" s="113" t="s">
        <v>92</v>
      </c>
      <c r="E16" s="149">
        <v>30</v>
      </c>
      <c r="F16" s="106"/>
      <c r="G16" s="107"/>
      <c r="H16" s="106"/>
      <c r="I16" s="176">
        <f>+($B$14*E16)/100*H16</f>
        <v>0</v>
      </c>
      <c r="J16" s="147"/>
      <c r="K16" s="172"/>
    </row>
    <row r="17" spans="1:11" ht="51" x14ac:dyDescent="0.2">
      <c r="A17" s="212" t="s">
        <v>93</v>
      </c>
      <c r="B17" s="225">
        <v>25</v>
      </c>
      <c r="C17" s="110" t="s">
        <v>94</v>
      </c>
      <c r="D17" s="110" t="s">
        <v>95</v>
      </c>
      <c r="E17" s="98">
        <v>50</v>
      </c>
      <c r="F17" s="99"/>
      <c r="G17" s="100"/>
      <c r="H17" s="99"/>
      <c r="I17" s="175">
        <f>+($B$17*E17)/100*H17</f>
        <v>0</v>
      </c>
      <c r="J17" s="101"/>
      <c r="K17" s="171"/>
    </row>
    <row r="18" spans="1:11" ht="42" customHeight="1" x14ac:dyDescent="0.2">
      <c r="A18" s="227"/>
      <c r="B18" s="228"/>
      <c r="C18" s="111" t="s">
        <v>96</v>
      </c>
      <c r="D18" s="111" t="s">
        <v>97</v>
      </c>
      <c r="E18" s="102">
        <v>30</v>
      </c>
      <c r="F18" s="103"/>
      <c r="G18" s="104"/>
      <c r="H18" s="103"/>
      <c r="I18" s="177">
        <f>+($B$17*E18)/100*H18</f>
        <v>0</v>
      </c>
      <c r="J18" s="105"/>
      <c r="K18" s="173"/>
    </row>
    <row r="19" spans="1:11" ht="39" thickBot="1" x14ac:dyDescent="0.25">
      <c r="A19" s="213"/>
      <c r="B19" s="226"/>
      <c r="C19" s="113" t="s">
        <v>98</v>
      </c>
      <c r="D19" s="113" t="s">
        <v>99</v>
      </c>
      <c r="E19" s="112">
        <v>20</v>
      </c>
      <c r="F19" s="106"/>
      <c r="G19" s="107"/>
      <c r="H19" s="106"/>
      <c r="I19" s="176">
        <f>+($B$17*E19)/100*H19</f>
        <v>0</v>
      </c>
      <c r="J19" s="108"/>
      <c r="K19" s="172"/>
    </row>
    <row r="20" spans="1:11" ht="27.75" thickBot="1" x14ac:dyDescent="0.25">
      <c r="A20" s="114" t="s">
        <v>42</v>
      </c>
      <c r="B20" s="115">
        <f>+SUM(B10:B19)</f>
        <v>100</v>
      </c>
      <c r="C20" s="134"/>
      <c r="D20" s="135"/>
      <c r="E20" s="135">
        <f>SUM(E10:E19)/4</f>
        <v>100</v>
      </c>
      <c r="F20" s="116"/>
      <c r="G20" s="117"/>
      <c r="H20" s="118" t="s">
        <v>100</v>
      </c>
      <c r="I20" s="178">
        <f>SUM(I10:I19)</f>
        <v>0</v>
      </c>
      <c r="J20" s="119"/>
      <c r="K20" s="170"/>
    </row>
    <row r="21" spans="1:11" ht="12.75" x14ac:dyDescent="0.2">
      <c r="A21" s="200"/>
      <c r="B21" s="200"/>
      <c r="C21" s="200"/>
      <c r="D21" s="200"/>
      <c r="E21" s="200"/>
      <c r="F21" s="200"/>
      <c r="G21" s="220"/>
      <c r="H21" s="121" t="s">
        <v>101</v>
      </c>
      <c r="I21" s="221">
        <f>I20/400</f>
        <v>0</v>
      </c>
      <c r="J21" s="122"/>
      <c r="K21" s="169"/>
    </row>
    <row r="22" spans="1:11" ht="14.25" x14ac:dyDescent="0.2">
      <c r="A22" s="200"/>
      <c r="B22" s="200"/>
      <c r="C22" s="200"/>
      <c r="D22" s="200"/>
      <c r="E22" s="200"/>
      <c r="F22" s="200"/>
      <c r="G22" s="220"/>
      <c r="H22" s="8" t="s">
        <v>102</v>
      </c>
      <c r="I22" s="222"/>
      <c r="J22" s="123"/>
      <c r="K22" s="120"/>
    </row>
    <row r="23" spans="1:11" ht="12.75" x14ac:dyDescent="0.2">
      <c r="A23" s="42" t="s">
        <v>43</v>
      </c>
      <c r="B23" s="13"/>
      <c r="C23" s="13"/>
      <c r="D23" s="13"/>
      <c r="E23" s="7"/>
      <c r="F23" s="7"/>
      <c r="G23" s="33"/>
      <c r="H23" s="9"/>
      <c r="I23" s="9"/>
      <c r="J23" s="34"/>
      <c r="K23" s="26"/>
    </row>
    <row r="24" spans="1:11" ht="22.5" x14ac:dyDescent="0.2">
      <c r="A24" s="10" t="s">
        <v>44</v>
      </c>
      <c r="B24" s="229" t="s">
        <v>103</v>
      </c>
      <c r="C24" s="230"/>
      <c r="D24" s="13"/>
      <c r="E24" s="13"/>
      <c r="F24" s="13"/>
      <c r="G24" s="150"/>
      <c r="H24" s="38" t="s">
        <v>104</v>
      </c>
      <c r="I24" s="136">
        <f>IF(I21&lt;0.25,0,IF(AND(I21&gt;=0.25,I21&lt;0.5),C38,IF(AND(I21&gt;=0.5,I21&lt;0.6),C37,IF(AND(I21&gt;=0.6,I21&lt;0.7),C36,IF(AND(I21&gt;=0.7,I21&lt;0.85),C35,C34)))))</f>
        <v>0</v>
      </c>
      <c r="J24" s="151"/>
      <c r="K24" s="152"/>
    </row>
    <row r="25" spans="1:11" ht="11.25" customHeight="1" x14ac:dyDescent="0.25">
      <c r="A25" s="14" t="s">
        <v>105</v>
      </c>
      <c r="B25" s="11" t="s">
        <v>106</v>
      </c>
      <c r="C25" s="12" t="s">
        <v>107</v>
      </c>
      <c r="D25" s="13"/>
      <c r="E25" s="13"/>
      <c r="F25" s="13"/>
      <c r="G25" s="216"/>
      <c r="H25" s="39" t="s">
        <v>108</v>
      </c>
      <c r="I25" s="217">
        <f>I24*K2</f>
        <v>0</v>
      </c>
      <c r="J25" s="153"/>
      <c r="K25" s="166"/>
    </row>
    <row r="26" spans="1:11" ht="11.25" customHeight="1" x14ac:dyDescent="0.25">
      <c r="A26" s="15">
        <v>1</v>
      </c>
      <c r="B26" s="16" t="s">
        <v>109</v>
      </c>
      <c r="C26" s="16" t="s">
        <v>110</v>
      </c>
      <c r="D26" s="13"/>
      <c r="E26" s="13"/>
      <c r="F26" s="13"/>
      <c r="G26" s="216"/>
      <c r="H26" s="40" t="s">
        <v>111</v>
      </c>
      <c r="I26" s="218"/>
      <c r="J26" s="154"/>
      <c r="K26" s="167"/>
    </row>
    <row r="27" spans="1:11" ht="11.25" customHeight="1" x14ac:dyDescent="0.25">
      <c r="A27" s="16">
        <v>2</v>
      </c>
      <c r="B27" s="16" t="s">
        <v>112</v>
      </c>
      <c r="C27" s="16" t="s">
        <v>113</v>
      </c>
      <c r="D27" s="13"/>
      <c r="E27" s="13"/>
      <c r="F27" s="13"/>
      <c r="G27" s="216"/>
      <c r="H27" s="41" t="s">
        <v>114</v>
      </c>
      <c r="I27" s="219"/>
      <c r="J27" s="155"/>
      <c r="K27" s="168"/>
    </row>
    <row r="28" spans="1:11" ht="12.75" x14ac:dyDescent="0.2">
      <c r="A28" s="16">
        <v>3</v>
      </c>
      <c r="B28" s="16" t="s">
        <v>115</v>
      </c>
      <c r="C28" s="16" t="s">
        <v>116</v>
      </c>
      <c r="D28" s="13"/>
      <c r="E28" s="13"/>
      <c r="F28" s="13"/>
      <c r="G28" s="13"/>
      <c r="H28" s="13"/>
      <c r="I28" s="13"/>
      <c r="J28" s="13"/>
      <c r="K28" s="18"/>
    </row>
    <row r="29" spans="1:11" ht="12.75" x14ac:dyDescent="0.2">
      <c r="A29" s="16">
        <v>4</v>
      </c>
      <c r="B29" s="16" t="s">
        <v>117</v>
      </c>
      <c r="C29" s="16" t="s">
        <v>118</v>
      </c>
      <c r="D29" s="13"/>
      <c r="E29" s="13"/>
      <c r="F29" s="13"/>
      <c r="G29" s="13"/>
      <c r="H29" s="13"/>
      <c r="I29" s="156"/>
      <c r="J29" s="13"/>
      <c r="K29" s="18"/>
    </row>
    <row r="30" spans="1:11" ht="57.75" customHeight="1" x14ac:dyDescent="0.2">
      <c r="A30" s="214" t="s">
        <v>119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1" ht="30.6" customHeight="1" x14ac:dyDescent="0.2">
      <c r="A31" s="201" t="s">
        <v>120</v>
      </c>
      <c r="B31" s="201"/>
      <c r="C31" s="201"/>
      <c r="D31" s="201"/>
      <c r="E31" s="7"/>
      <c r="F31" s="7"/>
      <c r="G31" s="7"/>
      <c r="H31" s="7"/>
      <c r="I31" s="7"/>
      <c r="J31" s="7"/>
    </row>
    <row r="32" spans="1:11" ht="12.75" x14ac:dyDescent="0.2">
      <c r="A32" s="202" t="s">
        <v>121</v>
      </c>
      <c r="B32" s="203" t="s">
        <v>122</v>
      </c>
      <c r="C32" s="17" t="s">
        <v>123</v>
      </c>
      <c r="D32" s="18"/>
      <c r="E32" s="7"/>
      <c r="F32" s="7"/>
      <c r="G32" s="7"/>
      <c r="H32" s="7"/>
      <c r="I32" s="7"/>
      <c r="J32" s="7"/>
    </row>
    <row r="33" spans="1:10" ht="22.5" x14ac:dyDescent="0.2">
      <c r="A33" s="202"/>
      <c r="B33" s="203"/>
      <c r="C33" s="19" t="s">
        <v>124</v>
      </c>
      <c r="D33" s="18"/>
      <c r="E33" s="7"/>
      <c r="F33" s="7"/>
      <c r="G33" s="7"/>
      <c r="H33" s="7"/>
      <c r="I33" s="7"/>
      <c r="J33" s="7"/>
    </row>
    <row r="34" spans="1:10" ht="22.5" x14ac:dyDescent="0.2">
      <c r="A34" s="20" t="s">
        <v>125</v>
      </c>
      <c r="B34" s="16" t="s">
        <v>126</v>
      </c>
      <c r="C34" s="59">
        <v>1</v>
      </c>
      <c r="D34" s="18"/>
      <c r="E34" s="7"/>
      <c r="F34" s="7"/>
      <c r="G34" s="7"/>
      <c r="H34" s="7"/>
      <c r="I34" s="7"/>
      <c r="J34" s="7"/>
    </row>
    <row r="35" spans="1:10" ht="22.5" x14ac:dyDescent="0.2">
      <c r="A35" s="20" t="s">
        <v>127</v>
      </c>
      <c r="B35" s="16" t="s">
        <v>128</v>
      </c>
      <c r="C35" s="60">
        <v>0.9</v>
      </c>
      <c r="D35" s="18"/>
      <c r="E35" s="7"/>
      <c r="F35" s="7"/>
      <c r="G35" s="7"/>
      <c r="H35" s="7"/>
      <c r="I35" s="7"/>
      <c r="J35" s="7"/>
    </row>
    <row r="36" spans="1:10" ht="22.5" x14ac:dyDescent="0.2">
      <c r="A36" s="20" t="s">
        <v>129</v>
      </c>
      <c r="B36" s="16" t="s">
        <v>130</v>
      </c>
      <c r="C36" s="60">
        <v>0.8</v>
      </c>
      <c r="D36" s="18"/>
      <c r="E36" s="7"/>
      <c r="F36" s="7"/>
      <c r="G36" s="7"/>
      <c r="H36" s="7"/>
      <c r="I36" s="7"/>
      <c r="J36" s="7"/>
    </row>
    <row r="37" spans="1:10" ht="22.5" x14ac:dyDescent="0.2">
      <c r="A37" s="20" t="s">
        <v>131</v>
      </c>
      <c r="B37" s="16" t="s">
        <v>132</v>
      </c>
      <c r="C37" s="60">
        <v>0.7</v>
      </c>
      <c r="D37" s="18"/>
      <c r="E37" s="7"/>
      <c r="F37" s="7"/>
      <c r="G37" s="7"/>
      <c r="H37" s="7"/>
      <c r="I37" s="7"/>
      <c r="J37" s="7"/>
    </row>
    <row r="38" spans="1:10" ht="22.5" x14ac:dyDescent="0.2">
      <c r="A38" s="20" t="s">
        <v>133</v>
      </c>
      <c r="B38" s="16" t="s">
        <v>134</v>
      </c>
      <c r="C38" s="60">
        <v>0.5</v>
      </c>
      <c r="D38" s="18"/>
      <c r="E38" s="13"/>
      <c r="F38" s="13"/>
      <c r="G38" s="13"/>
      <c r="H38" s="13"/>
      <c r="I38" s="13"/>
    </row>
    <row r="39" spans="1:10" ht="12.75" x14ac:dyDescent="0.2">
      <c r="A39" s="61"/>
      <c r="B39" s="62"/>
      <c r="C39" s="63"/>
      <c r="D39" s="18"/>
      <c r="E39" s="13"/>
      <c r="F39" s="13"/>
      <c r="G39" s="13"/>
      <c r="H39" s="13"/>
      <c r="I39" s="13"/>
    </row>
    <row r="40" spans="1:10" ht="50.25" customHeight="1" x14ac:dyDescent="0.2"/>
    <row r="41" spans="1:10" ht="12.75" x14ac:dyDescent="0.2">
      <c r="G41" s="7"/>
      <c r="H41" s="7"/>
      <c r="I41" s="7"/>
      <c r="J41" s="7"/>
    </row>
  </sheetData>
  <sheetProtection password="8DF9" sheet="1" formatCells="0" formatColumns="0" formatRows="0"/>
  <protectedRanges>
    <protectedRange sqref="A4:J6" name="Intervallo1_1"/>
    <protectedRange sqref="J10:J19" name="Intervallo3_1"/>
    <protectedRange sqref="H10:H19" name="Intervallo2_1"/>
    <protectedRange sqref="F10:F19" name="Intervallo1"/>
  </protectedRanges>
  <mergeCells count="23">
    <mergeCell ref="A2:H2"/>
    <mergeCell ref="B10:B11"/>
    <mergeCell ref="A17:A19"/>
    <mergeCell ref="B17:B19"/>
    <mergeCell ref="B24:C24"/>
    <mergeCell ref="A14:A16"/>
    <mergeCell ref="B14:B16"/>
    <mergeCell ref="A31:D31"/>
    <mergeCell ref="A32:A33"/>
    <mergeCell ref="B32:B33"/>
    <mergeCell ref="I2:J2"/>
    <mergeCell ref="A4:D4"/>
    <mergeCell ref="A5:J5"/>
    <mergeCell ref="A12:A13"/>
    <mergeCell ref="B12:B13"/>
    <mergeCell ref="A6:D6"/>
    <mergeCell ref="A10:A11"/>
    <mergeCell ref="A30:K30"/>
    <mergeCell ref="G25:G27"/>
    <mergeCell ref="I25:I27"/>
    <mergeCell ref="A21:F22"/>
    <mergeCell ref="G21:G22"/>
    <mergeCell ref="I21:I22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55" orientation="portrait" r:id="rId1"/>
  <ignoredErrors>
    <ignoredError sqref="I22:I23 I26:I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topLeftCell="A4" workbookViewId="0">
      <selection activeCell="G10" sqref="G10"/>
    </sheetView>
  </sheetViews>
  <sheetFormatPr defaultColWidth="11.42578125" defaultRowHeight="12.75" x14ac:dyDescent="0.2"/>
  <cols>
    <col min="1" max="1" width="4.42578125" style="7" customWidth="1"/>
    <col min="2" max="6" width="11.42578125" style="7"/>
    <col min="7" max="7" width="12" style="7" bestFit="1" customWidth="1"/>
    <col min="8" max="16384" width="11.42578125" style="7"/>
  </cols>
  <sheetData>
    <row r="1" spans="1:12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3" customFormat="1" x14ac:dyDescent="0.2">
      <c r="A2" s="44" t="s">
        <v>135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">
      <c r="B4" s="139" t="s">
        <v>136</v>
      </c>
      <c r="C4" s="140"/>
      <c r="D4" s="140"/>
      <c r="E4" s="140"/>
      <c r="F4" s="22"/>
      <c r="G4" s="22"/>
      <c r="H4" s="22"/>
      <c r="I4" s="22"/>
      <c r="J4" s="22"/>
      <c r="K4" s="23"/>
    </row>
    <row r="5" spans="1:12" x14ac:dyDescent="0.2">
      <c r="B5" s="141" t="s">
        <v>137</v>
      </c>
      <c r="C5" s="142"/>
      <c r="D5" s="142"/>
      <c r="E5" s="142"/>
      <c r="F5" s="45"/>
      <c r="G5" s="45" t="s">
        <v>138</v>
      </c>
      <c r="H5" s="45"/>
      <c r="I5" s="45"/>
      <c r="J5" s="45"/>
      <c r="K5" s="46"/>
    </row>
    <row r="6" spans="1:12" x14ac:dyDescent="0.2">
      <c r="B6" s="143" t="s">
        <v>139</v>
      </c>
      <c r="C6" s="144"/>
      <c r="D6" s="144"/>
      <c r="E6" s="144"/>
      <c r="F6" s="24"/>
      <c r="G6" s="24"/>
      <c r="H6" s="24"/>
      <c r="I6" s="24"/>
      <c r="J6" s="24"/>
      <c r="K6" s="25"/>
    </row>
    <row r="8" spans="1:12" x14ac:dyDescent="0.2">
      <c r="K8" s="47"/>
    </row>
    <row r="9" spans="1:12" ht="18.75" customHeight="1" x14ac:dyDescent="0.2">
      <c r="B9" s="48" t="s">
        <v>140</v>
      </c>
      <c r="C9" s="49"/>
      <c r="D9" s="49"/>
      <c r="E9" s="49"/>
      <c r="F9" s="50"/>
      <c r="G9" s="137" t="e">
        <f>#REF!</f>
        <v>#REF!</v>
      </c>
      <c r="H9" s="49"/>
      <c r="I9" s="49"/>
      <c r="J9" s="49"/>
      <c r="K9" s="51"/>
    </row>
    <row r="10" spans="1:12" ht="21" customHeight="1" thickBot="1" x14ac:dyDescent="0.25">
      <c r="B10" s="52" t="s">
        <v>141</v>
      </c>
      <c r="C10" s="53"/>
      <c r="D10" s="53"/>
      <c r="E10" s="53"/>
      <c r="F10" s="54"/>
      <c r="G10" s="138">
        <f>'D non resp. obiett. comp.'!I25</f>
        <v>0</v>
      </c>
      <c r="H10" s="53"/>
      <c r="I10" s="53"/>
      <c r="J10" s="53"/>
      <c r="K10" s="55"/>
    </row>
    <row r="11" spans="1:12" ht="25.5" customHeight="1" thickTop="1" x14ac:dyDescent="0.2">
      <c r="B11" s="56" t="s">
        <v>142</v>
      </c>
      <c r="C11" s="57"/>
      <c r="D11" s="57"/>
      <c r="E11" s="57"/>
      <c r="F11" s="57"/>
      <c r="G11" s="93" t="e">
        <f>+G9+G10</f>
        <v>#REF!</v>
      </c>
      <c r="H11" s="57"/>
      <c r="I11" s="57"/>
      <c r="J11" s="57"/>
      <c r="K11" s="58"/>
    </row>
    <row r="12" spans="1:12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 password="8DF9" sheet="1" formatRows="0"/>
  <protectedRanges>
    <protectedRange sqref="C4:K6" name="Intervallo1_1"/>
  </protectedRanges>
  <phoneticPr fontId="3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/>
  </sheetViews>
  <sheetFormatPr defaultColWidth="11.42578125" defaultRowHeight="15" x14ac:dyDescent="0.25"/>
  <cols>
    <col min="1" max="1" width="150.7109375" style="1" customWidth="1"/>
    <col min="2" max="16384" width="11.42578125" style="1"/>
  </cols>
  <sheetData>
    <row r="1" spans="1:1" ht="32.25" customHeight="1" x14ac:dyDescent="0.25">
      <c r="A1" s="5" t="s">
        <v>143</v>
      </c>
    </row>
    <row r="2" spans="1:1" x14ac:dyDescent="0.25">
      <c r="A2" s="3"/>
    </row>
    <row r="3" spans="1:1" x14ac:dyDescent="0.25">
      <c r="A3" s="3"/>
    </row>
    <row r="4" spans="1:1" x14ac:dyDescent="0.25">
      <c r="A4" s="3" t="s">
        <v>144</v>
      </c>
    </row>
    <row r="5" spans="1:1" x14ac:dyDescent="0.25">
      <c r="A5" s="3" t="s">
        <v>145</v>
      </c>
    </row>
    <row r="6" spans="1:1" ht="24.75" customHeight="1" x14ac:dyDescent="0.25">
      <c r="A6" s="3" t="s">
        <v>146</v>
      </c>
    </row>
    <row r="7" spans="1:1" x14ac:dyDescent="0.25">
      <c r="A7" s="2" t="s">
        <v>147</v>
      </c>
    </row>
    <row r="8" spans="1:1" x14ac:dyDescent="0.25">
      <c r="A8" s="2"/>
    </row>
    <row r="9" spans="1:1" x14ac:dyDescent="0.25">
      <c r="A9" s="6" t="s">
        <v>148</v>
      </c>
    </row>
    <row r="10" spans="1:1" ht="27" customHeight="1" x14ac:dyDescent="0.25">
      <c r="A10" s="2" t="s">
        <v>149</v>
      </c>
    </row>
    <row r="11" spans="1:1" x14ac:dyDescent="0.25">
      <c r="A11" s="2" t="s">
        <v>150</v>
      </c>
    </row>
    <row r="12" spans="1:1" ht="12.75" customHeight="1" x14ac:dyDescent="0.25">
      <c r="A12" s="2"/>
    </row>
    <row r="13" spans="1:1" ht="18.75" customHeight="1" x14ac:dyDescent="0.25">
      <c r="A13" s="6" t="s">
        <v>151</v>
      </c>
    </row>
    <row r="14" spans="1:1" ht="46.5" customHeight="1" x14ac:dyDescent="0.25">
      <c r="A14" s="2" t="s">
        <v>152</v>
      </c>
    </row>
    <row r="15" spans="1:1" x14ac:dyDescent="0.25">
      <c r="A15" s="3" t="s">
        <v>153</v>
      </c>
    </row>
    <row r="16" spans="1:1" x14ac:dyDescent="0.25">
      <c r="A16" s="3" t="s">
        <v>154</v>
      </c>
    </row>
    <row r="17" spans="1:1" x14ac:dyDescent="0.25">
      <c r="A17" s="3" t="s">
        <v>155</v>
      </c>
    </row>
    <row r="18" spans="1:1" x14ac:dyDescent="0.25">
      <c r="A18" s="3" t="s">
        <v>156</v>
      </c>
    </row>
    <row r="19" spans="1:1" ht="27.75" customHeight="1" x14ac:dyDescent="0.25">
      <c r="A19" s="4" t="s">
        <v>150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 non resp obiett op</vt:lpstr>
      <vt:lpstr>D non resp. obiett. comp.</vt:lpstr>
      <vt:lpstr>Riepilogo valutazione</vt:lpstr>
      <vt:lpstr>RELAZIONE DI SINTESI</vt:lpstr>
      <vt:lpstr>'D non resp. obiett. comp.'!Area_stampa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GAETANO IANNONE</cp:lastModifiedBy>
  <cp:revision/>
  <dcterms:created xsi:type="dcterms:W3CDTF">2015-02-09T10:02:19Z</dcterms:created>
  <dcterms:modified xsi:type="dcterms:W3CDTF">2022-09-09T10:09:41Z</dcterms:modified>
  <cp:category/>
  <cp:contentStatus/>
</cp:coreProperties>
</file>