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1"/>
  <workbookPr defaultThemeVersion="124226"/>
  <mc:AlternateContent xmlns:mc="http://schemas.openxmlformats.org/markup-compatibility/2006">
    <mc:Choice Requires="x15">
      <x15ac:absPath xmlns:x15ac="http://schemas.microsoft.com/office/spreadsheetml/2010/11/ac" url="C:\Users\francesca.ciannella\OneDrive - Università di Napoli Federico II\Desktop\Assegnazione obiettivi\x Nicola\Rip Affari Legali\"/>
    </mc:Choice>
  </mc:AlternateContent>
  <xr:revisionPtr revIDLastSave="1" documentId="13_ncr:1_{93BCE8F4-9D99-4EDE-B842-5519CDFEEA85}" xr6:coauthVersionLast="47" xr6:coauthVersionMax="47" xr10:uidLastSave="{CC8237FA-947D-40D2-A69D-30574F7C6D72}"/>
  <bookViews>
    <workbookView xWindow="-120" yWindow="-120" windowWidth="29040" windowHeight="15840" tabRatio="791" xr2:uid="{00000000-000D-0000-FFFF-FFFF00000000}"/>
  </bookViews>
  <sheets>
    <sheet name="Scheda Ass,Mon,Sint" sheetId="11" r:id="rId1"/>
    <sheet name="Scheda comport D_ resp str" sheetId="8" r:id="rId2"/>
    <sheet name="Riepilogo valutazione" sheetId="10" r:id="rId3"/>
    <sheet name="RELAZIONE DI SINTESI" sheetId="9" r:id="rId4"/>
  </sheets>
  <definedNames>
    <definedName name="_xlnm.Print_Area" localSheetId="2">'Riepilogo valutazione'!$A$1:$L$15</definedName>
    <definedName name="_xlnm.Print_Area" localSheetId="1">'Scheda comport D_ resp str'!$A$1:$L$48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1" l="1"/>
  <c r="O12" i="11"/>
  <c r="N12" i="11"/>
  <c r="O11" i="11"/>
  <c r="N11" i="11"/>
  <c r="O10" i="11"/>
  <c r="N10" i="11"/>
  <c r="O9" i="11"/>
  <c r="N9" i="11"/>
  <c r="O8" i="11"/>
  <c r="N8" i="11"/>
  <c r="O7" i="11"/>
  <c r="O13" i="11" s="1"/>
  <c r="N7" i="11"/>
  <c r="J26" i="8"/>
  <c r="J10" i="8" l="1"/>
  <c r="J11" i="8"/>
  <c r="J12" i="8"/>
  <c r="J13" i="8"/>
  <c r="F29" i="8" l="1"/>
  <c r="J19" i="8" l="1"/>
  <c r="J21" i="8" l="1"/>
  <c r="J28" i="8" l="1"/>
  <c r="J27" i="8"/>
  <c r="J25" i="8"/>
  <c r="J24" i="8"/>
  <c r="J23" i="8"/>
  <c r="J22" i="8"/>
  <c r="J20" i="8"/>
  <c r="J18" i="8"/>
  <c r="J17" i="8"/>
  <c r="J16" i="8"/>
  <c r="J15" i="8"/>
  <c r="J14" i="8"/>
  <c r="J29" i="8" l="1"/>
  <c r="J31" i="8" l="1"/>
  <c r="J33" i="8" s="1"/>
  <c r="J34" i="8" s="1"/>
  <c r="G13" i="10" s="1"/>
  <c r="G14" i="10" s="1"/>
  <c r="C29" i="8" l="1"/>
  <c r="G10" i="10" l="1"/>
  <c r="G11" i="10" s="1"/>
</calcChain>
</file>

<file path=xl/sharedStrings.xml><?xml version="1.0" encoding="utf-8"?>
<sst xmlns="http://schemas.openxmlformats.org/spreadsheetml/2006/main" count="182" uniqueCount="178">
  <si>
    <t>SCHEDA  DI VALUTAZIONE DEGLI OBIETTIVI OPERATIVI PER IL PERSONALE CAT. D  RESPONSABILE DI STRUTTURA</t>
  </si>
  <si>
    <t>Scheda per l'assegnazione, il monitoraggio, la sintesi e l'autovalutazione dei risultati raggiunti</t>
  </si>
  <si>
    <t>Periodo di valutazione: 1 gennaio - 31 dicembre 2022</t>
  </si>
  <si>
    <t>Nome valutato (cat. D): Dott.ssa Claudia CARUSO</t>
  </si>
  <si>
    <t>Soggetti valutatori: Dott.ssa Carla CAMERLINGO (per Ufficio Supporto al Nucleo di Valutazione); Dott.ssa Paola BALSAMO (per Ufficio Privacy)</t>
  </si>
  <si>
    <t>Obiettivo Operativo</t>
  </si>
  <si>
    <t>Peso</t>
  </si>
  <si>
    <t>Indicatore</t>
  </si>
  <si>
    <t xml:space="preserve">Target </t>
    <phoneticPr fontId="9" type="noConversion"/>
  </si>
  <si>
    <t>Monitoraggio
Risultato intermedio al 15 settembre (da trasmettere entro il 30 settembre)</t>
  </si>
  <si>
    <t>Scostamento</t>
    <phoneticPr fontId="9" type="noConversion"/>
  </si>
  <si>
    <t xml:space="preserve">Sintesi finale
Risultato finale al 31 dicembre
</t>
  </si>
  <si>
    <t>Scostamento</t>
  </si>
  <si>
    <t>Punteggio in autovalutazione</t>
  </si>
  <si>
    <t>Punteggio in valutazione</t>
  </si>
  <si>
    <t>Percentuale</t>
  </si>
  <si>
    <t>Punteggio valutato rispetto al peso dell'obiettivo</t>
  </si>
  <si>
    <t>Importo</t>
  </si>
  <si>
    <r>
      <rPr>
        <b/>
        <u/>
        <sz val="11"/>
        <rFont val="Calibri"/>
        <family val="2"/>
      </rPr>
      <t>Commento a cura del soggetto valutatore</t>
    </r>
    <r>
      <rPr>
        <b/>
        <sz val="11"/>
        <rFont val="Calibri"/>
        <family val="2"/>
      </rPr>
      <t xml:space="preserve">  (*) </t>
    </r>
  </si>
  <si>
    <t>Ob. 1: Attuazione e monitoraggio - per la parte di competenza dell'Unità Organizzativa di afferenza - delle misure di prevenzione della corruzione e trasparenza relative alla formazione e all'aggiornamento del CV sul sito web di Ateneo</t>
  </si>
  <si>
    <t>A) % ore di formazione fruite nell'anno rispetto alle 8 ore di formazione obbligatoria (per il calendario dei corsi,  segue comunicazione dell'Ufficio Formazione) B) aggiornamento del C.V.: SI/NO</t>
  </si>
  <si>
    <t>A) 100%                                                      B) SI</t>
  </si>
  <si>
    <t xml:space="preserve">Ob. 2: Revisione delle regole interne all'Ateneo per l'utilizzo nel rapporto di lavoro – anche a distanza - degli strumenti informatici, di internet e della posta elettronica/PEC anche in attuazione/esecuzione delle disposizioni del GDPR, dei provvedimenti del Garante della Privacy e del Ministro della Funzione Pubblica                                                                                  #.a.1. Esame del testo di Disciplinare aggiornato da parte del CSI ed                                elaborazione della parte relativa al trattamento dati privacy a cura del Dirigente e dell'Ufficio Privacy   
#.a.2. Formalizzazione del disciplinare  </t>
  </si>
  <si>
    <t>a.1: predisposizione testo del Disciplinare aggiornato
a.2: formalizzazione del Disciplinare</t>
  </si>
  <si>
    <t>#.a.1:Trasmissione alla Direzione Generale  entro 30 giorni (senza computare il mese di agosto) dalla ricezione del testo da parte del CSI
#.a.2: entro 30 giorni (senza computare il mese di agosto) dalla ricezione del testo da parte della Ripartizione Affari legali</t>
  </si>
  <si>
    <t>Ob. 3: Rafforzamento del livello di tutela dei dati personali. Predisposizione di metodologie e tecniche organizzative che garantiscano un livello di sicurezza dei dati trattati adeguato al rischio in linea con le novità normative in materia.                                                                                      Messa in operatività della piattaforma informatica di gestione degli adempimenti in materia di privacy.</t>
  </si>
  <si>
    <t>Redazione della proposta alla Direzione generale</t>
  </si>
  <si>
    <t>Definizione delle azioni necessarie (roadmap) e del livello di coinvolgimento di Uffici e Strutture dell'Ateneo: trasmissione di una proposta alla Direzione generale entro il 30.11.2022</t>
  </si>
  <si>
    <t>Ob. 4: Attuazione e monitoraggio  delle ulteriori misure di trasparenza previste dalla normativa e dal PIAO (sezione Rischi corruttivi e trasparenza e relative appendici), per la parte di competenza dell'Ufficio Privacy e dell'Ufficio Supporto al NdV</t>
  </si>
  <si>
    <t>report da cui risulti l’avvenuta trasmissione all’URP del 100% dei dati/atti da pubblicare, ai fini dell’attuazione – per la parte di competenza - delle misure di trasparenza previste dalla vigente normativa:  SI/NO</t>
  </si>
  <si>
    <t>n. 2 report da inviare al dirigente della Ripartizione Organizzazione e Sviiluppo (per la parte di competenza dell'Ufficio Supporto al NdV) e al dirigente della Ripartizione Affari legali (per la parte di competenza dell'Ufficio Privacy):                                                 - entro il 30.9.22 (monitoraggio intermedio dello stato di attuazione  delle misure di competenza alla data del 15 settembre 2022);
- entro il 16.1.23 (monitoraggio finale dello stato di attuazione  delle misure di competenza alla data del 31.12.2022)</t>
  </si>
  <si>
    <t>Legenda:</t>
  </si>
  <si>
    <t>Punteggio</t>
  </si>
  <si>
    <t xml:space="preserve">1 = </t>
  </si>
  <si>
    <t>2 = ABBASTANZA inferiore alle attese</t>
  </si>
  <si>
    <t xml:space="preserve">3 = </t>
  </si>
  <si>
    <t xml:space="preserve">4 = </t>
  </si>
  <si>
    <r>
      <rPr>
        <b/>
        <u/>
        <sz val="10"/>
        <rFont val="Calibri"/>
        <family val="2"/>
      </rPr>
      <t>Commento a cura del soggetto valutatore</t>
    </r>
    <r>
      <rPr>
        <b/>
        <sz val="10"/>
        <rFont val="Calibri"/>
        <family val="2"/>
      </rPr>
      <t xml:space="preserve">  (*) </t>
    </r>
  </si>
  <si>
    <t>per la Autovalutazione e per la Valutazione (*):</t>
  </si>
  <si>
    <t xml:space="preserve">MOLTO inferiore alle attese </t>
  </si>
  <si>
    <t>DI POCO inferiore alle attese</t>
  </si>
  <si>
    <t>IN LINEA con o SUPERIORE alle attese</t>
  </si>
  <si>
    <t>Il commento/motivazione in relazione alla singola voce è obbligatorio nel caso di scostamento in positivo o in negativo del punteggio di valutazione rispetto al punteggio di autovalutazione</t>
  </si>
  <si>
    <t>Percentuale (**):</t>
  </si>
  <si>
    <t>(fino a 60% del premio)</t>
  </si>
  <si>
    <t>(da 61% a 80% del premio)</t>
  </si>
  <si>
    <t>(da 81% a 90%  del premio)</t>
  </si>
  <si>
    <t>(da 91% a 100% del premio)</t>
  </si>
  <si>
    <t>SCHEDA  DI VALUTAZIONE DEI COMPORTAMENTI PER IL PERSONALE D RESPONSABILE DI STRUTTURA</t>
  </si>
  <si>
    <t>Trasmissione ENTRO IL 31/01/2023 con riferimento ai comportamenti resi in tutto l’anno 2022</t>
  </si>
  <si>
    <t>Periodo di valutazione:</t>
  </si>
  <si>
    <t>Nome del soggetto che valuta: Dott.</t>
  </si>
  <si>
    <t>Nome del responsabile di struttura valutato (cat. D):</t>
  </si>
  <si>
    <t>A</t>
  </si>
  <si>
    <t>B</t>
  </si>
  <si>
    <t>C</t>
  </si>
  <si>
    <t>D</t>
  </si>
  <si>
    <t>E</t>
  </si>
  <si>
    <t>F</t>
  </si>
  <si>
    <t>G</t>
  </si>
  <si>
    <t>H</t>
  </si>
  <si>
    <t>I</t>
  </si>
  <si>
    <t>L</t>
  </si>
  <si>
    <t>Comportamenti</t>
  </si>
  <si>
    <t>%</t>
  </si>
  <si>
    <t>Indicatori</t>
  </si>
  <si>
    <t>Domanda di controllo</t>
  </si>
  <si>
    <t>Punteggio auto valutaz. 
(1-4)</t>
  </si>
  <si>
    <t>Punteggio valutaz. 
(1-4)</t>
  </si>
  <si>
    <t>Punteggio ponderato [(B*E)/100]*G</t>
  </si>
  <si>
    <r>
      <rPr>
        <b/>
        <u/>
        <sz val="9"/>
        <rFont val="Calibri"/>
        <family val="2"/>
      </rPr>
      <t>Commento a cura del soggetto valutato</t>
    </r>
    <r>
      <rPr>
        <sz val="9"/>
        <rFont val="Calibri"/>
        <family val="2"/>
      </rPr>
      <t xml:space="preserve">
Il commento/motivazione in relazione alla singola voce è obbligatorio in caso di punteggio di Autovalutazione pari a  4. 
</t>
    </r>
  </si>
  <si>
    <r>
      <rPr>
        <b/>
        <sz val="9"/>
        <rFont val="Calibri"/>
        <family val="2"/>
      </rPr>
      <t xml:space="preserve">Commento a cura del </t>
    </r>
    <r>
      <rPr>
        <b/>
        <u/>
        <sz val="9"/>
        <rFont val="Calibri"/>
        <family val="2"/>
      </rPr>
      <t>soggetto valutatore</t>
    </r>
    <r>
      <rPr>
        <u/>
        <sz val="9"/>
        <rFont val="Calibri"/>
        <family val="2"/>
      </rPr>
      <t xml:space="preserve">
</t>
    </r>
    <r>
      <rPr>
        <sz val="9"/>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</si>
  <si>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</si>
  <si>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Orientamento al risultato</t>
  </si>
  <si>
    <t>persegue in modo completo e coordinato i risultati attesi, riducendo il  il numero di criticità e di problemi?</t>
  </si>
  <si>
    <t>controllo costi e tempi</t>
  </si>
  <si>
    <t>dimostra attenzione all'efficienza e all'economicità e al pieno rispetto dei tempi?</t>
  </si>
  <si>
    <t>Orientamento all'utente (interno/esterno)</t>
  </si>
  <si>
    <t>comunicazione con l'utenza anche a distanza</t>
  </si>
  <si>
    <t xml:space="preserve">monitora il costante e corretto utilizzo, presso la propria struttura, dei CANALI per la COMUNICAZIONE anche a distanza con gli utenti interni ed esterni e del rispetto delle relative fasce orarie (in aderenza a quanto pubblicato sul sito web di Ateneo nella pagina della struttura)?   </t>
  </si>
  <si>
    <t>qualità e gestione disservizio</t>
  </si>
  <si>
    <t>riconosce la non conformità con gli std previsti e reagisce tempestivamente, adottando adeguate misure con gli utenti?</t>
  </si>
  <si>
    <t>Leadership</t>
  </si>
  <si>
    <t>ricerca ed implementazione di soluzioni innovative</t>
  </si>
  <si>
    <t>è orientato alla ricerca di ipotesi di innovazione (analisi del contesto, confronti con l'esterno, ecc.) ed attua misure innovative, preparando il contesto al cambiamento?</t>
  </si>
  <si>
    <t>autorevolezza nel proprio ruolo</t>
  </si>
  <si>
    <t>guida con autorevolezza e stile appropriato il proprio gruppo e le interazioni con l'esterno?</t>
  </si>
  <si>
    <t>capacità di gestione del conflitto</t>
  </si>
  <si>
    <t>attua modalità di gestione delle dinamiche conflittuali favorendo la negoziazione e cooperazione?</t>
  </si>
  <si>
    <t>sensibilità al clima organizzativo</t>
  </si>
  <si>
    <t>adotta iniziative orientate alla rimozione delle situazioni di disagio?</t>
  </si>
  <si>
    <t>Gestione e valorizzazione dei collaboratori</t>
  </si>
  <si>
    <t>Approccio per obiettivi nella gestione  della struttura</t>
  </si>
  <si>
    <t>ha adottato un approccio per obiettivi nella gestione della struttura?</t>
  </si>
  <si>
    <t>Feed-back e ASCOLTO dei collaboratori</t>
  </si>
  <si>
    <t>Organizza riunioni programmate per fornire frequenti feed-back  all’Ufficio sull’andamento delle performance di gruppo ed individuali e per l’ASCOLTO dei collaboratori?</t>
  </si>
  <si>
    <t>attenzione allo sviluppo dei collab.</t>
  </si>
  <si>
    <t>incentiva lo sviluppo di punti di forza ed il recupero dei punti di debolezza?</t>
  </si>
  <si>
    <t>capacità di delegare</t>
  </si>
  <si>
    <t>coltiva la delega di compiti ed incentiva l'assunzione di responsabilità?</t>
  </si>
  <si>
    <t>modalità di attuazione</t>
  </si>
  <si>
    <t>utilizza la valutazione come modalità premiante del merito e per incentivare il miglioramento?</t>
  </si>
  <si>
    <t>Capacità di programmazione</t>
  </si>
  <si>
    <t>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</si>
  <si>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t>
  </si>
  <si>
    <t xml:space="preserve">Osservanza Codice di Comportamento </t>
  </si>
  <si>
    <t>Rispetta le disposizioni contenute nel Codice di Comportamento Nazionale e nel 
Codice di comportamento dell'Università nel tempo vigenti?</t>
  </si>
  <si>
    <t>Rispetto dei tempi fissati  dal SMVP per la trasmissione della documentazione di valutazione della performance organizzativa e individuale</t>
  </si>
  <si>
    <t xml:space="preserve">Ha  inviato  tutta la documentazione di propria competenza al soggetto valutatore (Dirigente/Presidente CAB), in tempo utile per consentire allo stesso di completarla con la valutazione e di trasmetterla all’URSTA entro il 31 gennaio ?
N.B. A tal riguardo si tiene conto della  trasmissione al soggetto valutatore entro il 16 gennaio 2023 del presente fascicolo di autovalutazione/valutazione, nonché della  tempestiva trasmissione:  delle schede di valutazione dei comportamenti individuali del personale t.a. della struttura (Ufficio/Biblioteca d'area);  delle schede relative alla valutazione della performance organizzativa della struttura (obiettivo di continuità per gli Uffici/rilevazione customer satisfaction  Alma laurea per le Biblioteche d'area) </t>
  </si>
  <si>
    <t>Problem solving</t>
  </si>
  <si>
    <t>anticipare ed analizzare le criticità</t>
  </si>
  <si>
    <t>analizza con attenzione le cause di problemi gestionali ed adotta una logica tesa a rilevare i primi segnali di possibili problemi?</t>
  </si>
  <si>
    <t>collaborazione e aiuto ad altre strutture di Ateneo</t>
  </si>
  <si>
    <t>ha adottato significative azioni di collaborazione e sostegno a colleghi?</t>
  </si>
  <si>
    <t>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</si>
  <si>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</si>
  <si>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</si>
  <si>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</si>
  <si>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</si>
  <si>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/400]*100</t>
    </r>
  </si>
  <si>
    <t xml:space="preserve">Giudizio </t>
  </si>
  <si>
    <t>% di premio attribuita (**)</t>
  </si>
  <si>
    <t>per l'Autovalutazione e per la Valutazione (*)</t>
  </si>
  <si>
    <t xml:space="preserve">tipo 1 </t>
  </si>
  <si>
    <t>tipo 2</t>
  </si>
  <si>
    <t xml:space="preserve">% premio </t>
  </si>
  <si>
    <t>Mai</t>
  </si>
  <si>
    <t>Scarso</t>
  </si>
  <si>
    <t>Comportamento</t>
  </si>
  <si>
    <t>Qualche volta</t>
  </si>
  <si>
    <t>Sufficiente</t>
  </si>
  <si>
    <t>Ex post</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</si>
  <si>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</si>
  <si>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</si>
  <si>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</si>
  <si>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</si>
  <si>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</si>
  <si>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</si>
  <si>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</si>
  <si>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</si>
  <si>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</si>
  <si>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</si>
  <si>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</si>
  <si>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</si>
  <si>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</si>
  <si>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</si>
  <si>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</si>
  <si>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</si>
  <si>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</si>
  <si>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</si>
  <si>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</si>
  <si>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</si>
  <si>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RISULTATO VALUTAZIONE DEL PERSONALE D RESPONSABILE DI STRUTTURA</t>
  </si>
  <si>
    <t>Data:</t>
  </si>
  <si>
    <t>Nome del soggetto valutatore: Dott.</t>
  </si>
  <si>
    <t>,</t>
  </si>
  <si>
    <t>Nome del soggetto (cat. D) valutato:</t>
  </si>
  <si>
    <t>Valore del correttivo, pari alla  % Elemento retributivo corrisposto alla struttura di cui si è responsabile:</t>
  </si>
  <si>
    <t>Obiettivi operativi: premio attribuito al lordo del correttivo</t>
  </si>
  <si>
    <t>Totale premio obiettivi operativi al netto del correttivo</t>
  </si>
  <si>
    <t>Obiettivi di comportamento: premio attribuito</t>
  </si>
  <si>
    <t>Totale premio obiettivi comportamento</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</si>
  <si>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</si>
  <si>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</si>
  <si>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</si>
  <si>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</si>
  <si>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</si>
  <si>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</si>
  <si>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</si>
  <si>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</si>
  <si>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</si>
  <si>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</si>
  <si>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di raggiungimento degli obiettivi complessivi attribuiti</t>
  </si>
  <si>
    <t>2.       Orientamento all'utente (esterno e/o interno)</t>
  </si>
  <si>
    <t>3.     Leadership</t>
  </si>
  <si>
    <t>4.       Gestione e valorizzazione dei collaboratori</t>
  </si>
  <si>
    <t>5.       Capacità di programmazione</t>
  </si>
  <si>
    <t>6.       Problem solving (gestione imprevisti, anticipazione criticità,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</si>
</sst>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29">
    <font>
      <sz val="11"/>
      <color theme="1"/>
      <name val="Calibri"/>
      <family val="2"/>
      <scheme val="minor"/>
    </font>
    <font>
      <sz val="11"/>
      <color indexed="8"/>
      <name val="Calibri"/>
      <family val="2"/>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b/>
      <i/>
      <sz val="9"/>
      <name val="Times New Roman"/>
      <family val="1"/>
    </font>
    <font>
      <i/>
      <sz val="12"/>
      <name val="Times New Roman"/>
      <family val="1"/>
    </font>
    <font>
      <b/>
      <sz val="10"/>
      <name val="Times New Roman"/>
      <family val="1"/>
    </font>
    <font>
      <sz val="10"/>
      <name val="Times New Roman"/>
      <family val="1"/>
    </font>
    <font>
      <sz val="11"/>
      <color indexed="10"/>
      <name val="Calibri"/>
      <family val="2"/>
    </font>
    <font>
      <sz val="11"/>
      <name val="Calibri"/>
      <family val="2"/>
    </font>
    <font>
      <b/>
      <u/>
      <sz val="10"/>
      <name val="Calibri"/>
      <family val="2"/>
    </font>
    <font>
      <b/>
      <sz val="11"/>
      <color theme="1"/>
      <name val="Calibri"/>
      <family val="2"/>
      <scheme val="minor"/>
    </font>
    <font>
      <b/>
      <vertAlign val="subscript"/>
      <sz val="10"/>
      <name val="Calibri"/>
      <family val="2"/>
    </font>
    <font>
      <b/>
      <sz val="9"/>
      <name val="Calibri"/>
      <family val="2"/>
    </font>
    <font>
      <sz val="9"/>
      <name val="Calibri"/>
      <family val="2"/>
    </font>
    <font>
      <b/>
      <u/>
      <sz val="9"/>
      <name val="Calibri"/>
      <family val="2"/>
    </font>
    <font>
      <u/>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s>
  <borders count="68">
    <border>
      <left/>
      <right/>
      <top/>
      <bottom/>
      <diagonal/>
    </border>
    <border>
      <left/>
      <right style="medium">
        <color indexed="64"/>
      </right>
      <top style="medium">
        <color indexed="64"/>
      </top>
      <bottom style="double">
        <color indexed="64"/>
      </bottom>
      <diagonal/>
    </border>
    <border>
      <left/>
      <right/>
      <top style="double">
        <color indexed="64"/>
      </top>
      <bottom style="double">
        <color indexed="64"/>
      </bottom>
      <diagonal/>
    </border>
    <border>
      <left style="dashDotDot">
        <color indexed="64"/>
      </left>
      <right/>
      <top style="double">
        <color indexed="64"/>
      </top>
      <bottom style="double">
        <color indexed="64"/>
      </bottom>
      <diagonal/>
    </border>
    <border>
      <left/>
      <right style="dashDotDot">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ashDotDot">
        <color indexed="64"/>
      </right>
      <top style="medium">
        <color indexed="64"/>
      </top>
      <bottom style="double">
        <color indexed="64"/>
      </bottom>
      <diagonal/>
    </border>
    <border>
      <left style="dashDotDot">
        <color indexed="64"/>
      </left>
      <right style="dashDotDot">
        <color indexed="64"/>
      </right>
      <top style="medium">
        <color indexed="64"/>
      </top>
      <bottom style="double">
        <color indexed="64"/>
      </bottom>
      <diagonal/>
    </border>
    <border>
      <left style="dashDotDot">
        <color indexed="64"/>
      </left>
      <right style="medium">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
      <left style="dashDotDot">
        <color indexed="64"/>
      </left>
      <right style="dashDotDot">
        <color indexed="64"/>
      </right>
      <top style="double">
        <color indexed="64"/>
      </top>
      <bottom style="double">
        <color indexed="64"/>
      </bottom>
      <diagonal/>
    </border>
    <border>
      <left style="dashDotDot">
        <color indexed="64"/>
      </left>
      <right style="medium">
        <color indexed="64"/>
      </right>
      <top style="double">
        <color indexed="64"/>
      </top>
      <bottom style="double">
        <color indexed="64"/>
      </bottom>
      <diagonal/>
    </border>
    <border>
      <left style="medium">
        <color indexed="64"/>
      </left>
      <right style="dashDotDot">
        <color indexed="64"/>
      </right>
      <top style="double">
        <color indexed="64"/>
      </top>
      <bottom style="medium">
        <color indexed="64"/>
      </bottom>
      <diagonal/>
    </border>
    <border>
      <left style="dashDotDot">
        <color indexed="64"/>
      </left>
      <right style="dashDotDot">
        <color indexed="64"/>
      </right>
      <top style="double">
        <color indexed="64"/>
      </top>
      <bottom style="medium">
        <color indexed="64"/>
      </bottom>
      <diagonal/>
    </border>
    <border>
      <left style="dashDotDot">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s>
  <cellStyleXfs count="4">
    <xf numFmtId="0" fontId="0" fillId="0" borderId="0"/>
    <xf numFmtId="0" fontId="2" fillId="0" borderId="0"/>
    <xf numFmtId="0" fontId="8" fillId="0" borderId="0"/>
    <xf numFmtId="9" fontId="1" fillId="0" borderId="0" applyFont="0" applyFill="0" applyBorder="0" applyAlignment="0" applyProtection="0"/>
  </cellStyleXfs>
  <cellXfs count="282">
    <xf numFmtId="0" fontId="0" fillId="0" borderId="0" xfId="0"/>
    <xf numFmtId="0" fontId="4" fillId="0" borderId="0" xfId="0" applyFont="1"/>
    <xf numFmtId="0" fontId="6" fillId="0" borderId="0" xfId="0" applyFont="1"/>
    <xf numFmtId="0" fontId="6" fillId="0" borderId="0" xfId="0" applyFont="1" applyAlignment="1">
      <alignment horizontal="center" vertical="center"/>
    </xf>
    <xf numFmtId="0" fontId="6" fillId="3" borderId="24"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0" fillId="0" borderId="0" xfId="0" applyAlignment="1">
      <alignment vertical="center" wrapText="1"/>
    </xf>
    <xf numFmtId="0" fontId="0" fillId="0" borderId="29" xfId="0" applyBorder="1" applyAlignment="1">
      <alignment vertical="center" wrapText="1"/>
    </xf>
    <xf numFmtId="0" fontId="0" fillId="0" borderId="11" xfId="0" applyBorder="1" applyAlignment="1">
      <alignment vertical="center" wrapText="1"/>
    </xf>
    <xf numFmtId="0" fontId="0" fillId="0" borderId="0" xfId="0" applyProtection="1">
      <protection locked="0"/>
    </xf>
    <xf numFmtId="0" fontId="5" fillId="2" borderId="21" xfId="0" applyFont="1" applyFill="1" applyBorder="1" applyAlignment="1">
      <alignment vertical="center"/>
    </xf>
    <xf numFmtId="0" fontId="4" fillId="0" borderId="0" xfId="0" applyFont="1" applyProtection="1">
      <protection locked="0"/>
    </xf>
    <xf numFmtId="0" fontId="7" fillId="0" borderId="0" xfId="0" applyFont="1"/>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horizontal="center" vertical="top" wrapText="1"/>
    </xf>
    <xf numFmtId="0" fontId="6" fillId="0" borderId="14" xfId="0" applyFont="1" applyBorder="1" applyAlignment="1">
      <alignment horizontal="center" vertical="top"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6" fillId="0" borderId="14" xfId="0" applyFont="1" applyBorder="1" applyAlignment="1">
      <alignment vertical="top" wrapText="1"/>
    </xf>
    <xf numFmtId="9" fontId="6" fillId="0" borderId="11" xfId="0" applyNumberFormat="1" applyFont="1" applyBorder="1" applyAlignment="1">
      <alignment horizontal="center" vertical="top" wrapText="1"/>
    </xf>
    <xf numFmtId="9" fontId="6" fillId="0" borderId="14" xfId="0" applyNumberFormat="1" applyFont="1" applyBorder="1" applyAlignment="1">
      <alignment horizontal="center" vertical="top" wrapText="1"/>
    </xf>
    <xf numFmtId="0" fontId="6" fillId="3" borderId="23" xfId="0" applyFont="1" applyFill="1" applyBorder="1" applyAlignment="1">
      <alignment horizontal="center" vertical="center"/>
    </xf>
    <xf numFmtId="0" fontId="5" fillId="2" borderId="21" xfId="0" applyFont="1" applyFill="1" applyBorder="1"/>
    <xf numFmtId="0" fontId="5" fillId="3" borderId="8" xfId="0" applyFont="1" applyFill="1" applyBorder="1" applyAlignment="1">
      <alignment wrapText="1"/>
    </xf>
    <xf numFmtId="0" fontId="5" fillId="3" borderId="10" xfId="0" applyFont="1" applyFill="1" applyBorder="1"/>
    <xf numFmtId="0" fontId="5" fillId="3" borderId="17" xfId="0" applyFont="1" applyFill="1" applyBorder="1"/>
    <xf numFmtId="0" fontId="6" fillId="0" borderId="0" xfId="0" applyFont="1" applyProtection="1">
      <protection locked="0"/>
    </xf>
    <xf numFmtId="0" fontId="3" fillId="3" borderId="22" xfId="0" applyFont="1" applyFill="1" applyBorder="1"/>
    <xf numFmtId="0" fontId="4" fillId="3" borderId="22" xfId="0" applyFont="1" applyFill="1" applyBorder="1" applyProtection="1">
      <protection locked="0"/>
    </xf>
    <xf numFmtId="0" fontId="4" fillId="3" borderId="9" xfId="0" applyFont="1" applyFill="1" applyBorder="1" applyProtection="1">
      <protection locked="0"/>
    </xf>
    <xf numFmtId="0" fontId="5" fillId="5" borderId="22" xfId="0" applyFont="1" applyFill="1" applyBorder="1" applyProtection="1">
      <protection locked="0"/>
    </xf>
    <xf numFmtId="0" fontId="4" fillId="5" borderId="22" xfId="0" applyFont="1" applyFill="1" applyBorder="1" applyProtection="1">
      <protection locked="0"/>
    </xf>
    <xf numFmtId="0" fontId="4" fillId="5" borderId="22" xfId="0" applyFont="1" applyFill="1" applyBorder="1"/>
    <xf numFmtId="0" fontId="5" fillId="5" borderId="22" xfId="0" applyFont="1" applyFill="1" applyBorder="1" applyAlignment="1" applyProtection="1">
      <alignment horizontal="left" wrapText="1"/>
      <protection locked="0"/>
    </xf>
    <xf numFmtId="0" fontId="4" fillId="5" borderId="9" xfId="0" applyFont="1" applyFill="1" applyBorder="1" applyProtection="1">
      <protection locked="0"/>
    </xf>
    <xf numFmtId="0" fontId="5" fillId="5" borderId="0" xfId="0" applyFont="1" applyFill="1" applyProtection="1">
      <protection locked="0"/>
    </xf>
    <xf numFmtId="0" fontId="4" fillId="5" borderId="0" xfId="0" applyFont="1" applyFill="1" applyProtection="1">
      <protection locked="0"/>
    </xf>
    <xf numFmtId="0" fontId="4" fillId="5" borderId="0" xfId="0" applyFont="1" applyFill="1"/>
    <xf numFmtId="0" fontId="6" fillId="5" borderId="0" xfId="0" applyFont="1" applyFill="1" applyProtection="1">
      <protection locked="0"/>
    </xf>
    <xf numFmtId="0" fontId="4" fillId="5" borderId="16" xfId="0" applyFont="1" applyFill="1" applyBorder="1" applyProtection="1">
      <protection locked="0"/>
    </xf>
    <xf numFmtId="0" fontId="5" fillId="5" borderId="18" xfId="0" applyFont="1" applyFill="1" applyBorder="1" applyProtection="1">
      <protection locked="0"/>
    </xf>
    <xf numFmtId="0" fontId="4" fillId="5" borderId="18" xfId="0" applyFont="1" applyFill="1" applyBorder="1" applyProtection="1">
      <protection locked="0"/>
    </xf>
    <xf numFmtId="0" fontId="4" fillId="5" borderId="18" xfId="0" applyFont="1" applyFill="1" applyBorder="1"/>
    <xf numFmtId="0" fontId="6" fillId="5" borderId="18" xfId="0" applyFont="1" applyFill="1" applyBorder="1" applyProtection="1">
      <protection locked="0"/>
    </xf>
    <xf numFmtId="0" fontId="6" fillId="5" borderId="12" xfId="0" applyFont="1" applyFill="1" applyBorder="1" applyProtection="1">
      <protection locked="0"/>
    </xf>
    <xf numFmtId="0" fontId="4" fillId="5" borderId="0" xfId="0" applyFont="1" applyFill="1" applyAlignment="1" applyProtection="1">
      <alignment horizontal="center"/>
      <protection locked="0"/>
    </xf>
    <xf numFmtId="0" fontId="6" fillId="5" borderId="0" xfId="0" applyFont="1" applyFill="1"/>
    <xf numFmtId="0" fontId="17" fillId="0" borderId="8" xfId="0" applyFont="1" applyBorder="1" applyAlignment="1">
      <alignment vertical="center" wrapText="1"/>
    </xf>
    <xf numFmtId="0" fontId="17" fillId="0" borderId="29" xfId="0" applyFont="1" applyBorder="1" applyAlignment="1">
      <alignment vertical="center" wrapText="1"/>
    </xf>
    <xf numFmtId="0" fontId="5" fillId="2" borderId="10" xfId="0" applyFont="1" applyFill="1" applyBorder="1" applyProtection="1">
      <protection locked="0"/>
    </xf>
    <xf numFmtId="0" fontId="5" fillId="2" borderId="22" xfId="0" applyFont="1" applyFill="1" applyBorder="1" applyProtection="1">
      <protection locked="0"/>
    </xf>
    <xf numFmtId="0" fontId="4" fillId="2" borderId="22" xfId="0" applyFont="1" applyFill="1" applyBorder="1" applyProtection="1">
      <protection locked="0"/>
    </xf>
    <xf numFmtId="0" fontId="6" fillId="2" borderId="9" xfId="0" applyFont="1" applyFill="1" applyBorder="1" applyProtection="1">
      <protection locked="0"/>
    </xf>
    <xf numFmtId="0" fontId="5" fillId="2" borderId="17" xfId="0" applyFont="1" applyFill="1" applyBorder="1" applyProtection="1">
      <protection locked="0"/>
    </xf>
    <xf numFmtId="0" fontId="5" fillId="2" borderId="0" xfId="0" applyFont="1" applyFill="1" applyProtection="1">
      <protection locked="0"/>
    </xf>
    <xf numFmtId="0" fontId="4" fillId="2" borderId="0" xfId="0" applyFont="1" applyFill="1" applyProtection="1">
      <protection locked="0"/>
    </xf>
    <xf numFmtId="0" fontId="6" fillId="2" borderId="16" xfId="0" applyFont="1" applyFill="1" applyBorder="1" applyProtection="1">
      <protection locked="0"/>
    </xf>
    <xf numFmtId="0" fontId="5" fillId="2" borderId="13" xfId="0" applyFont="1" applyFill="1" applyBorder="1" applyProtection="1">
      <protection locked="0"/>
    </xf>
    <xf numFmtId="0" fontId="5" fillId="2" borderId="18" xfId="0" applyFont="1" applyFill="1" applyBorder="1" applyProtection="1">
      <protection locked="0"/>
    </xf>
    <xf numFmtId="0" fontId="4" fillId="2" borderId="18" xfId="0" applyFont="1" applyFill="1" applyBorder="1" applyProtection="1">
      <protection locked="0"/>
    </xf>
    <xf numFmtId="0" fontId="6" fillId="2" borderId="12" xfId="0" applyFont="1" applyFill="1" applyBorder="1" applyProtection="1">
      <protection locked="0"/>
    </xf>
    <xf numFmtId="0" fontId="4" fillId="3" borderId="17" xfId="0" applyFont="1" applyFill="1" applyBorder="1"/>
    <xf numFmtId="0" fontId="4" fillId="3" borderId="0" xfId="0" applyFont="1" applyFill="1"/>
    <xf numFmtId="0" fontId="4" fillId="3" borderId="0" xfId="0" applyFont="1" applyFill="1" applyAlignment="1">
      <alignment horizontal="center"/>
    </xf>
    <xf numFmtId="0" fontId="4" fillId="3" borderId="16" xfId="0" applyFont="1" applyFill="1" applyBorder="1"/>
    <xf numFmtId="0" fontId="4" fillId="3" borderId="20" xfId="0" applyFont="1" applyFill="1" applyBorder="1"/>
    <xf numFmtId="0" fontId="4" fillId="3" borderId="21" xfId="0" applyFont="1" applyFill="1" applyBorder="1"/>
    <xf numFmtId="9" fontId="4" fillId="2" borderId="41" xfId="3" applyFont="1" applyFill="1" applyBorder="1" applyAlignment="1" applyProtection="1">
      <alignment horizontal="center"/>
    </xf>
    <xf numFmtId="9" fontId="4" fillId="0" borderId="0" xfId="3" applyFont="1" applyBorder="1" applyProtection="1"/>
    <xf numFmtId="0" fontId="4" fillId="3" borderId="43" xfId="0" applyFont="1" applyFill="1" applyBorder="1"/>
    <xf numFmtId="0" fontId="4" fillId="3" borderId="43" xfId="0" applyFont="1" applyFill="1" applyBorder="1" applyAlignment="1">
      <alignment horizontal="center"/>
    </xf>
    <xf numFmtId="0" fontId="4" fillId="3" borderId="44" xfId="0" applyFont="1" applyFill="1" applyBorder="1"/>
    <xf numFmtId="0" fontId="5" fillId="3" borderId="13" xfId="0" applyFont="1" applyFill="1" applyBorder="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9" fontId="6" fillId="0" borderId="0" xfId="0" applyNumberFormat="1" applyFont="1" applyAlignment="1">
      <alignment horizontal="center" vertical="top" wrapText="1"/>
    </xf>
    <xf numFmtId="0" fontId="6" fillId="3" borderId="1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14" fillId="4" borderId="34" xfId="0" applyFont="1" applyFill="1" applyBorder="1" applyProtection="1">
      <protection locked="0"/>
    </xf>
    <xf numFmtId="0" fontId="14" fillId="4" borderId="47" xfId="0" applyFont="1" applyFill="1" applyBorder="1" applyProtection="1">
      <protection locked="0"/>
    </xf>
    <xf numFmtId="0" fontId="14" fillId="4" borderId="0" xfId="0" applyFont="1" applyFill="1" applyProtection="1">
      <protection locked="0"/>
    </xf>
    <xf numFmtId="0" fontId="14" fillId="4" borderId="49" xfId="0" applyFont="1" applyFill="1" applyBorder="1" applyProtection="1">
      <protection locked="0"/>
    </xf>
    <xf numFmtId="0" fontId="10" fillId="4" borderId="0" xfId="0" applyFont="1" applyFill="1" applyAlignment="1" applyProtection="1">
      <alignment vertical="center" wrapText="1"/>
      <protection locked="0"/>
    </xf>
    <xf numFmtId="0" fontId="0" fillId="0" borderId="17" xfId="0" applyBorder="1"/>
    <xf numFmtId="0" fontId="11" fillId="0" borderId="17" xfId="0" applyFont="1" applyBorder="1"/>
    <xf numFmtId="0" fontId="12" fillId="3" borderId="8" xfId="0" applyFont="1" applyFill="1" applyBorder="1" applyAlignment="1">
      <alignment vertical="top" wrapTex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8" xfId="0" applyFont="1" applyFill="1" applyBorder="1" applyAlignment="1">
      <alignment horizontal="center" vertical="top" wrapText="1"/>
    </xf>
    <xf numFmtId="0" fontId="12" fillId="3" borderId="11" xfId="0" applyFont="1" applyFill="1" applyBorder="1" applyAlignment="1">
      <alignment vertical="top" wrapText="1"/>
    </xf>
    <xf numFmtId="0" fontId="12" fillId="3" borderId="12" xfId="0" applyFont="1" applyFill="1" applyBorder="1" applyAlignment="1">
      <alignment horizontal="center" vertical="top" wrapText="1"/>
    </xf>
    <xf numFmtId="0" fontId="12" fillId="3" borderId="13"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3" fillId="3" borderId="11" xfId="0" applyFont="1" applyFill="1" applyBorder="1" applyAlignment="1">
      <alignment horizontal="center" vertical="top" wrapText="1"/>
    </xf>
    <xf numFmtId="0" fontId="13" fillId="3" borderId="14" xfId="0" applyFont="1" applyFill="1" applyBorder="1" applyAlignment="1">
      <alignment horizontal="center" vertical="top" wrapText="1"/>
    </xf>
    <xf numFmtId="0" fontId="6" fillId="3" borderId="25" xfId="0" applyFont="1" applyFill="1" applyBorder="1" applyAlignment="1">
      <alignment horizontal="center" vertical="center"/>
    </xf>
    <xf numFmtId="0" fontId="4" fillId="3" borderId="21" xfId="0" applyFont="1" applyFill="1" applyBorder="1" applyAlignment="1">
      <alignment horizontal="center"/>
    </xf>
    <xf numFmtId="0" fontId="4" fillId="3" borderId="19" xfId="0" applyFont="1" applyFill="1" applyBorder="1"/>
    <xf numFmtId="0" fontId="3" fillId="3" borderId="42" xfId="0" applyFont="1" applyFill="1" applyBorder="1"/>
    <xf numFmtId="0" fontId="4" fillId="3" borderId="13" xfId="0" applyFont="1" applyFill="1" applyBorder="1"/>
    <xf numFmtId="0" fontId="4" fillId="3" borderId="18" xfId="0" applyFont="1" applyFill="1" applyBorder="1"/>
    <xf numFmtId="0" fontId="4" fillId="3" borderId="18" xfId="0" applyFont="1" applyFill="1" applyBorder="1" applyAlignment="1">
      <alignment horizontal="center"/>
    </xf>
    <xf numFmtId="0" fontId="4" fillId="3" borderId="12" xfId="0" applyFont="1" applyFill="1" applyBorder="1"/>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19" xfId="0" applyFont="1" applyFill="1" applyBorder="1" applyAlignment="1">
      <alignment vertical="center"/>
    </xf>
    <xf numFmtId="0" fontId="4" fillId="0" borderId="24" xfId="0" applyFont="1" applyBorder="1" applyAlignment="1">
      <alignment vertical="center" wrapText="1"/>
    </xf>
    <xf numFmtId="0" fontId="4" fillId="0" borderId="24" xfId="0" applyFont="1" applyBorder="1" applyAlignment="1">
      <alignment horizontal="center" vertical="center"/>
    </xf>
    <xf numFmtId="0" fontId="4" fillId="0" borderId="24" xfId="0" applyFont="1" applyBorder="1" applyProtection="1">
      <protection locked="0"/>
    </xf>
    <xf numFmtId="0" fontId="4" fillId="3" borderId="24" xfId="0" applyFont="1" applyFill="1" applyBorder="1" applyProtection="1">
      <protection locked="0"/>
    </xf>
    <xf numFmtId="0" fontId="4" fillId="0" borderId="24" xfId="0" applyFont="1" applyBorder="1" applyAlignment="1" applyProtection="1">
      <alignment horizontal="center" vertical="center"/>
      <protection locked="0"/>
    </xf>
    <xf numFmtId="0" fontId="4" fillId="0" borderId="27" xfId="0" applyFont="1" applyBorder="1" applyAlignment="1">
      <alignment vertical="center" wrapText="1"/>
    </xf>
    <xf numFmtId="0" fontId="4" fillId="5" borderId="27" xfId="0" applyFont="1" applyFill="1" applyBorder="1" applyAlignment="1">
      <alignment vertical="center" wrapText="1"/>
    </xf>
    <xf numFmtId="0" fontId="4" fillId="0" borderId="27" xfId="0" applyFont="1" applyBorder="1" applyAlignment="1">
      <alignment horizontal="center" vertical="center"/>
    </xf>
    <xf numFmtId="0" fontId="4" fillId="0" borderId="27" xfId="0" applyFont="1" applyBorder="1" applyProtection="1">
      <protection locked="0"/>
    </xf>
    <xf numFmtId="0" fontId="4" fillId="3" borderId="27" xfId="0" applyFont="1" applyFill="1" applyBorder="1" applyProtection="1">
      <protection locked="0"/>
    </xf>
    <xf numFmtId="0" fontId="4" fillId="0" borderId="27" xfId="0" applyFont="1" applyBorder="1" applyAlignment="1" applyProtection="1">
      <alignment horizontal="center" vertical="center"/>
      <protection locked="0"/>
    </xf>
    <xf numFmtId="0" fontId="4" fillId="0" borderId="14" xfId="0" applyFont="1" applyBorder="1" applyAlignment="1">
      <alignment vertical="center" wrapText="1"/>
    </xf>
    <xf numFmtId="0" fontId="4" fillId="0" borderId="14" xfId="0" applyFont="1" applyBorder="1" applyAlignment="1">
      <alignment horizontal="center" vertical="center"/>
    </xf>
    <xf numFmtId="0" fontId="4" fillId="0" borderId="14" xfId="0" applyFont="1" applyBorder="1" applyProtection="1">
      <protection locked="0"/>
    </xf>
    <xf numFmtId="0" fontId="4" fillId="3" borderId="14" xfId="0" applyFont="1" applyFill="1" applyBorder="1" applyProtection="1">
      <protection locked="0"/>
    </xf>
    <xf numFmtId="0" fontId="4" fillId="5" borderId="24" xfId="0" applyFont="1" applyFill="1" applyBorder="1" applyAlignment="1">
      <alignment vertical="center" wrapText="1"/>
    </xf>
    <xf numFmtId="0" fontId="4" fillId="5" borderId="24" xfId="0" applyFont="1" applyFill="1" applyBorder="1" applyAlignment="1">
      <alignment horizontal="center" vertical="center"/>
    </xf>
    <xf numFmtId="0" fontId="4" fillId="5" borderId="14" xfId="1" applyFont="1" applyFill="1" applyBorder="1" applyAlignment="1">
      <alignment vertical="center" wrapText="1"/>
    </xf>
    <xf numFmtId="0" fontId="4" fillId="5" borderId="14" xfId="0" applyFont="1" applyFill="1" applyBorder="1" applyAlignment="1">
      <alignment horizontal="center" vertical="center"/>
    </xf>
    <xf numFmtId="0" fontId="4" fillId="5" borderId="27" xfId="0" applyFont="1" applyFill="1" applyBorder="1" applyAlignment="1">
      <alignment horizontal="center" vertical="center"/>
    </xf>
    <xf numFmtId="0" fontId="3" fillId="3" borderId="37" xfId="0" applyFont="1" applyFill="1" applyBorder="1" applyAlignment="1">
      <alignment horizontal="left" vertical="center" wrapText="1"/>
    </xf>
    <xf numFmtId="1" fontId="3" fillId="3" borderId="35" xfId="0" applyNumberFormat="1" applyFont="1" applyFill="1" applyBorder="1" applyAlignment="1">
      <alignment horizontal="center" vertical="center" wrapText="1"/>
    </xf>
    <xf numFmtId="0" fontId="4" fillId="3" borderId="38" xfId="0" applyFont="1" applyFill="1" applyBorder="1" applyAlignment="1">
      <alignment vertical="center"/>
    </xf>
    <xf numFmtId="0" fontId="4" fillId="3" borderId="39" xfId="0" applyFont="1" applyFill="1" applyBorder="1" applyAlignment="1">
      <alignment vertical="center"/>
    </xf>
    <xf numFmtId="0" fontId="4" fillId="3" borderId="40" xfId="0" applyFont="1" applyFill="1" applyBorder="1" applyAlignment="1">
      <alignment vertical="center"/>
    </xf>
    <xf numFmtId="0" fontId="3" fillId="6" borderId="35" xfId="0" applyFont="1" applyFill="1" applyBorder="1" applyAlignment="1">
      <alignment wrapText="1"/>
    </xf>
    <xf numFmtId="0" fontId="3" fillId="6" borderId="11" xfId="0" applyFont="1" applyFill="1" applyBorder="1" applyAlignment="1">
      <alignment wrapTex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0" borderId="24" xfId="0" applyFont="1" applyBorder="1" applyAlignment="1" applyProtection="1">
      <alignment horizontal="left" vertical="top" wrapText="1"/>
      <protection locked="0"/>
    </xf>
    <xf numFmtId="0" fontId="20" fillId="0" borderId="25" xfId="0" applyFont="1" applyBorder="1" applyAlignment="1" applyProtection="1">
      <alignment horizontal="left" vertical="top" wrapText="1"/>
      <protection locked="0"/>
    </xf>
    <xf numFmtId="0" fontId="20" fillId="0" borderId="27"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36"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10" fontId="20" fillId="2" borderId="27" xfId="0" applyNumberFormat="1" applyFont="1" applyFill="1" applyBorder="1" applyAlignment="1" applyProtection="1">
      <alignment horizontal="left" vertical="top" wrapText="1"/>
      <protection locked="0"/>
    </xf>
    <xf numFmtId="10" fontId="20" fillId="2" borderId="24" xfId="0" applyNumberFormat="1" applyFont="1" applyFill="1" applyBorder="1" applyAlignment="1" applyProtection="1">
      <alignment horizontal="left" vertical="top" wrapText="1"/>
      <protection locked="0"/>
    </xf>
    <xf numFmtId="0" fontId="19" fillId="2" borderId="14" xfId="0" applyFont="1" applyFill="1" applyBorder="1" applyAlignment="1" applyProtection="1">
      <alignment horizontal="left" vertical="top" wrapText="1"/>
      <protection locked="0"/>
    </xf>
    <xf numFmtId="0" fontId="19" fillId="2" borderId="27" xfId="0" applyFont="1" applyFill="1" applyBorder="1" applyAlignment="1" applyProtection="1">
      <alignment horizontal="left" vertical="top" wrapText="1"/>
      <protection locked="0"/>
    </xf>
    <xf numFmtId="164" fontId="19" fillId="2" borderId="24" xfId="0" applyNumberFormat="1" applyFont="1" applyFill="1" applyBorder="1" applyAlignment="1" applyProtection="1">
      <alignment horizontal="left" vertical="top" wrapText="1"/>
      <protection locked="0"/>
    </xf>
    <xf numFmtId="164" fontId="19" fillId="2" borderId="14" xfId="0" applyNumberFormat="1" applyFont="1" applyFill="1" applyBorder="1" applyAlignment="1" applyProtection="1">
      <alignment horizontal="left" vertical="top" wrapText="1"/>
      <protection locked="0"/>
    </xf>
    <xf numFmtId="164" fontId="19" fillId="2" borderId="27" xfId="0" applyNumberFormat="1" applyFont="1" applyFill="1" applyBorder="1" applyAlignment="1" applyProtection="1">
      <alignment horizontal="left" vertical="top" wrapText="1"/>
      <protection locked="0"/>
    </xf>
    <xf numFmtId="0" fontId="20" fillId="0" borderId="0" xfId="0" applyFont="1" applyProtection="1">
      <protection locked="0"/>
    </xf>
    <xf numFmtId="0" fontId="23" fillId="3" borderId="10" xfId="0" applyFont="1" applyFill="1" applyBorder="1"/>
    <xf numFmtId="0" fontId="23" fillId="3" borderId="22" xfId="0" applyFont="1" applyFill="1" applyBorder="1"/>
    <xf numFmtId="0" fontId="24" fillId="2" borderId="26" xfId="0" applyFont="1" applyFill="1" applyBorder="1" applyAlignment="1">
      <alignment horizontal="center" vertical="center" wrapText="1"/>
    </xf>
    <xf numFmtId="0" fontId="24" fillId="2" borderId="27" xfId="0" applyFont="1" applyFill="1" applyBorder="1" applyAlignment="1">
      <alignment horizontal="center" vertical="center" wrapText="1"/>
    </xf>
    <xf numFmtId="0" fontId="24" fillId="0" borderId="27" xfId="0" applyFont="1" applyBorder="1" applyAlignment="1">
      <alignment horizontal="center" vertical="center" wrapText="1"/>
    </xf>
    <xf numFmtId="0" fontId="24" fillId="2" borderId="28"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30" xfId="0" applyFont="1" applyFill="1" applyBorder="1" applyAlignment="1">
      <alignment horizontal="center" vertical="center" wrapText="1"/>
    </xf>
    <xf numFmtId="0" fontId="24" fillId="4" borderId="15" xfId="0" applyFont="1" applyFill="1" applyBorder="1" applyAlignment="1">
      <alignment horizontal="center" vertical="center"/>
    </xf>
    <xf numFmtId="0" fontId="24" fillId="4" borderId="31"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7" fillId="2" borderId="55" xfId="0" applyFont="1" applyFill="1" applyBorder="1" applyAlignment="1" applyProtection="1">
      <alignment horizontal="center" vertical="center"/>
      <protection locked="0"/>
    </xf>
    <xf numFmtId="0" fontId="27" fillId="2" borderId="56"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2" xfId="0" applyFont="1" applyFill="1" applyBorder="1" applyAlignment="1">
      <alignment horizontal="center"/>
    </xf>
    <xf numFmtId="0" fontId="27" fillId="2" borderId="58" xfId="0" applyFont="1" applyFill="1" applyBorder="1" applyProtection="1">
      <protection locked="0"/>
    </xf>
    <xf numFmtId="0" fontId="27" fillId="2" borderId="59" xfId="0" applyFont="1" applyFill="1" applyBorder="1" applyProtection="1">
      <protection locked="0"/>
    </xf>
    <xf numFmtId="0" fontId="27" fillId="2" borderId="5" xfId="0" applyFont="1" applyFill="1" applyBorder="1" applyProtection="1">
      <protection locked="0"/>
    </xf>
    <xf numFmtId="0" fontId="27" fillId="2" borderId="5" xfId="0" applyFont="1" applyFill="1" applyBorder="1" applyAlignment="1" applyProtection="1">
      <alignment horizontal="center"/>
      <protection locked="0"/>
    </xf>
    <xf numFmtId="0" fontId="0" fillId="0" borderId="52" xfId="0" applyBorder="1" applyProtection="1">
      <protection locked="0"/>
    </xf>
    <xf numFmtId="0" fontId="27" fillId="2" borderId="61" xfId="0" applyFont="1" applyFill="1" applyBorder="1" applyProtection="1">
      <protection locked="0"/>
    </xf>
    <xf numFmtId="0" fontId="27" fillId="2" borderId="62" xfId="0" applyFont="1" applyFill="1" applyBorder="1" applyProtection="1">
      <protection locked="0"/>
    </xf>
    <xf numFmtId="0" fontId="27" fillId="2" borderId="7" xfId="0" applyFont="1" applyFill="1" applyBorder="1" applyProtection="1">
      <protection locked="0"/>
    </xf>
    <xf numFmtId="0" fontId="27" fillId="2" borderId="7" xfId="0" applyFont="1" applyFill="1" applyBorder="1" applyAlignment="1" applyProtection="1">
      <alignment horizontal="center"/>
      <protection locked="0"/>
    </xf>
    <xf numFmtId="0" fontId="27" fillId="2" borderId="6" xfId="0" applyFont="1" applyFill="1" applyBorder="1" applyAlignment="1">
      <alignment horizontal="center"/>
    </xf>
    <xf numFmtId="0" fontId="0" fillId="0" borderId="53" xfId="0" applyBorder="1" applyProtection="1">
      <protection locked="0"/>
    </xf>
    <xf numFmtId="0" fontId="0" fillId="4" borderId="0" xfId="0" applyFill="1" applyProtection="1">
      <protection locked="0"/>
    </xf>
    <xf numFmtId="0" fontId="0" fillId="4" borderId="16" xfId="0" applyFill="1" applyBorder="1" applyProtection="1">
      <protection locked="0"/>
    </xf>
    <xf numFmtId="0" fontId="23" fillId="5" borderId="10" xfId="0" applyFont="1" applyFill="1" applyBorder="1" applyProtection="1">
      <protection locked="0"/>
    </xf>
    <xf numFmtId="0" fontId="23" fillId="5" borderId="22" xfId="0" applyFont="1" applyFill="1" applyBorder="1" applyProtection="1">
      <protection locked="0"/>
    </xf>
    <xf numFmtId="0" fontId="23" fillId="5" borderId="17" xfId="0" applyFont="1" applyFill="1" applyBorder="1" applyProtection="1">
      <protection locked="0"/>
    </xf>
    <xf numFmtId="0" fontId="23" fillId="5" borderId="0" xfId="0" applyFont="1" applyFill="1" applyProtection="1">
      <protection locked="0"/>
    </xf>
    <xf numFmtId="0" fontId="23" fillId="5" borderId="13" xfId="0" applyFont="1" applyFill="1" applyBorder="1" applyProtection="1">
      <protection locked="0"/>
    </xf>
    <xf numFmtId="0" fontId="23" fillId="5" borderId="18" xfId="0" applyFont="1" applyFill="1" applyBorder="1" applyProtection="1">
      <protection locked="0"/>
    </xf>
    <xf numFmtId="9" fontId="0" fillId="0" borderId="0" xfId="0" applyNumberFormat="1"/>
    <xf numFmtId="0" fontId="15" fillId="2" borderId="0" xfId="0" applyFont="1" applyFill="1"/>
    <xf numFmtId="0" fontId="14" fillId="2" borderId="0" xfId="0" applyFont="1" applyFill="1"/>
    <xf numFmtId="0" fontId="4" fillId="0" borderId="0" xfId="0" applyFont="1" applyAlignment="1">
      <alignment vertical="center" wrapText="1"/>
    </xf>
    <xf numFmtId="2" fontId="15" fillId="2" borderId="63" xfId="0" applyNumberFormat="1" applyFont="1" applyFill="1" applyBorder="1"/>
    <xf numFmtId="2" fontId="15" fillId="2" borderId="64" xfId="0" applyNumberFormat="1" applyFont="1" applyFill="1" applyBorder="1"/>
    <xf numFmtId="2" fontId="15" fillId="2" borderId="65" xfId="0" applyNumberFormat="1" applyFont="1" applyFill="1" applyBorder="1"/>
    <xf numFmtId="2" fontId="4" fillId="3" borderId="24" xfId="0" applyNumberFormat="1" applyFont="1" applyFill="1" applyBorder="1" applyAlignment="1">
      <alignment horizontal="center" vertical="center"/>
    </xf>
    <xf numFmtId="2" fontId="4" fillId="3" borderId="27" xfId="0" applyNumberFormat="1" applyFont="1" applyFill="1" applyBorder="1" applyAlignment="1">
      <alignment horizontal="center" vertical="center"/>
    </xf>
    <xf numFmtId="2" fontId="4" fillId="3" borderId="14" xfId="0" applyNumberFormat="1" applyFont="1" applyFill="1" applyBorder="1" applyAlignment="1">
      <alignment horizontal="center" vertical="center"/>
    </xf>
    <xf numFmtId="2" fontId="3" fillId="3" borderId="35" xfId="0" applyNumberFormat="1" applyFont="1" applyFill="1" applyBorder="1" applyAlignment="1">
      <alignment horizontal="center" vertical="center"/>
    </xf>
    <xf numFmtId="10" fontId="6" fillId="3" borderId="14" xfId="0" applyNumberFormat="1" applyFont="1" applyFill="1" applyBorder="1" applyAlignment="1">
      <alignment horizontal="center" vertical="center"/>
    </xf>
    <xf numFmtId="2" fontId="4" fillId="3" borderId="14" xfId="0" applyNumberFormat="1" applyFont="1" applyFill="1" applyBorder="1" applyAlignment="1">
      <alignment horizontal="center"/>
    </xf>
    <xf numFmtId="2" fontId="4" fillId="3" borderId="66" xfId="0" applyNumberFormat="1" applyFont="1" applyFill="1" applyBorder="1" applyAlignment="1">
      <alignment horizontal="center"/>
    </xf>
    <xf numFmtId="2" fontId="4" fillId="3" borderId="29" xfId="0" applyNumberFormat="1" applyFont="1" applyFill="1" applyBorder="1" applyAlignment="1">
      <alignment horizontal="center"/>
    </xf>
    <xf numFmtId="2" fontId="4" fillId="3" borderId="11" xfId="0" quotePrefix="1" applyNumberFormat="1" applyFont="1" applyFill="1" applyBorder="1" applyAlignment="1">
      <alignment horizontal="center"/>
    </xf>
    <xf numFmtId="2" fontId="3" fillId="3" borderId="14" xfId="0" applyNumberFormat="1" applyFont="1" applyFill="1" applyBorder="1" applyAlignment="1">
      <alignment horizontal="center" vertical="center"/>
    </xf>
    <xf numFmtId="0" fontId="0" fillId="0" borderId="52" xfId="0" applyBorder="1" applyAlignment="1" applyProtection="1">
      <alignment horizontal="center" vertical="center" wrapText="1"/>
      <protection locked="0"/>
    </xf>
    <xf numFmtId="0" fontId="3" fillId="6" borderId="14" xfId="2" applyFont="1" applyFill="1" applyBorder="1" applyAlignment="1">
      <alignment wrapText="1"/>
    </xf>
    <xf numFmtId="0" fontId="4" fillId="6" borderId="14" xfId="0" applyFont="1" applyFill="1" applyBorder="1"/>
    <xf numFmtId="0" fontId="3" fillId="6" borderId="67" xfId="0" applyFont="1" applyFill="1" applyBorder="1"/>
    <xf numFmtId="2" fontId="4" fillId="3" borderId="67" xfId="0" applyNumberFormat="1" applyFont="1" applyFill="1" applyBorder="1" applyAlignment="1">
      <alignment horizontal="center" vertical="center"/>
    </xf>
    <xf numFmtId="10" fontId="4" fillId="3" borderId="11" xfId="0" applyNumberFormat="1" applyFont="1" applyFill="1" applyBorder="1" applyAlignment="1">
      <alignment horizontal="center" vertical="center"/>
    </xf>
    <xf numFmtId="0" fontId="26" fillId="2" borderId="54" xfId="0" applyFont="1" applyFill="1" applyBorder="1" applyAlignment="1">
      <alignment horizontal="center" vertical="center" wrapText="1"/>
    </xf>
    <xf numFmtId="9" fontId="26" fillId="2" borderId="55" xfId="0" applyNumberFormat="1" applyFont="1" applyFill="1" applyBorder="1" applyAlignment="1">
      <alignment horizontal="center" vertical="center" wrapText="1"/>
    </xf>
    <xf numFmtId="0" fontId="26" fillId="2" borderId="55" xfId="0" applyFont="1" applyFill="1" applyBorder="1" applyAlignment="1">
      <alignment horizontal="left" vertical="center" wrapText="1"/>
    </xf>
    <xf numFmtId="0" fontId="13" fillId="2" borderId="57" xfId="0" applyFont="1" applyFill="1" applyBorder="1" applyAlignment="1">
      <alignment horizontal="center" vertical="center" wrapText="1"/>
    </xf>
    <xf numFmtId="9" fontId="26" fillId="2" borderId="58" xfId="0" applyNumberFormat="1" applyFont="1" applyFill="1" applyBorder="1" applyAlignment="1">
      <alignment horizontal="center" vertical="center" wrapText="1"/>
    </xf>
    <xf numFmtId="0" fontId="26" fillId="2" borderId="58" xfId="0" applyFont="1" applyFill="1" applyBorder="1" applyAlignment="1">
      <alignment horizontal="left" vertical="center" wrapText="1"/>
    </xf>
    <xf numFmtId="0" fontId="26" fillId="2" borderId="57" xfId="0" applyFont="1" applyFill="1" applyBorder="1" applyAlignment="1">
      <alignment horizontal="center" vertical="center" wrapText="1"/>
    </xf>
    <xf numFmtId="10" fontId="26" fillId="2" borderId="58" xfId="0" applyNumberFormat="1" applyFont="1" applyFill="1" applyBorder="1" applyAlignment="1">
      <alignment horizontal="center" vertical="center" wrapText="1"/>
    </xf>
    <xf numFmtId="0" fontId="26" fillId="2" borderId="60" xfId="0" applyFont="1" applyFill="1" applyBorder="1" applyAlignment="1">
      <alignment horizontal="center" vertical="center" wrapText="1"/>
    </xf>
    <xf numFmtId="9" fontId="26" fillId="2" borderId="61" xfId="0" applyNumberFormat="1" applyFont="1" applyFill="1" applyBorder="1" applyAlignment="1">
      <alignment horizontal="center" vertical="center" wrapText="1"/>
    </xf>
    <xf numFmtId="0" fontId="26" fillId="2" borderId="61" xfId="0" applyFont="1" applyFill="1" applyBorder="1" applyAlignment="1">
      <alignment horizontal="left" vertical="center" wrapText="1"/>
    </xf>
    <xf numFmtId="9" fontId="26" fillId="2" borderId="61" xfId="0" applyNumberFormat="1" applyFont="1" applyFill="1" applyBorder="1" applyAlignment="1">
      <alignment horizontal="left" vertical="center" wrapText="1"/>
    </xf>
    <xf numFmtId="0" fontId="12" fillId="3" borderId="21" xfId="0" applyFont="1" applyFill="1" applyBorder="1" applyAlignment="1">
      <alignment horizontal="center" vertical="top" wrapText="1"/>
    </xf>
    <xf numFmtId="0" fontId="3" fillId="3" borderId="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4" fillId="0" borderId="17" xfId="0" applyFont="1" applyBorder="1" applyAlignment="1">
      <alignment vertical="center" wrapText="1"/>
    </xf>
    <xf numFmtId="0" fontId="0" fillId="0" borderId="0" xfId="0" applyAlignment="1">
      <alignment vertical="center" wrapText="1"/>
    </xf>
    <xf numFmtId="0" fontId="24" fillId="2" borderId="27" xfId="0" applyFont="1" applyFill="1" applyBorder="1" applyAlignment="1">
      <alignment horizontal="center" vertical="center" wrapText="1"/>
    </xf>
    <xf numFmtId="9" fontId="26" fillId="2" borderId="55" xfId="0" applyNumberFormat="1" applyFont="1" applyFill="1" applyBorder="1" applyAlignment="1">
      <alignment horizontal="left" vertical="center" wrapText="1"/>
    </xf>
    <xf numFmtId="17" fontId="26" fillId="2" borderId="58" xfId="0" applyNumberFormat="1" applyFont="1" applyFill="1" applyBorder="1" applyAlignment="1">
      <alignment horizontal="left" vertical="center" wrapText="1"/>
    </xf>
    <xf numFmtId="17" fontId="26" fillId="2" borderId="3" xfId="0" applyNumberFormat="1" applyFont="1" applyFill="1" applyBorder="1" applyAlignment="1">
      <alignment horizontal="left" vertical="center" wrapText="1"/>
    </xf>
    <xf numFmtId="17" fontId="26" fillId="2" borderId="2" xfId="0" applyNumberFormat="1" applyFont="1" applyFill="1" applyBorder="1" applyAlignment="1">
      <alignment horizontal="left" vertical="center" wrapText="1"/>
    </xf>
    <xf numFmtId="17" fontId="26" fillId="2" borderId="4" xfId="0" applyNumberFormat="1" applyFont="1" applyFill="1" applyBorder="1" applyAlignment="1">
      <alignment horizontal="left" vertical="center" wrapText="1"/>
    </xf>
    <xf numFmtId="0" fontId="26" fillId="2" borderId="58" xfId="0" applyFont="1" applyFill="1" applyBorder="1" applyAlignment="1">
      <alignment horizontal="left" vertical="center" wrapText="1"/>
    </xf>
    <xf numFmtId="0" fontId="28" fillId="4" borderId="45" xfId="0" applyFont="1" applyFill="1" applyBorder="1" applyAlignment="1" applyProtection="1">
      <alignment horizontal="center" vertical="center" wrapText="1"/>
      <protection locked="0"/>
    </xf>
    <xf numFmtId="0" fontId="24" fillId="4" borderId="48" xfId="0" applyFont="1" applyFill="1" applyBorder="1" applyAlignment="1" applyProtection="1">
      <alignment horizontal="center" vertical="center" wrapText="1"/>
      <protection locked="0"/>
    </xf>
    <xf numFmtId="0" fontId="24" fillId="4" borderId="50" xfId="0" applyFont="1" applyFill="1" applyBorder="1" applyAlignment="1" applyProtection="1">
      <alignment horizontal="left" vertical="center" wrapText="1"/>
      <protection locked="0"/>
    </xf>
    <xf numFmtId="0" fontId="24" fillId="4" borderId="21" xfId="0" applyFont="1" applyFill="1" applyBorder="1" applyAlignment="1" applyProtection="1">
      <alignment horizontal="left" vertical="center" wrapText="1"/>
      <protection locked="0"/>
    </xf>
    <xf numFmtId="0" fontId="24" fillId="4" borderId="19" xfId="0" applyFont="1" applyFill="1" applyBorder="1" applyAlignment="1" applyProtection="1">
      <alignment horizontal="left" vertical="center" wrapText="1"/>
      <protection locked="0"/>
    </xf>
    <xf numFmtId="0" fontId="24" fillId="4" borderId="31" xfId="0" applyFont="1" applyFill="1" applyBorder="1" applyAlignment="1" applyProtection="1">
      <alignment horizontal="left" vertical="center" wrapText="1"/>
      <protection locked="0"/>
    </xf>
    <xf numFmtId="0" fontId="0" fillId="0" borderId="0" xfId="0" applyAlignment="1" applyProtection="1">
      <alignment horizontal="left"/>
      <protection locked="0"/>
    </xf>
    <xf numFmtId="0" fontId="28" fillId="4" borderId="51" xfId="0" applyFont="1" applyFill="1" applyBorder="1" applyAlignment="1" applyProtection="1">
      <alignment horizontal="left" vertical="center" wrapText="1"/>
      <protection locked="0"/>
    </xf>
    <xf numFmtId="0" fontId="28" fillId="4" borderId="18" xfId="0" applyFont="1" applyFill="1" applyBorder="1" applyAlignment="1" applyProtection="1">
      <alignment horizontal="left" vertical="center" wrapText="1"/>
      <protection locked="0"/>
    </xf>
    <xf numFmtId="0" fontId="23" fillId="3" borderId="20" xfId="2" applyFont="1" applyFill="1" applyBorder="1" applyAlignment="1" applyProtection="1">
      <alignment horizontal="left" wrapText="1"/>
      <protection locked="0"/>
    </xf>
    <xf numFmtId="0" fontId="23" fillId="3" borderId="21" xfId="2" applyFont="1" applyFill="1" applyBorder="1" applyAlignment="1" applyProtection="1">
      <alignment horizontal="left" wrapText="1"/>
      <protection locked="0"/>
    </xf>
    <xf numFmtId="0" fontId="23" fillId="3" borderId="19" xfId="2" applyFont="1" applyFill="1" applyBorder="1" applyAlignment="1" applyProtection="1">
      <alignment horizontal="left" wrapText="1"/>
      <protection locked="0"/>
    </xf>
    <xf numFmtId="0" fontId="4" fillId="0" borderId="23" xfId="0" applyFont="1" applyBorder="1" applyAlignment="1">
      <alignment vertical="center" wrapText="1"/>
    </xf>
    <xf numFmtId="0" fontId="4" fillId="0" borderId="33" xfId="0"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5" borderId="24"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27"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23" fillId="6" borderId="13" xfId="0" applyFont="1" applyFill="1" applyBorder="1" applyAlignment="1">
      <alignment horizontal="left" wrapText="1"/>
    </xf>
    <xf numFmtId="0" fontId="23" fillId="6" borderId="18" xfId="0" applyFont="1" applyFill="1" applyBorder="1" applyAlignment="1">
      <alignment horizontal="left" wrapText="1"/>
    </xf>
    <xf numFmtId="0" fontId="4" fillId="6" borderId="18" xfId="0" applyFont="1" applyFill="1" applyBorder="1" applyAlignment="1">
      <alignment horizontal="left"/>
    </xf>
    <xf numFmtId="0" fontId="5" fillId="0" borderId="0" xfId="0" applyFont="1" applyAlignment="1">
      <alignment vertical="top" wrapText="1"/>
    </xf>
    <xf numFmtId="0" fontId="0" fillId="0" borderId="0" xfId="0" applyAlignment="1">
      <alignment vertical="top"/>
    </xf>
    <xf numFmtId="164" fontId="3" fillId="3" borderId="8" xfId="0" applyNumberFormat="1" applyFont="1" applyFill="1" applyBorder="1" applyAlignment="1">
      <alignment horizontal="center" vertical="center"/>
    </xf>
    <xf numFmtId="164" fontId="3" fillId="3" borderId="29"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0" fontId="5" fillId="3" borderId="14"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4" fillId="0" borderId="0" xfId="0" applyFont="1" applyAlignment="1">
      <alignment horizontal="left" vertical="center" wrapText="1"/>
    </xf>
    <xf numFmtId="0" fontId="7" fillId="0" borderId="0" xfId="0" applyFont="1" applyAlignment="1">
      <alignment vertical="center" wrapText="1"/>
    </xf>
    <xf numFmtId="0" fontId="4" fillId="0" borderId="16" xfId="0" applyFont="1" applyBorder="1" applyAlignment="1">
      <alignment horizontal="left" vertical="center"/>
    </xf>
    <xf numFmtId="0" fontId="6" fillId="0" borderId="16" xfId="0" applyFont="1" applyBorder="1" applyAlignment="1">
      <alignment horizontal="left" vertical="center"/>
    </xf>
    <xf numFmtId="0" fontId="6" fillId="3" borderId="1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3" fillId="0" borderId="0" xfId="0" applyFont="1" applyAlignment="1">
      <alignment horizontal="left" vertical="center" wrapText="1"/>
    </xf>
    <xf numFmtId="0" fontId="0" fillId="0" borderId="34" xfId="0" applyBorder="1" applyAlignment="1" applyProtection="1">
      <protection locked="0"/>
    </xf>
    <xf numFmtId="0" fontId="0" fillId="0" borderId="46" xfId="0" applyBorder="1" applyAlignment="1" applyProtection="1">
      <protection locked="0"/>
    </xf>
    <xf numFmtId="0" fontId="0" fillId="0" borderId="22" xfId="0" applyBorder="1" applyAlignment="1" applyProtection="1">
      <protection locked="0"/>
    </xf>
    <xf numFmtId="0" fontId="0" fillId="0" borderId="9" xfId="0" applyBorder="1" applyAlignment="1" applyProtection="1">
      <protection locked="0"/>
    </xf>
  </cellXfs>
  <cellStyles count="4">
    <cellStyle name="Normal" xfId="0" builtinId="0"/>
    <cellStyle name="Normale 2" xfId="1" xr:uid="{00000000-0005-0000-0000-000001000000}"/>
    <cellStyle name="Normale 3"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7A513-81ED-4FD1-9790-23656E2773E0}">
  <dimension ref="A1:P18"/>
  <sheetViews>
    <sheetView tabSelected="1" workbookViewId="0">
      <selection activeCell="A4" sqref="A4:J4"/>
    </sheetView>
  </sheetViews>
  <sheetFormatPr defaultColWidth="12.85546875" defaultRowHeight="15"/>
  <cols>
    <col min="1" max="1" width="21.42578125" style="10" customWidth="1"/>
    <col min="2" max="2" width="9.42578125" style="10" customWidth="1"/>
    <col min="3" max="3" width="18.5703125" style="10" customWidth="1"/>
    <col min="4" max="4" width="12.42578125" style="10" customWidth="1"/>
    <col min="5" max="5" width="15.42578125" style="10" customWidth="1"/>
    <col min="6" max="6" width="9.140625" style="10" customWidth="1"/>
    <col min="7" max="7" width="17.42578125" style="10" customWidth="1"/>
    <col min="8" max="8" width="12.5703125" style="10" customWidth="1"/>
    <col min="9" max="9" width="12.85546875" style="10"/>
    <col min="10" max="10" width="13" style="10" customWidth="1"/>
    <col min="11" max="11" width="15.140625" style="10" customWidth="1"/>
    <col min="12" max="12" width="11.5703125" style="10" bestFit="1" customWidth="1"/>
    <col min="13" max="13" width="11.85546875" style="10" customWidth="1"/>
    <col min="14" max="14" width="16.85546875" style="10" bestFit="1" customWidth="1"/>
    <col min="15" max="15" width="11" style="10" customWidth="1"/>
    <col min="16" max="16" width="20.42578125" style="10" customWidth="1"/>
    <col min="17" max="16384" width="12.85546875" style="10"/>
  </cols>
  <sheetData>
    <row r="1" spans="1:16">
      <c r="A1" s="237" t="s">
        <v>0</v>
      </c>
      <c r="B1" s="278"/>
      <c r="C1" s="278"/>
      <c r="D1" s="278"/>
      <c r="E1" s="278"/>
      <c r="F1" s="278"/>
      <c r="G1" s="278"/>
      <c r="H1" s="278"/>
      <c r="I1" s="278"/>
      <c r="J1" s="278"/>
      <c r="K1" s="278"/>
      <c r="L1" s="278"/>
      <c r="M1" s="278"/>
      <c r="N1" s="279"/>
      <c r="O1" s="80"/>
      <c r="P1" s="81"/>
    </row>
    <row r="2" spans="1:16">
      <c r="A2" s="238" t="s">
        <v>1</v>
      </c>
      <c r="B2" s="280"/>
      <c r="C2" s="280"/>
      <c r="D2" s="280"/>
      <c r="E2" s="280"/>
      <c r="F2" s="280"/>
      <c r="G2" s="280"/>
      <c r="H2" s="280"/>
      <c r="I2" s="280"/>
      <c r="J2" s="280"/>
      <c r="K2" s="280"/>
      <c r="L2" s="280"/>
      <c r="M2" s="280"/>
      <c r="N2" s="281"/>
      <c r="O2" s="82"/>
      <c r="P2" s="83"/>
    </row>
    <row r="3" spans="1:16" ht="22.5" customHeight="1">
      <c r="A3" s="239" t="s">
        <v>2</v>
      </c>
      <c r="B3" s="240"/>
      <c r="C3" s="240"/>
      <c r="D3" s="240"/>
      <c r="E3" s="240"/>
      <c r="F3" s="240"/>
      <c r="G3" s="240"/>
      <c r="H3" s="240"/>
      <c r="I3" s="240"/>
      <c r="J3" s="240"/>
      <c r="K3" s="240"/>
      <c r="L3" s="240"/>
      <c r="M3" s="240"/>
      <c r="N3" s="241"/>
      <c r="O3" s="84"/>
      <c r="P3" s="83"/>
    </row>
    <row r="4" spans="1:16" ht="24" customHeight="1">
      <c r="A4" s="242" t="s">
        <v>3</v>
      </c>
      <c r="B4" s="243"/>
      <c r="C4" s="243"/>
      <c r="D4" s="243"/>
      <c r="E4" s="243"/>
      <c r="F4" s="243"/>
      <c r="G4" s="243"/>
      <c r="H4" s="243"/>
      <c r="I4" s="243"/>
      <c r="J4" s="243"/>
      <c r="K4" s="181"/>
      <c r="L4" s="181"/>
      <c r="M4" s="181"/>
      <c r="N4" s="182"/>
      <c r="O4" s="82"/>
      <c r="P4" s="83"/>
    </row>
    <row r="5" spans="1:16" ht="24.75" customHeight="1">
      <c r="A5" s="244" t="s">
        <v>4</v>
      </c>
      <c r="B5" s="245"/>
      <c r="C5" s="245"/>
      <c r="D5" s="245"/>
      <c r="E5" s="245"/>
      <c r="F5" s="245"/>
      <c r="G5" s="245"/>
      <c r="H5" s="245"/>
      <c r="I5" s="246"/>
      <c r="J5" s="247"/>
      <c r="K5" s="247"/>
      <c r="L5" s="247"/>
      <c r="M5" s="247"/>
      <c r="N5" s="248"/>
      <c r="O5" s="207"/>
      <c r="P5" s="83"/>
    </row>
    <row r="6" spans="1:16" ht="96.75" customHeight="1" thickBot="1">
      <c r="A6" s="156" t="s">
        <v>5</v>
      </c>
      <c r="B6" s="157" t="s">
        <v>6</v>
      </c>
      <c r="C6" s="157" t="s">
        <v>7</v>
      </c>
      <c r="D6" s="230" t="s">
        <v>8</v>
      </c>
      <c r="E6" s="230"/>
      <c r="F6" s="230"/>
      <c r="G6" s="158" t="s">
        <v>9</v>
      </c>
      <c r="H6" s="157" t="s">
        <v>10</v>
      </c>
      <c r="I6" s="157" t="s">
        <v>11</v>
      </c>
      <c r="J6" s="159" t="s">
        <v>12</v>
      </c>
      <c r="K6" s="160" t="s">
        <v>13</v>
      </c>
      <c r="L6" s="161" t="s">
        <v>14</v>
      </c>
      <c r="M6" s="162" t="s">
        <v>15</v>
      </c>
      <c r="N6" s="163" t="s">
        <v>16</v>
      </c>
      <c r="O6" s="164" t="s">
        <v>17</v>
      </c>
      <c r="P6" s="165" t="s">
        <v>18</v>
      </c>
    </row>
    <row r="7" spans="1:16" ht="196.5" thickTop="1" thickBot="1">
      <c r="A7" s="212" t="s">
        <v>19</v>
      </c>
      <c r="B7" s="213">
        <v>0.1</v>
      </c>
      <c r="C7" s="214" t="s">
        <v>20</v>
      </c>
      <c r="D7" s="231" t="s">
        <v>21</v>
      </c>
      <c r="E7" s="231"/>
      <c r="F7" s="231"/>
      <c r="G7" s="166"/>
      <c r="H7" s="166"/>
      <c r="I7" s="166"/>
      <c r="J7" s="167"/>
      <c r="K7" s="168"/>
      <c r="L7" s="168"/>
      <c r="M7" s="168"/>
      <c r="N7" s="169">
        <f>+L7*B7</f>
        <v>0</v>
      </c>
      <c r="O7" s="193">
        <f>B7*$O$5*M7/100</f>
        <v>0</v>
      </c>
      <c r="P7" s="206"/>
    </row>
    <row r="8" spans="1:16" ht="307.5" thickTop="1" thickBot="1">
      <c r="A8" s="215" t="s">
        <v>22</v>
      </c>
      <c r="B8" s="216">
        <v>0.35</v>
      </c>
      <c r="C8" s="217" t="s">
        <v>23</v>
      </c>
      <c r="D8" s="232" t="s">
        <v>24</v>
      </c>
      <c r="E8" s="232"/>
      <c r="F8" s="232"/>
      <c r="G8" s="170"/>
      <c r="H8" s="170"/>
      <c r="I8" s="170"/>
      <c r="J8" s="171"/>
      <c r="K8" s="172"/>
      <c r="L8" s="173"/>
      <c r="M8" s="173"/>
      <c r="N8" s="169">
        <f>+L8*B8</f>
        <v>0</v>
      </c>
      <c r="O8" s="194">
        <f>B8*$O$5*M8/100</f>
        <v>0</v>
      </c>
      <c r="P8" s="206"/>
    </row>
    <row r="9" spans="1:16" ht="256.5" thickTop="1" thickBot="1">
      <c r="A9" s="218" t="s">
        <v>25</v>
      </c>
      <c r="B9" s="216">
        <v>0.35</v>
      </c>
      <c r="C9" s="217" t="s">
        <v>26</v>
      </c>
      <c r="D9" s="233" t="s">
        <v>27</v>
      </c>
      <c r="E9" s="234"/>
      <c r="F9" s="235"/>
      <c r="G9" s="170"/>
      <c r="H9" s="170"/>
      <c r="I9" s="170"/>
      <c r="J9" s="171"/>
      <c r="K9" s="172"/>
      <c r="L9" s="173"/>
      <c r="M9" s="173"/>
      <c r="N9" s="169">
        <f t="shared" ref="N9:N10" si="0">+L9*B9</f>
        <v>0</v>
      </c>
      <c r="O9" s="194">
        <f t="shared" ref="O9:O10" si="1">B9*$O$5*M9/100</f>
        <v>0</v>
      </c>
      <c r="P9" s="174"/>
    </row>
    <row r="10" spans="1:16" ht="196.5" thickTop="1" thickBot="1">
      <c r="A10" s="218" t="s">
        <v>28</v>
      </c>
      <c r="B10" s="216">
        <v>0.2</v>
      </c>
      <c r="C10" s="217" t="s">
        <v>29</v>
      </c>
      <c r="D10" s="232" t="s">
        <v>30</v>
      </c>
      <c r="E10" s="232"/>
      <c r="F10" s="232"/>
      <c r="G10" s="170"/>
      <c r="H10" s="170"/>
      <c r="I10" s="170"/>
      <c r="J10" s="171"/>
      <c r="K10" s="172"/>
      <c r="L10" s="173"/>
      <c r="M10" s="173"/>
      <c r="N10" s="169">
        <f t="shared" si="0"/>
        <v>0</v>
      </c>
      <c r="O10" s="194">
        <f t="shared" si="1"/>
        <v>0</v>
      </c>
      <c r="P10" s="174"/>
    </row>
    <row r="11" spans="1:16" ht="45" customHeight="1" thickTop="1" thickBot="1">
      <c r="A11" s="218"/>
      <c r="B11" s="219"/>
      <c r="C11" s="217"/>
      <c r="D11" s="236"/>
      <c r="E11" s="236"/>
      <c r="F11" s="236"/>
      <c r="G11" s="170"/>
      <c r="H11" s="170"/>
      <c r="I11" s="170"/>
      <c r="J11" s="171"/>
      <c r="K11" s="172"/>
      <c r="L11" s="173"/>
      <c r="M11" s="173"/>
      <c r="N11" s="169">
        <f>+L11*B11</f>
        <v>0</v>
      </c>
      <c r="O11" s="194">
        <f>B11*$O$5*M11/100</f>
        <v>0</v>
      </c>
      <c r="P11" s="174"/>
    </row>
    <row r="12" spans="1:16" ht="45" customHeight="1" thickTop="1" thickBot="1">
      <c r="A12" s="220"/>
      <c r="B12" s="221"/>
      <c r="C12" s="222"/>
      <c r="D12" s="223"/>
      <c r="E12" s="223"/>
      <c r="F12" s="223"/>
      <c r="G12" s="175"/>
      <c r="H12" s="175"/>
      <c r="I12" s="175"/>
      <c r="J12" s="176"/>
      <c r="K12" s="177"/>
      <c r="L12" s="178"/>
      <c r="M12" s="178"/>
      <c r="N12" s="179">
        <f>+L12*B12</f>
        <v>0</v>
      </c>
      <c r="O12" s="195">
        <f>B12*$O$5*M12/100</f>
        <v>0</v>
      </c>
      <c r="P12" s="180"/>
    </row>
    <row r="13" spans="1:16">
      <c r="A13" s="85"/>
      <c r="B13" s="189">
        <f>SUM(B7:B12)</f>
        <v>1</v>
      </c>
      <c r="C13"/>
      <c r="D13"/>
      <c r="E13"/>
      <c r="F13"/>
      <c r="G13"/>
      <c r="H13"/>
      <c r="I13"/>
      <c r="J13"/>
      <c r="K13"/>
      <c r="L13"/>
      <c r="M13"/>
      <c r="N13"/>
      <c r="O13" s="190">
        <f>SUM(O7:O12)</f>
        <v>0</v>
      </c>
    </row>
    <row r="14" spans="1:16">
      <c r="A14" s="85"/>
      <c r="B14"/>
      <c r="C14"/>
      <c r="D14"/>
      <c r="E14"/>
      <c r="F14"/>
      <c r="G14"/>
      <c r="H14"/>
      <c r="I14"/>
      <c r="J14"/>
      <c r="K14"/>
      <c r="L14"/>
      <c r="M14"/>
      <c r="N14"/>
      <c r="O14" s="191"/>
    </row>
    <row r="15" spans="1:16" ht="15.75">
      <c r="A15" s="86" t="s">
        <v>31</v>
      </c>
      <c r="B15"/>
      <c r="C15"/>
      <c r="D15"/>
      <c r="E15"/>
      <c r="F15"/>
      <c r="G15"/>
      <c r="H15"/>
      <c r="I15"/>
      <c r="J15"/>
      <c r="K15"/>
      <c r="L15"/>
      <c r="M15"/>
      <c r="N15"/>
      <c r="O15" s="191"/>
    </row>
    <row r="16" spans="1:16">
      <c r="A16" s="87" t="s">
        <v>32</v>
      </c>
      <c r="B16" s="88" t="s">
        <v>33</v>
      </c>
      <c r="C16" s="224" t="s">
        <v>34</v>
      </c>
      <c r="D16" s="89" t="s">
        <v>35</v>
      </c>
      <c r="E16" s="90" t="s">
        <v>36</v>
      </c>
      <c r="F16" s="225" t="s">
        <v>37</v>
      </c>
      <c r="G16" s="192"/>
      <c r="H16" s="192"/>
      <c r="I16" s="192"/>
      <c r="J16" s="192"/>
      <c r="K16" s="192"/>
      <c r="L16"/>
      <c r="M16"/>
      <c r="N16"/>
      <c r="O16" s="191"/>
    </row>
    <row r="17" spans="1:15" ht="38.25">
      <c r="A17" s="91" t="s">
        <v>38</v>
      </c>
      <c r="B17" s="92" t="s">
        <v>39</v>
      </c>
      <c r="C17" s="224"/>
      <c r="D17" s="93" t="s">
        <v>40</v>
      </c>
      <c r="E17" s="94" t="s">
        <v>41</v>
      </c>
      <c r="F17" s="226"/>
      <c r="G17" s="228" t="s">
        <v>42</v>
      </c>
      <c r="H17" s="229"/>
      <c r="I17" s="229"/>
      <c r="J17" s="229"/>
      <c r="K17" s="229"/>
      <c r="L17"/>
      <c r="M17"/>
      <c r="N17"/>
      <c r="O17" s="191"/>
    </row>
    <row r="18" spans="1:15" ht="38.25">
      <c r="A18" s="91" t="s">
        <v>43</v>
      </c>
      <c r="B18" s="95" t="s">
        <v>44</v>
      </c>
      <c r="C18" s="96" t="s">
        <v>45</v>
      </c>
      <c r="D18" s="95" t="s">
        <v>46</v>
      </c>
      <c r="E18" s="95" t="s">
        <v>47</v>
      </c>
      <c r="F18" s="227"/>
      <c r="G18" s="7"/>
      <c r="H18" s="7"/>
      <c r="I18" s="7"/>
      <c r="J18" s="7"/>
      <c r="K18" s="7"/>
      <c r="L18"/>
      <c r="M18"/>
      <c r="N18"/>
      <c r="O18" s="191"/>
    </row>
  </sheetData>
  <sheetProtection algorithmName="SHA-512" hashValue="tTMlsO+qfqZOAxzUdWKwkaKSX6MllNprd7DIyqWfpheeTi7eVxlc9bRUfRIfg1ws5NK2VVYkP/bywzUK1DrQ6w==" saltValue="gAcXZxnjeVVhljgYPcoxQw==" spinCount="100000" sheet="1" objects="1" scenarios="1" selectLockedCells="1"/>
  <mergeCells count="16">
    <mergeCell ref="A1:N1"/>
    <mergeCell ref="A2:N2"/>
    <mergeCell ref="A3:N3"/>
    <mergeCell ref="A4:J4"/>
    <mergeCell ref="A5:H5"/>
    <mergeCell ref="I5:N5"/>
    <mergeCell ref="D12:F12"/>
    <mergeCell ref="C16:C17"/>
    <mergeCell ref="F16:F18"/>
    <mergeCell ref="G17:K17"/>
    <mergeCell ref="D6:F6"/>
    <mergeCell ref="D7:F7"/>
    <mergeCell ref="D8:F8"/>
    <mergeCell ref="D9:F9"/>
    <mergeCell ref="D10:F10"/>
    <mergeCell ref="D11:F11"/>
  </mergeCells>
  <dataValidations count="1">
    <dataValidation type="list" allowBlank="1" showInputMessage="1" showErrorMessage="1" sqref="J7:J12 H7:H12" xr:uid="{1B680293-ADEC-4DA1-83C3-A8CB505DD6FB}">
      <formula1>"in linea,positivo,negativo"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5"/>
  <sheetViews>
    <sheetView view="pageBreakPreview" zoomScaleNormal="100" zoomScaleSheetLayoutView="100" workbookViewId="0">
      <selection activeCell="Q12" sqref="Q12"/>
    </sheetView>
  </sheetViews>
  <sheetFormatPr defaultColWidth="9.140625" defaultRowHeight="11.25"/>
  <cols>
    <col min="1" max="1" width="2.42578125" style="2" customWidth="1"/>
    <col min="2" max="2" width="18" style="2" customWidth="1"/>
    <col min="3" max="3" width="8.42578125" style="2" customWidth="1"/>
    <col min="4" max="4" width="22.5703125" style="2" customWidth="1"/>
    <col min="5" max="5" width="53.7109375" style="2" customWidth="1"/>
    <col min="6" max="6" width="7.140625" style="2" customWidth="1"/>
    <col min="7" max="7" width="7.85546875" style="2" customWidth="1"/>
    <col min="8" max="8" width="2" style="2" bestFit="1" customWidth="1"/>
    <col min="9" max="9" width="11" style="2" customWidth="1"/>
    <col min="10" max="10" width="10.5703125" style="2" customWidth="1"/>
    <col min="11" max="11" width="26" style="28" customWidth="1"/>
    <col min="12" max="12" width="30.85546875" style="28" customWidth="1"/>
    <col min="13" max="16384" width="9.140625" style="2"/>
  </cols>
  <sheetData>
    <row r="1" spans="1:12" s="1" customFormat="1" ht="25.5" customHeight="1">
      <c r="A1" s="39"/>
      <c r="B1" s="154" t="s">
        <v>48</v>
      </c>
      <c r="C1" s="155"/>
      <c r="D1" s="155"/>
      <c r="E1" s="155"/>
      <c r="F1" s="155"/>
      <c r="G1" s="155"/>
      <c r="H1" s="155"/>
      <c r="I1" s="155"/>
      <c r="J1" s="29"/>
      <c r="K1" s="30"/>
      <c r="L1" s="31"/>
    </row>
    <row r="2" spans="1:12" s="1" customFormat="1" ht="25.5" customHeight="1">
      <c r="A2" s="39"/>
      <c r="B2" s="261" t="s">
        <v>49</v>
      </c>
      <c r="C2" s="262"/>
      <c r="D2" s="262"/>
      <c r="E2" s="262"/>
      <c r="F2" s="262"/>
      <c r="G2" s="262"/>
      <c r="H2" s="262"/>
      <c r="I2" s="262"/>
      <c r="J2" s="263"/>
      <c r="K2" s="263"/>
      <c r="L2" s="208"/>
    </row>
    <row r="3" spans="1:12" s="1" customFormat="1" ht="12.75">
      <c r="A3" s="39"/>
      <c r="B3" s="39"/>
      <c r="C3" s="39"/>
      <c r="D3" s="39"/>
      <c r="E3" s="39"/>
      <c r="F3" s="39"/>
      <c r="G3" s="39"/>
      <c r="H3" s="39"/>
      <c r="I3" s="39"/>
      <c r="J3" s="39"/>
      <c r="K3" s="47"/>
      <c r="L3" s="38"/>
    </row>
    <row r="4" spans="1:12" s="1" customFormat="1" ht="15">
      <c r="A4" s="39"/>
      <c r="B4" s="183" t="s">
        <v>50</v>
      </c>
      <c r="C4" s="184"/>
      <c r="D4" s="184"/>
      <c r="E4" s="32"/>
      <c r="F4" s="33"/>
      <c r="G4" s="34"/>
      <c r="H4" s="34"/>
      <c r="I4" s="34"/>
      <c r="J4" s="34"/>
      <c r="K4" s="35"/>
      <c r="L4" s="36"/>
    </row>
    <row r="5" spans="1:12" s="1" customFormat="1" ht="15">
      <c r="A5" s="39"/>
      <c r="B5" s="185" t="s">
        <v>51</v>
      </c>
      <c r="C5" s="186"/>
      <c r="D5" s="186"/>
      <c r="E5" s="37"/>
      <c r="F5" s="38"/>
      <c r="G5" s="39"/>
      <c r="H5" s="39"/>
      <c r="I5" s="39"/>
      <c r="J5" s="39"/>
      <c r="K5" s="40"/>
      <c r="L5" s="41"/>
    </row>
    <row r="6" spans="1:12" s="1" customFormat="1" ht="15">
      <c r="A6" s="39"/>
      <c r="B6" s="187" t="s">
        <v>52</v>
      </c>
      <c r="C6" s="188"/>
      <c r="D6" s="188"/>
      <c r="E6" s="42"/>
      <c r="F6" s="43"/>
      <c r="G6" s="44"/>
      <c r="H6" s="44"/>
      <c r="I6" s="44"/>
      <c r="J6" s="44"/>
      <c r="K6" s="45"/>
      <c r="L6" s="46"/>
    </row>
    <row r="7" spans="1:12" ht="12" thickBot="1">
      <c r="A7" s="48"/>
    </row>
    <row r="8" spans="1:12" s="3" customFormat="1">
      <c r="B8" s="23" t="s">
        <v>53</v>
      </c>
      <c r="C8" s="4" t="s">
        <v>54</v>
      </c>
      <c r="D8" s="4" t="s">
        <v>55</v>
      </c>
      <c r="E8" s="4" t="s">
        <v>56</v>
      </c>
      <c r="F8" s="4" t="s">
        <v>57</v>
      </c>
      <c r="G8" s="4" t="s">
        <v>58</v>
      </c>
      <c r="H8" s="4"/>
      <c r="I8" s="4" t="s">
        <v>59</v>
      </c>
      <c r="J8" s="4" t="s">
        <v>60</v>
      </c>
      <c r="K8" s="4" t="s">
        <v>61</v>
      </c>
      <c r="L8" s="97" t="s">
        <v>62</v>
      </c>
    </row>
    <row r="9" spans="1:12" s="5" customFormat="1" ht="128.25" customHeight="1" thickBot="1">
      <c r="B9" s="135" t="s">
        <v>63</v>
      </c>
      <c r="C9" s="136" t="s">
        <v>64</v>
      </c>
      <c r="D9" s="136" t="s">
        <v>65</v>
      </c>
      <c r="E9" s="136" t="s">
        <v>66</v>
      </c>
      <c r="F9" s="136" t="s">
        <v>6</v>
      </c>
      <c r="G9" s="136" t="s">
        <v>67</v>
      </c>
      <c r="H9" s="136"/>
      <c r="I9" s="136" t="s">
        <v>68</v>
      </c>
      <c r="J9" s="136" t="s">
        <v>69</v>
      </c>
      <c r="K9" s="137" t="s">
        <v>70</v>
      </c>
      <c r="L9" s="138" t="s">
        <v>71</v>
      </c>
    </row>
    <row r="10" spans="1:12" ht="34.5" customHeight="1">
      <c r="B10" s="249" t="s">
        <v>72</v>
      </c>
      <c r="C10" s="252">
        <v>15</v>
      </c>
      <c r="D10" s="108" t="s">
        <v>73</v>
      </c>
      <c r="E10" s="108" t="s">
        <v>74</v>
      </c>
      <c r="F10" s="109">
        <v>50</v>
      </c>
      <c r="G10" s="110"/>
      <c r="H10" s="111"/>
      <c r="I10" s="112"/>
      <c r="J10" s="196">
        <f>(($C$10*F10)/100)*I10</f>
        <v>0</v>
      </c>
      <c r="K10" s="139"/>
      <c r="L10" s="140"/>
    </row>
    <row r="11" spans="1:12" ht="29.25" customHeight="1" thickBot="1">
      <c r="B11" s="251"/>
      <c r="C11" s="254"/>
      <c r="D11" s="113" t="s">
        <v>75</v>
      </c>
      <c r="E11" s="114" t="s">
        <v>76</v>
      </c>
      <c r="F11" s="115">
        <v>50</v>
      </c>
      <c r="G11" s="116"/>
      <c r="H11" s="117"/>
      <c r="I11" s="118"/>
      <c r="J11" s="197">
        <f>(($C$10*F11)/100)*I11</f>
        <v>0</v>
      </c>
      <c r="K11" s="141"/>
      <c r="L11" s="142"/>
    </row>
    <row r="12" spans="1:12" ht="68.25" customHeight="1">
      <c r="B12" s="249" t="s">
        <v>77</v>
      </c>
      <c r="C12" s="252">
        <v>20</v>
      </c>
      <c r="D12" s="108" t="s">
        <v>78</v>
      </c>
      <c r="E12" s="108" t="s">
        <v>79</v>
      </c>
      <c r="F12" s="109">
        <v>50</v>
      </c>
      <c r="G12" s="110"/>
      <c r="H12" s="111"/>
      <c r="I12" s="112"/>
      <c r="J12" s="196">
        <f>($C$12*F12)/100*I12</f>
        <v>0</v>
      </c>
      <c r="K12" s="139"/>
      <c r="L12" s="140"/>
    </row>
    <row r="13" spans="1:12" ht="36" customHeight="1" thickBot="1">
      <c r="B13" s="251"/>
      <c r="C13" s="254"/>
      <c r="D13" s="113" t="s">
        <v>80</v>
      </c>
      <c r="E13" s="113" t="s">
        <v>81</v>
      </c>
      <c r="F13" s="115">
        <v>50</v>
      </c>
      <c r="G13" s="116"/>
      <c r="H13" s="117"/>
      <c r="I13" s="118"/>
      <c r="J13" s="197">
        <f>($C$12*F13)/100*I13</f>
        <v>0</v>
      </c>
      <c r="K13" s="141"/>
      <c r="L13" s="142"/>
    </row>
    <row r="14" spans="1:12" ht="47.25" customHeight="1">
      <c r="B14" s="249" t="s">
        <v>82</v>
      </c>
      <c r="C14" s="258">
        <v>15</v>
      </c>
      <c r="D14" s="108" t="s">
        <v>83</v>
      </c>
      <c r="E14" s="108" t="s">
        <v>84</v>
      </c>
      <c r="F14" s="109">
        <v>25</v>
      </c>
      <c r="G14" s="110"/>
      <c r="H14" s="111"/>
      <c r="I14" s="112"/>
      <c r="J14" s="196">
        <f>($C$14*F14)/100*I14</f>
        <v>0</v>
      </c>
      <c r="K14" s="139"/>
      <c r="L14" s="140"/>
    </row>
    <row r="15" spans="1:12" ht="26.25" thickBot="1">
      <c r="B15" s="250"/>
      <c r="C15" s="259"/>
      <c r="D15" s="119" t="s">
        <v>85</v>
      </c>
      <c r="E15" s="119" t="s">
        <v>86</v>
      </c>
      <c r="F15" s="120">
        <v>30</v>
      </c>
      <c r="G15" s="121"/>
      <c r="H15" s="122"/>
      <c r="I15" s="118"/>
      <c r="J15" s="198">
        <f>($C$14*F15)/100*I15</f>
        <v>0</v>
      </c>
      <c r="K15" s="143"/>
      <c r="L15" s="144"/>
    </row>
    <row r="16" spans="1:12" ht="25.5">
      <c r="B16" s="250"/>
      <c r="C16" s="259"/>
      <c r="D16" s="119" t="s">
        <v>87</v>
      </c>
      <c r="E16" s="119" t="s">
        <v>88</v>
      </c>
      <c r="F16" s="120">
        <v>25</v>
      </c>
      <c r="G16" s="121"/>
      <c r="H16" s="122"/>
      <c r="I16" s="112"/>
      <c r="J16" s="198">
        <f>($C$14*F16)/100*I16</f>
        <v>0</v>
      </c>
      <c r="K16" s="143"/>
      <c r="L16" s="144"/>
    </row>
    <row r="17" spans="2:12" ht="26.25" thickBot="1">
      <c r="B17" s="251"/>
      <c r="C17" s="260"/>
      <c r="D17" s="113" t="s">
        <v>89</v>
      </c>
      <c r="E17" s="113" t="s">
        <v>90</v>
      </c>
      <c r="F17" s="115">
        <v>20</v>
      </c>
      <c r="G17" s="116"/>
      <c r="H17" s="117"/>
      <c r="I17" s="118"/>
      <c r="J17" s="197">
        <f>($C$14*F17)/100*I17</f>
        <v>0</v>
      </c>
      <c r="K17" s="141"/>
      <c r="L17" s="142"/>
    </row>
    <row r="18" spans="2:12" ht="38.25">
      <c r="B18" s="249" t="s">
        <v>91</v>
      </c>
      <c r="C18" s="252">
        <v>15</v>
      </c>
      <c r="D18" s="108" t="s">
        <v>92</v>
      </c>
      <c r="E18" s="108" t="s">
        <v>93</v>
      </c>
      <c r="F18" s="109">
        <v>20</v>
      </c>
      <c r="G18" s="110"/>
      <c r="H18" s="111"/>
      <c r="I18" s="112"/>
      <c r="J18" s="196">
        <f>($C$18*F18)/100*I18</f>
        <v>0</v>
      </c>
      <c r="K18" s="139"/>
      <c r="L18" s="140"/>
    </row>
    <row r="19" spans="2:12" ht="55.5" customHeight="1" thickBot="1">
      <c r="B19" s="250"/>
      <c r="C19" s="253"/>
      <c r="D19" s="119" t="s">
        <v>94</v>
      </c>
      <c r="E19" s="119" t="s">
        <v>95</v>
      </c>
      <c r="F19" s="120">
        <v>25</v>
      </c>
      <c r="G19" s="121"/>
      <c r="H19" s="122"/>
      <c r="I19" s="118"/>
      <c r="J19" s="198">
        <f>($C$18*F19)/100*I19</f>
        <v>0</v>
      </c>
      <c r="K19" s="143"/>
      <c r="L19" s="144"/>
    </row>
    <row r="20" spans="2:12" ht="25.5">
      <c r="B20" s="250"/>
      <c r="C20" s="253"/>
      <c r="D20" s="119" t="s">
        <v>96</v>
      </c>
      <c r="E20" s="119" t="s">
        <v>97</v>
      </c>
      <c r="F20" s="120">
        <v>15</v>
      </c>
      <c r="G20" s="121"/>
      <c r="H20" s="122"/>
      <c r="I20" s="112"/>
      <c r="J20" s="198">
        <f>($C$18*F20)/100*I20</f>
        <v>0</v>
      </c>
      <c r="K20" s="145"/>
      <c r="L20" s="144"/>
    </row>
    <row r="21" spans="2:12" ht="26.25" thickBot="1">
      <c r="B21" s="250"/>
      <c r="C21" s="253"/>
      <c r="D21" s="119" t="s">
        <v>98</v>
      </c>
      <c r="E21" s="119" t="s">
        <v>99</v>
      </c>
      <c r="F21" s="120">
        <v>30</v>
      </c>
      <c r="G21" s="121"/>
      <c r="H21" s="122"/>
      <c r="I21" s="118"/>
      <c r="J21" s="198">
        <f>($C$18*F21)/100*I21</f>
        <v>0</v>
      </c>
      <c r="K21" s="145"/>
      <c r="L21" s="144"/>
    </row>
    <row r="22" spans="2:12" ht="38.25" customHeight="1" thickBot="1">
      <c r="B22" s="251"/>
      <c r="C22" s="254"/>
      <c r="D22" s="113" t="s">
        <v>100</v>
      </c>
      <c r="E22" s="113" t="s">
        <v>101</v>
      </c>
      <c r="F22" s="115">
        <v>10</v>
      </c>
      <c r="G22" s="116"/>
      <c r="H22" s="117"/>
      <c r="I22" s="112"/>
      <c r="J22" s="197">
        <f>($C$18*F22)/100*I22</f>
        <v>0</v>
      </c>
      <c r="K22" s="146"/>
      <c r="L22" s="142"/>
    </row>
    <row r="23" spans="2:12" ht="74.25" customHeight="1" thickBot="1">
      <c r="B23" s="249" t="s">
        <v>102</v>
      </c>
      <c r="C23" s="255">
        <v>20</v>
      </c>
      <c r="D23" s="123" t="s">
        <v>103</v>
      </c>
      <c r="E23" s="123" t="s">
        <v>104</v>
      </c>
      <c r="F23" s="124">
        <v>20</v>
      </c>
      <c r="G23" s="110"/>
      <c r="H23" s="111"/>
      <c r="I23" s="118"/>
      <c r="J23" s="196">
        <f>($C$23*F23)/100*I23</f>
        <v>0</v>
      </c>
      <c r="K23" s="147"/>
      <c r="L23" s="140"/>
    </row>
    <row r="24" spans="2:12" ht="45.75" customHeight="1">
      <c r="B24" s="250"/>
      <c r="C24" s="256"/>
      <c r="D24" s="125" t="s">
        <v>105</v>
      </c>
      <c r="E24" s="125" t="s">
        <v>106</v>
      </c>
      <c r="F24" s="126">
        <v>40</v>
      </c>
      <c r="G24" s="121"/>
      <c r="H24" s="122"/>
      <c r="I24" s="112"/>
      <c r="J24" s="198">
        <f>($C$23*F24)/100*I24</f>
        <v>0</v>
      </c>
      <c r="K24" s="148"/>
      <c r="L24" s="144"/>
    </row>
    <row r="25" spans="2:12" ht="174.75" customHeight="1" thickBot="1">
      <c r="B25" s="251"/>
      <c r="C25" s="257"/>
      <c r="D25" s="114" t="s">
        <v>107</v>
      </c>
      <c r="E25" s="113" t="s">
        <v>108</v>
      </c>
      <c r="F25" s="127">
        <v>40</v>
      </c>
      <c r="G25" s="116"/>
      <c r="H25" s="117"/>
      <c r="I25" s="118"/>
      <c r="J25" s="197">
        <f>($C$23*F25)/100*I25</f>
        <v>0</v>
      </c>
      <c r="K25" s="149"/>
      <c r="L25" s="142"/>
    </row>
    <row r="26" spans="2:12" ht="42" customHeight="1">
      <c r="B26" s="249" t="s">
        <v>109</v>
      </c>
      <c r="C26" s="252">
        <v>15</v>
      </c>
      <c r="D26" s="108" t="s">
        <v>110</v>
      </c>
      <c r="E26" s="108" t="s">
        <v>111</v>
      </c>
      <c r="F26" s="109">
        <v>50</v>
      </c>
      <c r="G26" s="110"/>
      <c r="H26" s="111"/>
      <c r="I26" s="112"/>
      <c r="J26" s="196">
        <f>($C$26*F26)/100*I26</f>
        <v>0</v>
      </c>
      <c r="K26" s="150"/>
      <c r="L26" s="140"/>
    </row>
    <row r="27" spans="2:12" ht="26.25" thickBot="1">
      <c r="B27" s="250"/>
      <c r="C27" s="253"/>
      <c r="D27" s="119" t="s">
        <v>112</v>
      </c>
      <c r="E27" s="119" t="s">
        <v>113</v>
      </c>
      <c r="F27" s="120">
        <v>30</v>
      </c>
      <c r="G27" s="121"/>
      <c r="H27" s="122"/>
      <c r="I27" s="118"/>
      <c r="J27" s="198">
        <f>($C$26*F27)/100*I27</f>
        <v>0</v>
      </c>
      <c r="K27" s="151"/>
      <c r="L27" s="144"/>
    </row>
    <row r="28" spans="2:12" ht="27" customHeight="1" thickBot="1">
      <c r="B28" s="251"/>
      <c r="C28" s="254"/>
      <c r="D28" s="113" t="s">
        <v>114</v>
      </c>
      <c r="E28" s="113" t="s">
        <v>115</v>
      </c>
      <c r="F28" s="115">
        <v>20</v>
      </c>
      <c r="G28" s="116"/>
      <c r="H28" s="117"/>
      <c r="I28" s="112"/>
      <c r="J28" s="197">
        <f>($C$26*F28)/100*I28</f>
        <v>0</v>
      </c>
      <c r="K28" s="152"/>
      <c r="L28" s="142"/>
    </row>
    <row r="29" spans="2:12" ht="53.25" thickBot="1">
      <c r="B29" s="128" t="s">
        <v>116</v>
      </c>
      <c r="C29" s="129">
        <f>+SUM(C10:C28)</f>
        <v>100</v>
      </c>
      <c r="D29" s="130"/>
      <c r="E29" s="131"/>
      <c r="F29" s="131">
        <f>SUM(F10:F28)/6</f>
        <v>100</v>
      </c>
      <c r="G29" s="131"/>
      <c r="H29" s="132"/>
      <c r="I29" s="133" t="s">
        <v>117</v>
      </c>
      <c r="J29" s="199">
        <f>SUM(J10:J28)</f>
        <v>0</v>
      </c>
      <c r="K29" s="153"/>
      <c r="L29" s="153"/>
    </row>
    <row r="30" spans="2:12" ht="12.75">
      <c r="B30" s="271"/>
      <c r="C30" s="271"/>
      <c r="D30" s="271"/>
      <c r="E30" s="271"/>
      <c r="F30" s="271"/>
      <c r="G30" s="271"/>
      <c r="H30" s="273"/>
      <c r="I30" s="209" t="s">
        <v>118</v>
      </c>
      <c r="J30" s="210"/>
      <c r="K30" s="153"/>
      <c r="L30" s="153"/>
    </row>
    <row r="31" spans="2:12" ht="27">
      <c r="B31" s="271"/>
      <c r="C31" s="271"/>
      <c r="D31" s="271"/>
      <c r="E31" s="271"/>
      <c r="F31" s="271"/>
      <c r="G31" s="271"/>
      <c r="H31" s="273"/>
      <c r="I31" s="134" t="s">
        <v>119</v>
      </c>
      <c r="J31" s="211">
        <f>J29/400</f>
        <v>0</v>
      </c>
      <c r="K31" s="153"/>
      <c r="L31" s="153"/>
    </row>
    <row r="32" spans="2:12" ht="12.75">
      <c r="B32" s="13" t="s">
        <v>31</v>
      </c>
      <c r="C32" s="1"/>
      <c r="D32" s="1"/>
      <c r="E32" s="1"/>
      <c r="F32" s="1"/>
      <c r="G32" s="1"/>
      <c r="H32" s="6"/>
      <c r="I32" s="24"/>
      <c r="J32" s="11"/>
      <c r="K32" s="12"/>
    </row>
    <row r="33" spans="2:11" ht="22.5">
      <c r="B33" s="14" t="s">
        <v>32</v>
      </c>
      <c r="C33" s="275" t="s">
        <v>120</v>
      </c>
      <c r="D33" s="276"/>
      <c r="E33" s="1"/>
      <c r="F33" s="1"/>
      <c r="G33" s="1"/>
      <c r="H33" s="6"/>
      <c r="I33" s="25" t="s">
        <v>121</v>
      </c>
      <c r="J33" s="200">
        <f>IF(J31&lt;0.25,0,IF(AND(J31&gt;=0.25,J31&lt;0.5),D47,IF(AND(J31&gt;=0.5,J31&lt;0.6),D46,IF(AND(J31&gt;=0.6,J31&lt;0.7),D45,IF(AND(J31&gt;=0.7,J31&lt;0.85),D44,D43)))))</f>
        <v>0</v>
      </c>
      <c r="K33" s="12"/>
    </row>
    <row r="34" spans="2:11" ht="22.5">
      <c r="B34" s="15" t="s">
        <v>122</v>
      </c>
      <c r="C34" s="78" t="s">
        <v>123</v>
      </c>
      <c r="D34" s="79" t="s">
        <v>124</v>
      </c>
      <c r="E34" s="1"/>
      <c r="F34" s="1"/>
      <c r="G34" s="1"/>
      <c r="H34" s="274"/>
      <c r="I34" s="26" t="s">
        <v>125</v>
      </c>
      <c r="J34" s="266">
        <f>J33*L2</f>
        <v>0</v>
      </c>
      <c r="K34" s="12"/>
    </row>
    <row r="35" spans="2:11" ht="11.25" customHeight="1">
      <c r="B35" s="16">
        <v>1</v>
      </c>
      <c r="C35" s="17" t="s">
        <v>126</v>
      </c>
      <c r="D35" s="17" t="s">
        <v>127</v>
      </c>
      <c r="E35" s="1"/>
      <c r="F35" s="1"/>
      <c r="G35" s="1"/>
      <c r="H35" s="274"/>
      <c r="I35" s="27" t="s">
        <v>128</v>
      </c>
      <c r="J35" s="267"/>
      <c r="K35" s="12"/>
    </row>
    <row r="36" spans="2:11" ht="23.25" customHeight="1">
      <c r="B36" s="17">
        <v>2</v>
      </c>
      <c r="C36" s="17" t="s">
        <v>129</v>
      </c>
      <c r="D36" s="17" t="s">
        <v>130</v>
      </c>
      <c r="E36" s="1"/>
      <c r="F36" s="1"/>
      <c r="G36" s="1"/>
      <c r="H36" s="274"/>
      <c r="I36" s="74" t="s">
        <v>131</v>
      </c>
      <c r="J36" s="268"/>
      <c r="K36" s="12"/>
    </row>
    <row r="37" spans="2:11" ht="12.75">
      <c r="B37" s="17">
        <v>3</v>
      </c>
      <c r="C37" s="17" t="s">
        <v>132</v>
      </c>
      <c r="D37" s="17" t="s">
        <v>133</v>
      </c>
      <c r="E37" s="1"/>
      <c r="F37" s="1"/>
      <c r="G37" s="1"/>
      <c r="H37" s="1"/>
      <c r="I37" s="1"/>
      <c r="J37" s="1"/>
      <c r="K37" s="12"/>
    </row>
    <row r="38" spans="2:11" ht="12.75">
      <c r="B38" s="17">
        <v>4</v>
      </c>
      <c r="C38" s="17" t="s">
        <v>134</v>
      </c>
      <c r="D38" s="17" t="s">
        <v>135</v>
      </c>
      <c r="E38" s="1"/>
      <c r="F38" s="1"/>
      <c r="G38" s="1"/>
      <c r="H38" s="1"/>
      <c r="I38" s="1"/>
      <c r="J38" s="1"/>
      <c r="K38" s="12"/>
    </row>
    <row r="39" spans="2:11" ht="68.25" customHeight="1">
      <c r="B39" s="277" t="s">
        <v>136</v>
      </c>
      <c r="C39" s="277"/>
      <c r="D39" s="277"/>
      <c r="E39" s="277"/>
      <c r="F39" s="277"/>
      <c r="G39" s="277"/>
      <c r="H39" s="277"/>
      <c r="I39" s="277"/>
      <c r="J39" s="277"/>
      <c r="K39" s="12"/>
    </row>
    <row r="40" spans="2:11" ht="31.35" customHeight="1">
      <c r="B40" s="272" t="s">
        <v>137</v>
      </c>
      <c r="C40" s="272"/>
      <c r="D40" s="272"/>
      <c r="E40" s="272"/>
      <c r="F40" s="1"/>
      <c r="G40" s="1"/>
      <c r="H40" s="1"/>
      <c r="I40" s="1"/>
      <c r="J40" s="1"/>
      <c r="K40" s="12"/>
    </row>
    <row r="41" spans="2:11" ht="12.75">
      <c r="B41" s="269" t="s">
        <v>138</v>
      </c>
      <c r="C41" s="270" t="s">
        <v>139</v>
      </c>
      <c r="D41" s="18" t="s">
        <v>140</v>
      </c>
      <c r="F41" s="1"/>
      <c r="G41" s="1"/>
      <c r="H41" s="1"/>
      <c r="I41" s="1"/>
      <c r="J41" s="1"/>
      <c r="K41" s="12"/>
    </row>
    <row r="42" spans="2:11" ht="12.75">
      <c r="B42" s="269"/>
      <c r="C42" s="270"/>
      <c r="D42" s="19" t="s">
        <v>141</v>
      </c>
      <c r="F42" s="1"/>
      <c r="G42" s="1"/>
      <c r="H42" s="1"/>
      <c r="I42" s="1"/>
      <c r="J42" s="1"/>
      <c r="K42" s="12"/>
    </row>
    <row r="43" spans="2:11" ht="22.5">
      <c r="B43" s="20" t="s">
        <v>142</v>
      </c>
      <c r="C43" s="17" t="s">
        <v>143</v>
      </c>
      <c r="D43" s="21">
        <v>1</v>
      </c>
      <c r="F43" s="1"/>
      <c r="G43" s="1"/>
      <c r="H43" s="1"/>
      <c r="I43" s="1"/>
      <c r="J43" s="1"/>
      <c r="K43" s="12"/>
    </row>
    <row r="44" spans="2:11" ht="19.5" customHeight="1">
      <c r="B44" s="20" t="s">
        <v>144</v>
      </c>
      <c r="C44" s="17" t="s">
        <v>145</v>
      </c>
      <c r="D44" s="22">
        <v>0.9</v>
      </c>
      <c r="F44" s="1"/>
      <c r="G44" s="1"/>
      <c r="H44" s="1"/>
      <c r="I44" s="1"/>
      <c r="J44" s="1"/>
      <c r="K44" s="12"/>
    </row>
    <row r="45" spans="2:11" ht="22.5">
      <c r="B45" s="20" t="s">
        <v>146</v>
      </c>
      <c r="C45" s="17" t="s">
        <v>147</v>
      </c>
      <c r="D45" s="22">
        <v>0.8</v>
      </c>
      <c r="F45" s="1"/>
      <c r="G45" s="1"/>
      <c r="H45" s="1"/>
      <c r="I45" s="1"/>
      <c r="J45" s="1"/>
      <c r="K45" s="12"/>
    </row>
    <row r="46" spans="2:11" ht="22.5">
      <c r="B46" s="20" t="s">
        <v>148</v>
      </c>
      <c r="C46" s="17" t="s">
        <v>149</v>
      </c>
      <c r="D46" s="22">
        <v>0.7</v>
      </c>
      <c r="F46" s="1"/>
      <c r="G46" s="1"/>
      <c r="H46" s="1"/>
      <c r="I46" s="1"/>
      <c r="J46" s="1"/>
    </row>
    <row r="47" spans="2:11" ht="35.25" customHeight="1">
      <c r="B47" s="20" t="s">
        <v>150</v>
      </c>
      <c r="C47" s="17" t="s">
        <v>151</v>
      </c>
      <c r="D47" s="22">
        <v>0.5</v>
      </c>
      <c r="F47" s="1"/>
      <c r="G47" s="1"/>
      <c r="H47" s="1"/>
      <c r="I47" s="1"/>
      <c r="J47" s="1"/>
    </row>
    <row r="48" spans="2:11" ht="12" customHeight="1">
      <c r="B48" s="75"/>
      <c r="C48" s="76"/>
      <c r="D48" s="77"/>
      <c r="F48" s="1"/>
      <c r="G48" s="1"/>
      <c r="H48" s="1"/>
      <c r="I48" s="1"/>
      <c r="J48" s="1"/>
    </row>
    <row r="49" spans="2:12" ht="53.25" customHeight="1">
      <c r="B49" s="264"/>
      <c r="C49" s="265"/>
      <c r="D49" s="265"/>
      <c r="E49" s="265"/>
      <c r="F49" s="265"/>
      <c r="G49" s="265"/>
      <c r="H49" s="265"/>
      <c r="I49" s="265"/>
      <c r="J49" s="265"/>
      <c r="K49" s="265"/>
      <c r="L49" s="265"/>
    </row>
    <row r="50" spans="2:12" ht="12.75">
      <c r="B50" s="1"/>
      <c r="C50" s="1"/>
      <c r="D50" s="1"/>
      <c r="E50" s="1"/>
      <c r="F50" s="1"/>
      <c r="G50" s="1"/>
      <c r="H50" s="1"/>
      <c r="I50" s="1"/>
      <c r="J50" s="1"/>
    </row>
    <row r="51" spans="2:12" ht="12.75">
      <c r="H51" s="1"/>
      <c r="I51" s="1"/>
      <c r="J51" s="1"/>
    </row>
    <row r="52" spans="2:12" ht="12.75">
      <c r="H52" s="1"/>
      <c r="I52" s="1"/>
      <c r="J52" s="1"/>
    </row>
    <row r="53" spans="2:12" ht="12.75">
      <c r="H53" s="1"/>
      <c r="I53" s="1"/>
      <c r="J53" s="1"/>
    </row>
    <row r="54" spans="2:12" ht="12.75">
      <c r="H54" s="1"/>
      <c r="I54" s="1"/>
      <c r="J54" s="1"/>
    </row>
    <row r="55" spans="2:12" ht="12.75">
      <c r="H55" s="1"/>
      <c r="I55" s="1"/>
      <c r="J55" s="1"/>
    </row>
  </sheetData>
  <sheetProtection algorithmName="SHA-512" hashValue="Wp7zU7MI4nMpc2M6oUhTI/sbAcBXoodCPrbh0xl8hNpabedE3P0OTUjcFRVSLfYkg8SColMjDQ0pT0AIFXemYA==" saltValue="Q7TaHrhxaBQFgVld1vT9aw==" spinCount="100000" sheet="1" formatCells="0" formatColumns="0" formatRows="0"/>
  <protectedRanges>
    <protectedRange sqref="J2" name="Intervallo5"/>
    <protectedRange sqref="B4:J6" name="Intervallo1"/>
    <protectedRange sqref="G10:G28" name="Intervallo2"/>
    <protectedRange sqref="I10:I28" name="Intervallo3"/>
    <protectedRange sqref="K4:K5" name="Intervallo1_1"/>
    <protectedRange sqref="K10:K19" name="Intervallo3_1"/>
  </protectedRanges>
  <mergeCells count="24">
    <mergeCell ref="B49:L49"/>
    <mergeCell ref="J34:J36"/>
    <mergeCell ref="B41:B42"/>
    <mergeCell ref="C41:C42"/>
    <mergeCell ref="B26:B28"/>
    <mergeCell ref="C26:C28"/>
    <mergeCell ref="B30:G31"/>
    <mergeCell ref="B40:E40"/>
    <mergeCell ref="H30:H31"/>
    <mergeCell ref="H34:H36"/>
    <mergeCell ref="C33:D33"/>
    <mergeCell ref="B39:J39"/>
    <mergeCell ref="B2:I2"/>
    <mergeCell ref="J2:K2"/>
    <mergeCell ref="B10:B11"/>
    <mergeCell ref="C10:C11"/>
    <mergeCell ref="B12:B13"/>
    <mergeCell ref="C12:C13"/>
    <mergeCell ref="B18:B22"/>
    <mergeCell ref="C18:C22"/>
    <mergeCell ref="B23:B25"/>
    <mergeCell ref="C23:C25"/>
    <mergeCell ref="B14:B17"/>
    <mergeCell ref="C14:C17"/>
  </mergeCells>
  <phoneticPr fontId="6" type="noConversion"/>
  <pageMargins left="0.70866141732283472" right="0.70866141732283472" top="0.55118110236220474" bottom="0.15748031496062992" header="0.31496062992125984" footer="0.31496062992125984"/>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5"/>
  <sheetViews>
    <sheetView workbookViewId="0">
      <selection activeCell="C11" sqref="C11"/>
    </sheetView>
  </sheetViews>
  <sheetFormatPr defaultColWidth="9.140625" defaultRowHeight="12.75"/>
  <cols>
    <col min="1" max="1" width="4.42578125" style="1" customWidth="1"/>
    <col min="2" max="5" width="9.140625" style="1"/>
    <col min="6" max="6" width="13" style="1" customWidth="1"/>
    <col min="7" max="7" width="10" style="1" customWidth="1"/>
    <col min="8" max="9" width="9.140625" style="1"/>
    <col min="10" max="10" width="11.5703125" style="1" customWidth="1"/>
    <col min="11" max="11" width="11.42578125" style="1" customWidth="1"/>
    <col min="12" max="16384" width="9.140625" style="1"/>
  </cols>
  <sheetData>
    <row r="1" spans="1:15">
      <c r="A1" s="39"/>
      <c r="B1" s="39"/>
      <c r="C1" s="39"/>
      <c r="D1" s="39"/>
      <c r="E1" s="39"/>
      <c r="F1" s="39"/>
      <c r="G1" s="39"/>
      <c r="H1" s="39"/>
      <c r="I1" s="39"/>
      <c r="J1" s="39"/>
      <c r="K1" s="39"/>
      <c r="L1" s="39"/>
      <c r="M1" s="39"/>
      <c r="N1" s="39"/>
      <c r="O1" s="39"/>
    </row>
    <row r="2" spans="1:15">
      <c r="B2" s="39" t="s">
        <v>152</v>
      </c>
      <c r="C2" s="39"/>
      <c r="D2" s="39"/>
      <c r="E2" s="39"/>
      <c r="F2" s="39"/>
      <c r="G2" s="39"/>
      <c r="H2" s="39"/>
      <c r="I2" s="39"/>
      <c r="J2" s="39"/>
      <c r="K2" s="39"/>
      <c r="L2" s="39"/>
      <c r="M2" s="39"/>
      <c r="N2" s="39"/>
      <c r="O2" s="39"/>
    </row>
    <row r="3" spans="1:15">
      <c r="A3" s="39"/>
      <c r="B3" s="39"/>
      <c r="C3" s="39"/>
      <c r="D3" s="39"/>
      <c r="E3" s="39"/>
      <c r="F3" s="39"/>
      <c r="G3" s="39"/>
      <c r="H3" s="39"/>
      <c r="I3" s="39"/>
      <c r="J3" s="39"/>
      <c r="K3" s="39"/>
      <c r="L3" s="39"/>
      <c r="M3" s="39"/>
      <c r="N3" s="39"/>
      <c r="O3" s="39"/>
    </row>
    <row r="4" spans="1:15" s="12" customFormat="1">
      <c r="B4" s="51" t="s">
        <v>153</v>
      </c>
      <c r="C4" s="52"/>
      <c r="D4" s="52"/>
      <c r="E4" s="52"/>
      <c r="F4" s="53"/>
      <c r="G4" s="53"/>
      <c r="H4" s="53"/>
      <c r="I4" s="53"/>
      <c r="J4" s="53"/>
      <c r="K4" s="54"/>
    </row>
    <row r="5" spans="1:15" s="12" customFormat="1">
      <c r="B5" s="55" t="s">
        <v>154</v>
      </c>
      <c r="C5" s="56"/>
      <c r="D5" s="56"/>
      <c r="E5" s="56"/>
      <c r="F5" s="57"/>
      <c r="G5" s="57" t="s">
        <v>155</v>
      </c>
      <c r="H5" s="57"/>
      <c r="I5" s="57"/>
      <c r="J5" s="57"/>
      <c r="K5" s="58"/>
    </row>
    <row r="6" spans="1:15" s="12" customFormat="1">
      <c r="B6" s="59" t="s">
        <v>156</v>
      </c>
      <c r="C6" s="60"/>
      <c r="D6" s="60"/>
      <c r="E6" s="60"/>
      <c r="F6" s="61"/>
      <c r="G6" s="61"/>
      <c r="H6" s="61"/>
      <c r="I6" s="61"/>
      <c r="J6" s="61"/>
      <c r="K6" s="62"/>
    </row>
    <row r="7" spans="1:15" s="12" customFormat="1" ht="13.5" thickBot="1"/>
    <row r="8" spans="1:15" ht="13.5" thickBot="1">
      <c r="B8" s="67" t="s">
        <v>157</v>
      </c>
      <c r="C8" s="68"/>
      <c r="D8" s="68"/>
      <c r="E8" s="68"/>
      <c r="F8" s="68"/>
      <c r="G8" s="68"/>
      <c r="H8" s="68"/>
      <c r="I8" s="68"/>
      <c r="J8" s="68"/>
      <c r="K8" s="69"/>
    </row>
    <row r="9" spans="1:15">
      <c r="K9" s="70"/>
    </row>
    <row r="10" spans="1:15" ht="18.75" customHeight="1">
      <c r="B10" s="67" t="s">
        <v>158</v>
      </c>
      <c r="C10" s="68"/>
      <c r="D10" s="68"/>
      <c r="E10" s="68"/>
      <c r="F10" s="98"/>
      <c r="G10" s="201" t="e">
        <f>#REF!</f>
        <v>#REF!</v>
      </c>
      <c r="H10" s="68"/>
      <c r="I10" s="68"/>
      <c r="J10" s="68"/>
      <c r="K10" s="99"/>
    </row>
    <row r="11" spans="1:15" ht="20.25" customHeight="1" thickBot="1">
      <c r="B11" s="100" t="s">
        <v>159</v>
      </c>
      <c r="C11" s="71"/>
      <c r="D11" s="71"/>
      <c r="E11" s="71"/>
      <c r="F11" s="72"/>
      <c r="G11" s="202" t="e">
        <f>+SUM(G10)*K8</f>
        <v>#REF!</v>
      </c>
      <c r="H11" s="71"/>
      <c r="I11" s="71"/>
      <c r="J11" s="71"/>
      <c r="K11" s="73"/>
    </row>
    <row r="12" spans="1:15" ht="9" customHeight="1" thickTop="1">
      <c r="B12" s="63"/>
      <c r="C12" s="64"/>
      <c r="D12" s="64"/>
      <c r="E12" s="64"/>
      <c r="F12" s="65"/>
      <c r="G12" s="203"/>
      <c r="H12" s="64"/>
      <c r="I12" s="64"/>
      <c r="J12" s="64"/>
      <c r="K12" s="66"/>
    </row>
    <row r="13" spans="1:15">
      <c r="B13" s="101" t="s">
        <v>160</v>
      </c>
      <c r="C13" s="102"/>
      <c r="D13" s="102"/>
      <c r="E13" s="102"/>
      <c r="F13" s="103"/>
      <c r="G13" s="204">
        <f>'Scheda comport D_ resp str'!J34</f>
        <v>0</v>
      </c>
      <c r="H13" s="102"/>
      <c r="I13" s="102"/>
      <c r="J13" s="102"/>
      <c r="K13" s="104"/>
    </row>
    <row r="14" spans="1:15">
      <c r="B14" s="105" t="s">
        <v>161</v>
      </c>
      <c r="C14" s="106"/>
      <c r="D14" s="106"/>
      <c r="E14" s="106"/>
      <c r="F14" s="106"/>
      <c r="G14" s="205">
        <f>(G13)</f>
        <v>0</v>
      </c>
      <c r="H14" s="106"/>
      <c r="I14" s="106"/>
      <c r="J14" s="106"/>
      <c r="K14" s="107"/>
    </row>
    <row r="15" spans="1:15">
      <c r="A15" s="39"/>
      <c r="B15" s="39"/>
      <c r="C15" s="39"/>
      <c r="D15" s="39"/>
      <c r="E15" s="39"/>
      <c r="F15" s="39"/>
      <c r="G15" s="39"/>
      <c r="H15" s="39"/>
      <c r="I15" s="39"/>
      <c r="J15" s="39"/>
      <c r="K15" s="39"/>
      <c r="L15" s="39"/>
      <c r="M15" s="39"/>
      <c r="N15" s="39"/>
      <c r="O15" s="39"/>
    </row>
  </sheetData>
  <sheetProtection algorithmName="SHA-512" hashValue="FsTS4HFqg9yVJudxdNWRupLIKlXbAcvBc/k5jL23OEmyS0ywwrrVOmx/QD3JJfb7nM9NL85M6nGg90xPC7UIlQ==" saltValue="t1koiIUNWV5taYaET+wjVQ==" spinCount="100000" sheet="1" objects="1" scenarios="1"/>
  <protectedRanges>
    <protectedRange sqref="C4:K6" name="Intervallo1_1"/>
    <protectedRange sqref="K8" name="Intervallo2_1"/>
  </protectedRanges>
  <phoneticPr fontId="6" type="noConversion"/>
  <pageMargins left="0.74803149606299213" right="0.74803149606299213" top="0.98425196850393704" bottom="0.98425196850393704" header="0.51181102362204722" footer="0.51181102362204722"/>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0"/>
  <sheetViews>
    <sheetView view="pageBreakPreview" zoomScale="60" zoomScaleNormal="100" workbookViewId="0">
      <selection activeCell="A13" sqref="A13"/>
    </sheetView>
  </sheetViews>
  <sheetFormatPr defaultColWidth="9.42578125" defaultRowHeight="24.95" customHeight="1"/>
  <cols>
    <col min="1" max="1" width="150.5703125" style="7" customWidth="1"/>
    <col min="2" max="16384" width="9.42578125" style="7"/>
  </cols>
  <sheetData>
    <row r="1" spans="1:1" ht="24.95" customHeight="1">
      <c r="A1" s="49" t="s">
        <v>162</v>
      </c>
    </row>
    <row r="2" spans="1:1" ht="13.5" customHeight="1">
      <c r="A2" s="8"/>
    </row>
    <row r="3" spans="1:1" ht="24.95" customHeight="1">
      <c r="A3" s="8" t="s">
        <v>163</v>
      </c>
    </row>
    <row r="4" spans="1:1" ht="24.95" customHeight="1">
      <c r="A4" s="8" t="s">
        <v>164</v>
      </c>
    </row>
    <row r="5" spans="1:1" ht="30" customHeight="1">
      <c r="A5" s="8" t="s">
        <v>165</v>
      </c>
    </row>
    <row r="6" spans="1:1" ht="24.95" customHeight="1">
      <c r="A6" s="8" t="s">
        <v>166</v>
      </c>
    </row>
    <row r="7" spans="1:1" ht="24.95" customHeight="1">
      <c r="A7" s="8"/>
    </row>
    <row r="8" spans="1:1" ht="24.95" customHeight="1">
      <c r="A8" s="50" t="s">
        <v>167</v>
      </c>
    </row>
    <row r="9" spans="1:1" ht="35.1" customHeight="1">
      <c r="A9" s="8" t="s">
        <v>168</v>
      </c>
    </row>
    <row r="10" spans="1:1" ht="24.95" customHeight="1">
      <c r="A10" s="8" t="s">
        <v>169</v>
      </c>
    </row>
    <row r="11" spans="1:1" ht="13.5" customHeight="1">
      <c r="A11" s="8"/>
    </row>
    <row r="12" spans="1:1" ht="24.95" customHeight="1">
      <c r="A12" s="50" t="s">
        <v>170</v>
      </c>
    </row>
    <row r="13" spans="1:1" ht="78.75" customHeight="1">
      <c r="A13" s="8" t="s">
        <v>171</v>
      </c>
    </row>
    <row r="14" spans="1:1" ht="24.95" customHeight="1">
      <c r="A14" s="8" t="s">
        <v>172</v>
      </c>
    </row>
    <row r="15" spans="1:1" ht="24.95" customHeight="1">
      <c r="A15" s="8" t="s">
        <v>173</v>
      </c>
    </row>
    <row r="16" spans="1:1" ht="24.95" customHeight="1">
      <c r="A16" s="8" t="s">
        <v>174</v>
      </c>
    </row>
    <row r="17" spans="1:1" ht="24.95" customHeight="1">
      <c r="A17" s="8" t="s">
        <v>175</v>
      </c>
    </row>
    <row r="18" spans="1:1" ht="24.95" customHeight="1">
      <c r="A18" s="8" t="s">
        <v>176</v>
      </c>
    </row>
    <row r="19" spans="1:1" ht="24.95" customHeight="1">
      <c r="A19" s="8" t="s">
        <v>177</v>
      </c>
    </row>
    <row r="20" spans="1:1" ht="24.95" customHeight="1">
      <c r="A20" s="9" t="s">
        <v>169</v>
      </c>
    </row>
  </sheetData>
  <phoneticPr fontId="6" type="noConversion"/>
  <printOptions horizontalCentered="1"/>
  <pageMargins left="0" right="0" top="0.39370078740157483" bottom="0" header="0.51181102362204722" footer="0.51181102362204722"/>
  <pageSetup scale="9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file>

<file path=customXml/itemProps2.xml><?xml version="1.0" encoding="utf-8"?>
<ds:datastoreItem xmlns:ds="http://schemas.openxmlformats.org/officeDocument/2006/customXml" ds:itemID="{EE00AE35-A9B1-42D2-BFDF-BB1B9FA058DB}"/>
</file>

<file path=customXml/itemProps3.xml><?xml version="1.0" encoding="utf-8"?>
<ds:datastoreItem xmlns:ds="http://schemas.openxmlformats.org/officeDocument/2006/customXml" ds:itemID="{09A32124-18A2-48E4-9E57-3A97ACA96741}"/>
</file>

<file path=docProps/app.xml><?xml version="1.0" encoding="utf-8"?>
<Properties xmlns="http://schemas.openxmlformats.org/officeDocument/2006/extended-properties" xmlns:vt="http://schemas.openxmlformats.org/officeDocument/2006/docPropsVTypes">
  <Application>Microsoft Excel Online</Application>
  <Manager/>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FRANCESCA CIANNELLA</cp:lastModifiedBy>
  <cp:revision/>
  <dcterms:created xsi:type="dcterms:W3CDTF">2014-11-14T17:12:20Z</dcterms:created>
  <dcterms:modified xsi:type="dcterms:W3CDTF">2022-09-29T09:57:56Z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ies>
</file>