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inor\Desktop\"/>
    </mc:Choice>
  </mc:AlternateContent>
  <bookViews>
    <workbookView xWindow="0" yWindow="0" windowWidth="19200" windowHeight="11595" firstSheet="2" activeTab="2"/>
  </bookViews>
  <sheets>
    <sheet name="CHIRURG GROSSI ANIMALI" sheetId="10" r:id="rId1"/>
    <sheet name="CHIRURG PICCOLI ANIMALI " sheetId="12" r:id="rId2"/>
    <sheet name="CLINICA MEDICA" sheetId="19" r:id="rId3"/>
    <sheet name="GENETICA VETERINARIA" sheetId="1" r:id="rId4"/>
    <sheet name="PARASSITOLOGIA" sheetId="5" r:id="rId5"/>
    <sheet name="CHEMIOTERAPIA" sheetId="11" r:id="rId6"/>
    <sheet name="GINECOLOGIA E OSTETRICIA " sheetId="14" r:id="rId7"/>
    <sheet name="ANATOMIA PATOLOGICA" sheetId="8" r:id="rId8"/>
    <sheet name="TERAPIA INTENSIVA 20-07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9" i="19" l="1"/>
  <c r="E169" i="19" s="1"/>
  <c r="B169" i="19"/>
  <c r="C169" i="19" s="1"/>
  <c r="D168" i="19"/>
  <c r="B168" i="19" s="1"/>
  <c r="C168" i="19"/>
  <c r="D167" i="19"/>
  <c r="E167" i="19" s="1"/>
  <c r="B167" i="19"/>
  <c r="C167" i="19" s="1"/>
  <c r="D166" i="19"/>
  <c r="B166" i="19" s="1"/>
  <c r="C166" i="19" s="1"/>
  <c r="D164" i="19"/>
  <c r="E164" i="19" s="1"/>
  <c r="D163" i="19"/>
  <c r="B163" i="19" s="1"/>
  <c r="C163" i="19" s="1"/>
  <c r="B162" i="19"/>
  <c r="C162" i="19" s="1"/>
  <c r="D161" i="19"/>
  <c r="E161" i="19" s="1"/>
  <c r="E160" i="19"/>
  <c r="D160" i="19"/>
  <c r="B160" i="19"/>
  <c r="C160" i="19" s="1"/>
  <c r="E159" i="19"/>
  <c r="D159" i="19"/>
  <c r="B159" i="19"/>
  <c r="C159" i="19" s="1"/>
  <c r="E158" i="19"/>
  <c r="D158" i="19"/>
  <c r="B158" i="19"/>
  <c r="C158" i="19" s="1"/>
  <c r="D157" i="19"/>
  <c r="E157" i="19" s="1"/>
  <c r="C156" i="19"/>
  <c r="B156" i="19"/>
  <c r="B155" i="19"/>
  <c r="C155" i="19" s="1"/>
  <c r="E154" i="19"/>
  <c r="D154" i="19"/>
  <c r="C154" i="19"/>
  <c r="B154" i="19"/>
  <c r="E153" i="19"/>
  <c r="D153" i="19"/>
  <c r="B153" i="19"/>
  <c r="C153" i="19" s="1"/>
  <c r="B152" i="19"/>
  <c r="C152" i="19" s="1"/>
  <c r="D151" i="19"/>
  <c r="B151" i="19" s="1"/>
  <c r="C151" i="19" s="1"/>
  <c r="B150" i="19"/>
  <c r="C150" i="19" s="1"/>
  <c r="E149" i="19"/>
  <c r="D149" i="19"/>
  <c r="B149" i="19"/>
  <c r="C149" i="19" s="1"/>
  <c r="E147" i="19"/>
  <c r="D147" i="19"/>
  <c r="B147" i="19"/>
  <c r="C147" i="19" s="1"/>
  <c r="D146" i="19"/>
  <c r="E146" i="19" s="1"/>
  <c r="E145" i="19"/>
  <c r="D145" i="19"/>
  <c r="B145" i="19"/>
  <c r="C145" i="19" s="1"/>
  <c r="D144" i="19"/>
  <c r="E144" i="19" s="1"/>
  <c r="C141" i="19"/>
  <c r="D140" i="19"/>
  <c r="E140" i="19" s="1"/>
  <c r="B140" i="19"/>
  <c r="C140" i="19" s="1"/>
  <c r="D139" i="19"/>
  <c r="E139" i="19" s="1"/>
  <c r="D138" i="19"/>
  <c r="E138" i="19" s="1"/>
  <c r="C138" i="19"/>
  <c r="B138" i="19"/>
  <c r="E137" i="19"/>
  <c r="D137" i="19"/>
  <c r="B137" i="19"/>
  <c r="C137" i="19" s="1"/>
  <c r="D136" i="19"/>
  <c r="E136" i="19" s="1"/>
  <c r="B136" i="19"/>
  <c r="C136" i="19" s="1"/>
  <c r="D135" i="19"/>
  <c r="E135" i="19" s="1"/>
  <c r="D134" i="19"/>
  <c r="E134" i="19" s="1"/>
  <c r="B134" i="19"/>
  <c r="C134" i="19" s="1"/>
  <c r="E133" i="19"/>
  <c r="D133" i="19"/>
  <c r="C133" i="19"/>
  <c r="B133" i="19"/>
  <c r="D132" i="19"/>
  <c r="E132" i="19" s="1"/>
  <c r="C132" i="19"/>
  <c r="B132" i="19"/>
  <c r="D131" i="19"/>
  <c r="E131" i="19" s="1"/>
  <c r="B131" i="19"/>
  <c r="C131" i="19" s="1"/>
  <c r="D130" i="19"/>
  <c r="E130" i="19" s="1"/>
  <c r="B130" i="19"/>
  <c r="C130" i="19" s="1"/>
  <c r="D129" i="19"/>
  <c r="E129" i="19" s="1"/>
  <c r="C129" i="19"/>
  <c r="B129" i="19"/>
  <c r="D128" i="19"/>
  <c r="E128" i="19" s="1"/>
  <c r="B128" i="19"/>
  <c r="C128" i="19" s="1"/>
  <c r="E127" i="19"/>
  <c r="D127" i="19"/>
  <c r="B127" i="19"/>
  <c r="C127" i="19" s="1"/>
  <c r="D126" i="19"/>
  <c r="E126" i="19" s="1"/>
  <c r="C126" i="19"/>
  <c r="B126" i="19"/>
  <c r="D125" i="19"/>
  <c r="E125" i="19" s="1"/>
  <c r="D124" i="19"/>
  <c r="E124" i="19" s="1"/>
  <c r="B124" i="19"/>
  <c r="C124" i="19" s="1"/>
  <c r="D123" i="19"/>
  <c r="E123" i="19" s="1"/>
  <c r="D122" i="19"/>
  <c r="E122" i="19" s="1"/>
  <c r="C122" i="19"/>
  <c r="B122" i="19"/>
  <c r="E121" i="19"/>
  <c r="D121" i="19"/>
  <c r="B121" i="19"/>
  <c r="C121" i="19" s="1"/>
  <c r="D120" i="19"/>
  <c r="E120" i="19" s="1"/>
  <c r="B120" i="19"/>
  <c r="C120" i="19" s="1"/>
  <c r="D119" i="19"/>
  <c r="E119" i="19" s="1"/>
  <c r="D118" i="19"/>
  <c r="E118" i="19" s="1"/>
  <c r="B118" i="19"/>
  <c r="C118" i="19" s="1"/>
  <c r="E117" i="19"/>
  <c r="D117" i="19"/>
  <c r="C117" i="19"/>
  <c r="B117" i="19"/>
  <c r="D116" i="19"/>
  <c r="E116" i="19" s="1"/>
  <c r="C116" i="19"/>
  <c r="B116" i="19"/>
  <c r="D115" i="19"/>
  <c r="E115" i="19" s="1"/>
  <c r="B115" i="19"/>
  <c r="C115" i="19" s="1"/>
  <c r="D114" i="19"/>
  <c r="E114" i="19" s="1"/>
  <c r="B114" i="19"/>
  <c r="C114" i="19" s="1"/>
  <c r="D113" i="19"/>
  <c r="E113" i="19" s="1"/>
  <c r="C113" i="19"/>
  <c r="B113" i="19"/>
  <c r="D112" i="19"/>
  <c r="E112" i="19" s="1"/>
  <c r="B112" i="19"/>
  <c r="C112" i="19" s="1"/>
  <c r="E111" i="19"/>
  <c r="D111" i="19"/>
  <c r="B111" i="19"/>
  <c r="C111" i="19" s="1"/>
  <c r="D110" i="19"/>
  <c r="E110" i="19" s="1"/>
  <c r="C110" i="19"/>
  <c r="B110" i="19"/>
  <c r="D109" i="19"/>
  <c r="E109" i="19" s="1"/>
  <c r="D106" i="19"/>
  <c r="E106" i="19" s="1"/>
  <c r="B106" i="19"/>
  <c r="C106" i="19" s="1"/>
  <c r="D105" i="19"/>
  <c r="E105" i="19" s="1"/>
  <c r="D104" i="19"/>
  <c r="E104" i="19" s="1"/>
  <c r="C104" i="19"/>
  <c r="B104" i="19"/>
  <c r="E103" i="19"/>
  <c r="D103" i="19"/>
  <c r="B103" i="19"/>
  <c r="C103" i="19" s="1"/>
  <c r="D102" i="19"/>
  <c r="E102" i="19" s="1"/>
  <c r="B102" i="19"/>
  <c r="C102" i="19" s="1"/>
  <c r="C100" i="19"/>
  <c r="E99" i="19"/>
  <c r="D99" i="19"/>
  <c r="B99" i="19" s="1"/>
  <c r="C99" i="19"/>
  <c r="D98" i="19"/>
  <c r="E98" i="19" s="1"/>
  <c r="E97" i="19"/>
  <c r="D97" i="19"/>
  <c r="B97" i="19" s="1"/>
  <c r="C97" i="19"/>
  <c r="D96" i="19"/>
  <c r="E96" i="19" s="1"/>
  <c r="B96" i="19"/>
  <c r="C96" i="19" s="1"/>
  <c r="D95" i="19"/>
  <c r="B95" i="19" s="1"/>
  <c r="C95" i="19"/>
  <c r="D94" i="19"/>
  <c r="E94" i="19" s="1"/>
  <c r="C94" i="19"/>
  <c r="B94" i="19"/>
  <c r="D90" i="19"/>
  <c r="B90" i="19" s="1"/>
  <c r="C90" i="19" s="1"/>
  <c r="D89" i="19"/>
  <c r="E89" i="19" s="1"/>
  <c r="C89" i="19"/>
  <c r="B89" i="19"/>
  <c r="E88" i="19"/>
  <c r="D88" i="19"/>
  <c r="B88" i="19" s="1"/>
  <c r="C88" i="19"/>
  <c r="D87" i="19"/>
  <c r="E87" i="19" s="1"/>
  <c r="E86" i="19"/>
  <c r="D86" i="19"/>
  <c r="B86" i="19" s="1"/>
  <c r="C86" i="19"/>
  <c r="D85" i="19"/>
  <c r="E85" i="19" s="1"/>
  <c r="B85" i="19"/>
  <c r="C85" i="19" s="1"/>
  <c r="D84" i="19"/>
  <c r="B84" i="19" s="1"/>
  <c r="C84" i="19"/>
  <c r="D83" i="19"/>
  <c r="E83" i="19" s="1"/>
  <c r="C83" i="19"/>
  <c r="B83" i="19"/>
  <c r="D82" i="19"/>
  <c r="B82" i="19" s="1"/>
  <c r="C82" i="19" s="1"/>
  <c r="D81" i="19"/>
  <c r="E81" i="19" s="1"/>
  <c r="C81" i="19"/>
  <c r="B81" i="19"/>
  <c r="C80" i="19"/>
  <c r="B80" i="19"/>
  <c r="E79" i="19"/>
  <c r="D79" i="19"/>
  <c r="B79" i="19"/>
  <c r="C79" i="19" s="1"/>
  <c r="D78" i="19"/>
  <c r="E78" i="19" s="1"/>
  <c r="B78" i="19"/>
  <c r="C78" i="19" s="1"/>
  <c r="E77" i="19"/>
  <c r="D77" i="19"/>
  <c r="B77" i="19"/>
  <c r="C77" i="19" s="1"/>
  <c r="D76" i="19"/>
  <c r="E76" i="19" s="1"/>
  <c r="C76" i="19"/>
  <c r="B76" i="19"/>
  <c r="E75" i="19"/>
  <c r="D75" i="19"/>
  <c r="B75" i="19"/>
  <c r="C75" i="19" s="1"/>
  <c r="E74" i="19"/>
  <c r="D74" i="19"/>
  <c r="B74" i="19"/>
  <c r="C74" i="19" s="1"/>
  <c r="E71" i="19"/>
  <c r="D71" i="19"/>
  <c r="B71" i="19"/>
  <c r="C71" i="19" s="1"/>
  <c r="D70" i="19"/>
  <c r="E70" i="19" s="1"/>
  <c r="E69" i="19"/>
  <c r="D69" i="19"/>
  <c r="B69" i="19"/>
  <c r="C69" i="19" s="1"/>
  <c r="D68" i="19"/>
  <c r="E68" i="19" s="1"/>
  <c r="C67" i="19"/>
  <c r="B67" i="19"/>
  <c r="D66" i="19"/>
  <c r="E66" i="19" s="1"/>
  <c r="C66" i="19"/>
  <c r="B66" i="19"/>
  <c r="D65" i="19"/>
  <c r="B65" i="19" s="1"/>
  <c r="C65" i="19" s="1"/>
  <c r="D64" i="19"/>
  <c r="E64" i="19" s="1"/>
  <c r="C64" i="19"/>
  <c r="B64" i="19"/>
  <c r="E63" i="19"/>
  <c r="D63" i="19"/>
  <c r="B63" i="19" s="1"/>
  <c r="C63" i="19"/>
  <c r="D62" i="19"/>
  <c r="E62" i="19" s="1"/>
  <c r="E61" i="19"/>
  <c r="D61" i="19"/>
  <c r="B61" i="19" s="1"/>
  <c r="C61" i="19"/>
  <c r="D60" i="19"/>
  <c r="E60" i="19" s="1"/>
  <c r="B60" i="19"/>
  <c r="C60" i="19" s="1"/>
  <c r="B59" i="19"/>
  <c r="C59" i="19" s="1"/>
  <c r="E58" i="19"/>
  <c r="B58" i="19"/>
  <c r="C58" i="19" s="1"/>
  <c r="E57" i="19"/>
  <c r="D57" i="19"/>
  <c r="B57" i="19"/>
  <c r="C57" i="19" s="1"/>
  <c r="D56" i="19"/>
  <c r="E56" i="19" s="1"/>
  <c r="B56" i="19"/>
  <c r="C56" i="19" s="1"/>
  <c r="D55" i="19"/>
  <c r="E55" i="19" s="1"/>
  <c r="E54" i="19"/>
  <c r="D54" i="19"/>
  <c r="B54" i="19"/>
  <c r="C54" i="19" s="1"/>
  <c r="D53" i="19"/>
  <c r="E53" i="19" s="1"/>
  <c r="C53" i="19"/>
  <c r="B53" i="19"/>
  <c r="D52" i="19"/>
  <c r="E52" i="19" s="1"/>
  <c r="D50" i="19"/>
  <c r="E50" i="19" s="1"/>
  <c r="B50" i="19"/>
  <c r="C50" i="19" s="1"/>
  <c r="D49" i="19"/>
  <c r="E49" i="19" s="1"/>
  <c r="B49" i="19"/>
  <c r="C49" i="19" s="1"/>
  <c r="D48" i="19"/>
  <c r="E48" i="19" s="1"/>
  <c r="B48" i="19"/>
  <c r="C48" i="19" s="1"/>
  <c r="E47" i="19"/>
  <c r="D47" i="19"/>
  <c r="B47" i="19"/>
  <c r="C47" i="19" s="1"/>
  <c r="E46" i="19"/>
  <c r="D46" i="19"/>
  <c r="B46" i="19"/>
  <c r="C46" i="19" s="1"/>
  <c r="D45" i="19"/>
  <c r="E45" i="19" s="1"/>
  <c r="D44" i="19"/>
  <c r="E44" i="19" s="1"/>
  <c r="D43" i="19"/>
  <c r="E43" i="19" s="1"/>
  <c r="B43" i="19"/>
  <c r="C43" i="19" s="1"/>
  <c r="D42" i="19"/>
  <c r="E42" i="19" s="1"/>
  <c r="D41" i="19"/>
  <c r="E41" i="19" s="1"/>
  <c r="B41" i="19"/>
  <c r="C41" i="19" s="1"/>
  <c r="C39" i="19"/>
  <c r="B39" i="19"/>
  <c r="D38" i="19"/>
  <c r="E38" i="19" s="1"/>
  <c r="D37" i="19"/>
  <c r="E37" i="19" s="1"/>
  <c r="B37" i="19"/>
  <c r="C37" i="19" s="1"/>
  <c r="D36" i="19"/>
  <c r="E36" i="19" s="1"/>
  <c r="D35" i="19"/>
  <c r="E35" i="19" s="1"/>
  <c r="B35" i="19"/>
  <c r="C35" i="19" s="1"/>
  <c r="E32" i="19"/>
  <c r="D32" i="19"/>
  <c r="B32" i="19"/>
  <c r="C32" i="19" s="1"/>
  <c r="D31" i="19"/>
  <c r="E31" i="19" s="1"/>
  <c r="B31" i="19"/>
  <c r="C31" i="19" s="1"/>
  <c r="B30" i="19"/>
  <c r="C30" i="19" s="1"/>
  <c r="D29" i="19"/>
  <c r="E29" i="19" s="1"/>
  <c r="B29" i="19"/>
  <c r="C29" i="19" s="1"/>
  <c r="D28" i="19"/>
  <c r="E28" i="19" s="1"/>
  <c r="B28" i="19"/>
  <c r="C28" i="19" s="1"/>
  <c r="E27" i="19"/>
  <c r="D27" i="19"/>
  <c r="B27" i="19"/>
  <c r="C27" i="19" s="1"/>
  <c r="E26" i="19"/>
  <c r="D26" i="19"/>
  <c r="B26" i="19"/>
  <c r="C26" i="19" s="1"/>
  <c r="D25" i="19"/>
  <c r="B25" i="19" s="1"/>
  <c r="C25" i="19" s="1"/>
  <c r="D24" i="19"/>
  <c r="E24" i="19" s="1"/>
  <c r="D23" i="19"/>
  <c r="E23" i="19" s="1"/>
  <c r="B23" i="19"/>
  <c r="C23" i="19" s="1"/>
  <c r="D22" i="19"/>
  <c r="E22" i="19" s="1"/>
  <c r="D21" i="19"/>
  <c r="E21" i="19" s="1"/>
  <c r="B21" i="19"/>
  <c r="C21" i="19" s="1"/>
  <c r="E20" i="19"/>
  <c r="D20" i="19"/>
  <c r="B20" i="19"/>
  <c r="C20" i="19" s="1"/>
  <c r="D17" i="19"/>
  <c r="E17" i="19" s="1"/>
  <c r="B17" i="19"/>
  <c r="C17" i="19" s="1"/>
  <c r="D16" i="19"/>
  <c r="E16" i="19" s="1"/>
  <c r="E15" i="19"/>
  <c r="D15" i="19"/>
  <c r="B15" i="19"/>
  <c r="C15" i="19" s="1"/>
  <c r="D14" i="19"/>
  <c r="E14" i="19" s="1"/>
  <c r="C14" i="19"/>
  <c r="B14" i="19"/>
  <c r="D10" i="19"/>
  <c r="E10" i="19" s="1"/>
  <c r="D9" i="19"/>
  <c r="E9" i="19" s="1"/>
  <c r="B9" i="19"/>
  <c r="C9" i="19" s="1"/>
  <c r="D8" i="19"/>
  <c r="E8" i="19" s="1"/>
  <c r="B8" i="19"/>
  <c r="C8" i="19" s="1"/>
  <c r="D7" i="19"/>
  <c r="E7" i="19" s="1"/>
  <c r="B7" i="19"/>
  <c r="C7" i="19" s="1"/>
  <c r="E6" i="19"/>
  <c r="D6" i="19"/>
  <c r="B6" i="19"/>
  <c r="C6" i="19" s="1"/>
  <c r="E5" i="19"/>
  <c r="D5" i="19"/>
  <c r="B5" i="19"/>
  <c r="C5" i="19" s="1"/>
  <c r="D4" i="19"/>
  <c r="B4" i="19" s="1"/>
  <c r="C4" i="19" s="1"/>
  <c r="D191" i="12"/>
  <c r="E191" i="12" s="1"/>
  <c r="E4" i="19" l="1"/>
  <c r="E25" i="19"/>
  <c r="B24" i="19"/>
  <c r="C24" i="19" s="1"/>
  <c r="B38" i="19"/>
  <c r="C38" i="19" s="1"/>
  <c r="B44" i="19"/>
  <c r="C44" i="19" s="1"/>
  <c r="B62" i="19"/>
  <c r="C62" i="19" s="1"/>
  <c r="B70" i="19"/>
  <c r="C70" i="19" s="1"/>
  <c r="B87" i="19"/>
  <c r="C87" i="19" s="1"/>
  <c r="B98" i="19"/>
  <c r="C98" i="19" s="1"/>
  <c r="B109" i="19"/>
  <c r="C109" i="19" s="1"/>
  <c r="B125" i="19"/>
  <c r="C125" i="19" s="1"/>
  <c r="B146" i="19"/>
  <c r="C146" i="19" s="1"/>
  <c r="E163" i="19"/>
  <c r="B10" i="19"/>
  <c r="C10" i="19" s="1"/>
  <c r="B22" i="19"/>
  <c r="C22" i="19" s="1"/>
  <c r="B36" i="19"/>
  <c r="C36" i="19" s="1"/>
  <c r="B42" i="19"/>
  <c r="C42" i="19" s="1"/>
  <c r="B52" i="19"/>
  <c r="C52" i="19" s="1"/>
  <c r="B68" i="19"/>
  <c r="C68" i="19" s="1"/>
  <c r="E84" i="19"/>
  <c r="E95" i="19"/>
  <c r="B105" i="19"/>
  <c r="C105" i="19" s="1"/>
  <c r="B123" i="19"/>
  <c r="C123" i="19" s="1"/>
  <c r="B139" i="19"/>
  <c r="C139" i="19" s="1"/>
  <c r="B144" i="19"/>
  <c r="C144" i="19" s="1"/>
  <c r="B161" i="19"/>
  <c r="C161" i="19" s="1"/>
  <c r="B164" i="19"/>
  <c r="C164" i="19" s="1"/>
  <c r="B16" i="19"/>
  <c r="C16" i="19" s="1"/>
  <c r="B55" i="19"/>
  <c r="C55" i="19" s="1"/>
  <c r="E65" i="19"/>
  <c r="E82" i="19"/>
  <c r="E90" i="19"/>
  <c r="B119" i="19"/>
  <c r="C119" i="19" s="1"/>
  <c r="B135" i="19"/>
  <c r="C135" i="19" s="1"/>
  <c r="B157" i="19"/>
  <c r="C157" i="19" s="1"/>
  <c r="B45" i="19"/>
  <c r="C45" i="19" s="1"/>
  <c r="E168" i="19"/>
  <c r="E151" i="19"/>
  <c r="E166" i="19"/>
  <c r="B191" i="12"/>
  <c r="C191" i="12" s="1"/>
  <c r="D195" i="12"/>
  <c r="B195" i="12" s="1"/>
  <c r="C195" i="12" s="1"/>
  <c r="D193" i="12"/>
  <c r="B193" i="12" s="1"/>
  <c r="C193" i="12" s="1"/>
  <c r="D190" i="12"/>
  <c r="E190" i="12" s="1"/>
  <c r="D189" i="12"/>
  <c r="E189" i="12" s="1"/>
  <c r="D187" i="12"/>
  <c r="E187" i="12" s="1"/>
  <c r="D188" i="12"/>
  <c r="E188" i="12" s="1"/>
  <c r="D186" i="12"/>
  <c r="B186" i="12" s="1"/>
  <c r="C186" i="12" s="1"/>
  <c r="D147" i="12"/>
  <c r="B147" i="12" s="1"/>
  <c r="C147" i="12" s="1"/>
  <c r="E195" i="12" l="1"/>
  <c r="E193" i="12"/>
  <c r="B189" i="12"/>
  <c r="C189" i="12" s="1"/>
  <c r="B187" i="12"/>
  <c r="C187" i="12" s="1"/>
  <c r="B190" i="12"/>
  <c r="C190" i="12" s="1"/>
  <c r="B188" i="12"/>
  <c r="C188" i="12" s="1"/>
  <c r="E186" i="12"/>
  <c r="E147" i="12"/>
  <c r="D169" i="12"/>
  <c r="E169" i="12" s="1"/>
  <c r="D148" i="12"/>
  <c r="B148" i="12" s="1"/>
  <c r="C148" i="12" s="1"/>
  <c r="B169" i="12" l="1"/>
  <c r="C169" i="12" s="1"/>
  <c r="E148" i="12"/>
  <c r="D42" i="14" l="1"/>
  <c r="E42" i="14" s="1"/>
  <c r="D41" i="14"/>
  <c r="E41" i="14" s="1"/>
  <c r="B41" i="14"/>
  <c r="C41" i="14" s="1"/>
  <c r="D40" i="14"/>
  <c r="E40" i="14" s="1"/>
  <c r="D39" i="14"/>
  <c r="E39" i="14" s="1"/>
  <c r="D38" i="14"/>
  <c r="E38" i="14" s="1"/>
  <c r="B38" i="14"/>
  <c r="C38" i="14" s="1"/>
  <c r="D37" i="14"/>
  <c r="E37" i="14" s="1"/>
  <c r="D36" i="14"/>
  <c r="E36" i="14" s="1"/>
  <c r="D35" i="14"/>
  <c r="E35" i="14" s="1"/>
  <c r="B35" i="14"/>
  <c r="C35" i="14" s="1"/>
  <c r="D34" i="14"/>
  <c r="E34" i="14" s="1"/>
  <c r="D33" i="14"/>
  <c r="E33" i="14" s="1"/>
  <c r="D31" i="14"/>
  <c r="E31" i="14" s="1"/>
  <c r="B31" i="14"/>
  <c r="C31" i="14" s="1"/>
  <c r="D30" i="14"/>
  <c r="E30" i="14" s="1"/>
  <c r="D29" i="14"/>
  <c r="E29" i="14" s="1"/>
  <c r="D28" i="14"/>
  <c r="E28" i="14" s="1"/>
  <c r="B28" i="14"/>
  <c r="C28" i="14" s="1"/>
  <c r="D27" i="14"/>
  <c r="E27" i="14" s="1"/>
  <c r="C27" i="14"/>
  <c r="D26" i="14"/>
  <c r="E26" i="14" s="1"/>
  <c r="D25" i="14"/>
  <c r="B25" i="14" s="1"/>
  <c r="C25" i="14" s="1"/>
  <c r="D24" i="14"/>
  <c r="E24" i="14" s="1"/>
  <c r="B24" i="14"/>
  <c r="C24" i="14" s="1"/>
  <c r="D23" i="14"/>
  <c r="E23" i="14" s="1"/>
  <c r="B23" i="14"/>
  <c r="C23" i="14" s="1"/>
  <c r="D22" i="14"/>
  <c r="B22" i="14" s="1"/>
  <c r="C22" i="14" s="1"/>
  <c r="D21" i="14"/>
  <c r="E21" i="14" s="1"/>
  <c r="D20" i="14"/>
  <c r="E20" i="14" s="1"/>
  <c r="B20" i="14"/>
  <c r="C20" i="14" s="1"/>
  <c r="D19" i="14"/>
  <c r="B19" i="14" s="1"/>
  <c r="C19" i="14" s="1"/>
  <c r="D18" i="14"/>
  <c r="E18" i="14" s="1"/>
  <c r="B18" i="14"/>
  <c r="C18" i="14" s="1"/>
  <c r="D17" i="14"/>
  <c r="E17" i="14" s="1"/>
  <c r="B17" i="14"/>
  <c r="C17" i="14" s="1"/>
  <c r="D16" i="14"/>
  <c r="B16" i="14" s="1"/>
  <c r="C16" i="14" s="1"/>
  <c r="D15" i="14"/>
  <c r="E15" i="14" s="1"/>
  <c r="B15" i="14"/>
  <c r="C15" i="14" s="1"/>
  <c r="D14" i="14"/>
  <c r="E14" i="14" s="1"/>
  <c r="B14" i="14"/>
  <c r="C14" i="14" s="1"/>
  <c r="D13" i="14"/>
  <c r="B13" i="14" s="1"/>
  <c r="C13" i="14" s="1"/>
  <c r="D12" i="14"/>
  <c r="E12" i="14" s="1"/>
  <c r="B12" i="14"/>
  <c r="C12" i="14" s="1"/>
  <c r="D11" i="14"/>
  <c r="E11" i="14" s="1"/>
  <c r="D10" i="14"/>
  <c r="E10" i="14" s="1"/>
  <c r="D9" i="14"/>
  <c r="E9" i="14" s="1"/>
  <c r="D8" i="14"/>
  <c r="E8" i="14" s="1"/>
  <c r="D7" i="14"/>
  <c r="E7" i="14" s="1"/>
  <c r="E6" i="14"/>
  <c r="D6" i="14"/>
  <c r="B6" i="14" s="1"/>
  <c r="C6" i="14" s="1"/>
  <c r="D5" i="14"/>
  <c r="E5" i="14" s="1"/>
  <c r="B5" i="14"/>
  <c r="C5" i="14" s="1"/>
  <c r="D4" i="14"/>
  <c r="E4" i="14" s="1"/>
  <c r="D7" i="13"/>
  <c r="E7" i="13" s="1"/>
  <c r="C7" i="13"/>
  <c r="D6" i="13"/>
  <c r="E6" i="13" s="1"/>
  <c r="B6" i="13"/>
  <c r="C6" i="13" s="1"/>
  <c r="D5" i="13"/>
  <c r="E5" i="13" s="1"/>
  <c r="E4" i="13"/>
  <c r="D4" i="13"/>
  <c r="C4" i="13"/>
  <c r="D198" i="12"/>
  <c r="B198" i="12" s="1"/>
  <c r="C198" i="12" s="1"/>
  <c r="D197" i="12"/>
  <c r="E197" i="12" s="1"/>
  <c r="D196" i="12"/>
  <c r="E196" i="12" s="1"/>
  <c r="D194" i="12"/>
  <c r="D192" i="12"/>
  <c r="E192" i="12" s="1"/>
  <c r="D185" i="12"/>
  <c r="E185" i="12" s="1"/>
  <c r="D184" i="12"/>
  <c r="B184" i="12" s="1"/>
  <c r="C184" i="12" s="1"/>
  <c r="D183" i="12"/>
  <c r="E183" i="12" s="1"/>
  <c r="D182" i="12"/>
  <c r="E182" i="12" s="1"/>
  <c r="D181" i="12"/>
  <c r="B181" i="12" s="1"/>
  <c r="C181" i="12" s="1"/>
  <c r="D180" i="12"/>
  <c r="E180" i="12" s="1"/>
  <c r="D179" i="12"/>
  <c r="E179" i="12" s="1"/>
  <c r="D178" i="12"/>
  <c r="B178" i="12" s="1"/>
  <c r="C178" i="12" s="1"/>
  <c r="D177" i="12"/>
  <c r="E177" i="12" s="1"/>
  <c r="D176" i="12"/>
  <c r="E176" i="12" s="1"/>
  <c r="D175" i="12"/>
  <c r="B175" i="12" s="1"/>
  <c r="C175" i="12" s="1"/>
  <c r="D174" i="12"/>
  <c r="E174" i="12" s="1"/>
  <c r="D173" i="12"/>
  <c r="E173" i="12" s="1"/>
  <c r="D172" i="12"/>
  <c r="B172" i="12" s="1"/>
  <c r="C172" i="12" s="1"/>
  <c r="D171" i="12"/>
  <c r="E171" i="12" s="1"/>
  <c r="D170" i="12"/>
  <c r="E170" i="12" s="1"/>
  <c r="D168" i="12"/>
  <c r="B168" i="12" s="1"/>
  <c r="C168" i="12" s="1"/>
  <c r="D167" i="12"/>
  <c r="E167" i="12" s="1"/>
  <c r="D166" i="12"/>
  <c r="E166" i="12" s="1"/>
  <c r="D165" i="12"/>
  <c r="B165" i="12" s="1"/>
  <c r="C165" i="12" s="1"/>
  <c r="D164" i="12"/>
  <c r="E164" i="12" s="1"/>
  <c r="D163" i="12"/>
  <c r="E163" i="12" s="1"/>
  <c r="D162" i="12"/>
  <c r="B162" i="12" s="1"/>
  <c r="C162" i="12" s="1"/>
  <c r="D161" i="12"/>
  <c r="E161" i="12" s="1"/>
  <c r="D160" i="12"/>
  <c r="B160" i="12" s="1"/>
  <c r="C160" i="12" s="1"/>
  <c r="D159" i="12"/>
  <c r="B159" i="12" s="1"/>
  <c r="C159" i="12" s="1"/>
  <c r="D158" i="12"/>
  <c r="E158" i="12" s="1"/>
  <c r="D157" i="12"/>
  <c r="B157" i="12" s="1"/>
  <c r="C157" i="12" s="1"/>
  <c r="D156" i="12"/>
  <c r="B156" i="12" s="1"/>
  <c r="C156" i="12" s="1"/>
  <c r="D155" i="12"/>
  <c r="E155" i="12" s="1"/>
  <c r="D154" i="12"/>
  <c r="E154" i="12" s="1"/>
  <c r="D153" i="12"/>
  <c r="B153" i="12" s="1"/>
  <c r="C153" i="12" s="1"/>
  <c r="D152" i="12"/>
  <c r="B152" i="12" s="1"/>
  <c r="C152" i="12" s="1"/>
  <c r="D151" i="12"/>
  <c r="B151" i="12" s="1"/>
  <c r="C151" i="12" s="1"/>
  <c r="D150" i="12"/>
  <c r="B150" i="12" s="1"/>
  <c r="C150" i="12" s="1"/>
  <c r="D149" i="12"/>
  <c r="E149" i="12" s="1"/>
  <c r="D146" i="12"/>
  <c r="B146" i="12" s="1"/>
  <c r="C146" i="12" s="1"/>
  <c r="D145" i="12"/>
  <c r="B145" i="12" s="1"/>
  <c r="C145" i="12" s="1"/>
  <c r="D144" i="12"/>
  <c r="E144" i="12" s="1"/>
  <c r="D143" i="12"/>
  <c r="B143" i="12" s="1"/>
  <c r="C143" i="12" s="1"/>
  <c r="D142" i="12"/>
  <c r="E142" i="12" s="1"/>
  <c r="D141" i="12"/>
  <c r="B141" i="12" s="1"/>
  <c r="C141" i="12" s="1"/>
  <c r="E140" i="12"/>
  <c r="D140" i="12"/>
  <c r="B140" i="12" s="1"/>
  <c r="C140" i="12" s="1"/>
  <c r="D139" i="12"/>
  <c r="E139" i="12" s="1"/>
  <c r="D138" i="12"/>
  <c r="B138" i="12" s="1"/>
  <c r="C138" i="12" s="1"/>
  <c r="D137" i="12"/>
  <c r="B137" i="12" s="1"/>
  <c r="C137" i="12" s="1"/>
  <c r="D135" i="12"/>
  <c r="E135" i="12" s="1"/>
  <c r="D134" i="12"/>
  <c r="B134" i="12" s="1"/>
  <c r="C134" i="12" s="1"/>
  <c r="E133" i="12"/>
  <c r="D133" i="12"/>
  <c r="B133" i="12" s="1"/>
  <c r="C133" i="12" s="1"/>
  <c r="D132" i="12"/>
  <c r="E132" i="12" s="1"/>
  <c r="D131" i="12"/>
  <c r="B131" i="12" s="1"/>
  <c r="C131" i="12" s="1"/>
  <c r="D130" i="12"/>
  <c r="B130" i="12" s="1"/>
  <c r="C130" i="12" s="1"/>
  <c r="D129" i="12"/>
  <c r="E129" i="12" s="1"/>
  <c r="D128" i="12"/>
  <c r="E128" i="12" s="1"/>
  <c r="E127" i="12"/>
  <c r="D127" i="12"/>
  <c r="B127" i="12" s="1"/>
  <c r="C127" i="12" s="1"/>
  <c r="D125" i="12"/>
  <c r="E125" i="12" s="1"/>
  <c r="D124" i="12"/>
  <c r="E124" i="12" s="1"/>
  <c r="D123" i="12"/>
  <c r="B123" i="12" s="1"/>
  <c r="C123" i="12" s="1"/>
  <c r="D122" i="12"/>
  <c r="E122" i="12" s="1"/>
  <c r="D121" i="12"/>
  <c r="E121" i="12" s="1"/>
  <c r="E120" i="12"/>
  <c r="D120" i="12"/>
  <c r="B120" i="12" s="1"/>
  <c r="C120" i="12" s="1"/>
  <c r="D119" i="12"/>
  <c r="E119" i="12" s="1"/>
  <c r="D118" i="12"/>
  <c r="E118" i="12" s="1"/>
  <c r="D117" i="12"/>
  <c r="B117" i="12" s="1"/>
  <c r="C117" i="12" s="1"/>
  <c r="D116" i="12"/>
  <c r="E116" i="12" s="1"/>
  <c r="D115" i="12"/>
  <c r="E115" i="12" s="1"/>
  <c r="E113" i="12"/>
  <c r="D113" i="12"/>
  <c r="B113" i="12" s="1"/>
  <c r="C113" i="12" s="1"/>
  <c r="D112" i="12"/>
  <c r="E112" i="12" s="1"/>
  <c r="D111" i="12"/>
  <c r="D110" i="12"/>
  <c r="B110" i="12" s="1"/>
  <c r="C110" i="12" s="1"/>
  <c r="D109" i="12"/>
  <c r="D108" i="12"/>
  <c r="E107" i="12"/>
  <c r="D107" i="12"/>
  <c r="B107" i="12" s="1"/>
  <c r="C107" i="12" s="1"/>
  <c r="D105" i="12"/>
  <c r="D104" i="12"/>
  <c r="D103" i="12"/>
  <c r="B103" i="12" s="1"/>
  <c r="C103" i="12" s="1"/>
  <c r="D101" i="12"/>
  <c r="D100" i="12"/>
  <c r="E99" i="12"/>
  <c r="D99" i="12"/>
  <c r="B99" i="12" s="1"/>
  <c r="C99" i="12" s="1"/>
  <c r="D98" i="12"/>
  <c r="D97" i="12"/>
  <c r="D96" i="12"/>
  <c r="B96" i="12" s="1"/>
  <c r="C96" i="12" s="1"/>
  <c r="D95" i="12"/>
  <c r="D94" i="12"/>
  <c r="D93" i="12"/>
  <c r="B93" i="12" s="1"/>
  <c r="C93" i="12" s="1"/>
  <c r="D92" i="12"/>
  <c r="E92" i="12" s="1"/>
  <c r="D90" i="12"/>
  <c r="B90" i="12" s="1"/>
  <c r="C90" i="12" s="1"/>
  <c r="D89" i="12"/>
  <c r="B89" i="12" s="1"/>
  <c r="C89" i="12" s="1"/>
  <c r="D88" i="12"/>
  <c r="E88" i="12" s="1"/>
  <c r="D87" i="12"/>
  <c r="D86" i="12"/>
  <c r="D85" i="12"/>
  <c r="E85" i="12" s="1"/>
  <c r="D84" i="12"/>
  <c r="D83" i="12"/>
  <c r="D82" i="12"/>
  <c r="E82" i="12" s="1"/>
  <c r="D81" i="12"/>
  <c r="D80" i="12"/>
  <c r="D79" i="12"/>
  <c r="E79" i="12" s="1"/>
  <c r="B79" i="12"/>
  <c r="C79" i="12" s="1"/>
  <c r="D78" i="12"/>
  <c r="D77" i="12"/>
  <c r="B77" i="12" s="1"/>
  <c r="C77" i="12" s="1"/>
  <c r="D76" i="12"/>
  <c r="E76" i="12" s="1"/>
  <c r="D75" i="12"/>
  <c r="E74" i="12"/>
  <c r="D74" i="12"/>
  <c r="B74" i="12" s="1"/>
  <c r="C74" i="12" s="1"/>
  <c r="D73" i="12"/>
  <c r="E73" i="12" s="1"/>
  <c r="D72" i="12"/>
  <c r="E72" i="12" s="1"/>
  <c r="D71" i="12"/>
  <c r="D70" i="12"/>
  <c r="B70" i="12" s="1"/>
  <c r="C70" i="12" s="1"/>
  <c r="D68" i="12"/>
  <c r="E68" i="12" s="1"/>
  <c r="D67" i="12"/>
  <c r="B67" i="12" s="1"/>
  <c r="C67" i="12" s="1"/>
  <c r="D66" i="12"/>
  <c r="E66" i="12" s="1"/>
  <c r="D65" i="12"/>
  <c r="E65" i="12" s="1"/>
  <c r="D64" i="12"/>
  <c r="E63" i="12"/>
  <c r="D63" i="12"/>
  <c r="B63" i="12" s="1"/>
  <c r="C63" i="12" s="1"/>
  <c r="D62" i="12"/>
  <c r="E62" i="12" s="1"/>
  <c r="D61" i="12"/>
  <c r="B61" i="12" s="1"/>
  <c r="C61" i="12" s="1"/>
  <c r="D60" i="12"/>
  <c r="E60" i="12" s="1"/>
  <c r="D59" i="12"/>
  <c r="E58" i="12"/>
  <c r="D58" i="12"/>
  <c r="B58" i="12" s="1"/>
  <c r="C58" i="12" s="1"/>
  <c r="D56" i="12"/>
  <c r="E56" i="12" s="1"/>
  <c r="D55" i="12"/>
  <c r="E55" i="12" s="1"/>
  <c r="D54" i="12"/>
  <c r="D53" i="12"/>
  <c r="B53" i="12" s="1"/>
  <c r="C53" i="12" s="1"/>
  <c r="D52" i="12"/>
  <c r="B52" i="12" s="1"/>
  <c r="C52" i="12" s="1"/>
  <c r="D51" i="12"/>
  <c r="D50" i="12"/>
  <c r="E50" i="12" s="1"/>
  <c r="D49" i="12"/>
  <c r="B49" i="12" s="1"/>
  <c r="C49" i="12" s="1"/>
  <c r="D48" i="12"/>
  <c r="B48" i="12" s="1"/>
  <c r="C48" i="12" s="1"/>
  <c r="D47" i="12"/>
  <c r="E47" i="12" s="1"/>
  <c r="B47" i="12"/>
  <c r="C47" i="12" s="1"/>
  <c r="D46" i="12"/>
  <c r="D45" i="12"/>
  <c r="B45" i="12" s="1"/>
  <c r="C45" i="12" s="1"/>
  <c r="D44" i="12"/>
  <c r="E44" i="12" s="1"/>
  <c r="D43" i="12"/>
  <c r="D42" i="12"/>
  <c r="B42" i="12" s="1"/>
  <c r="C42" i="12" s="1"/>
  <c r="D41" i="12"/>
  <c r="E41" i="12" s="1"/>
  <c r="B41" i="12"/>
  <c r="C41" i="12" s="1"/>
  <c r="D38" i="12"/>
  <c r="E38" i="12" s="1"/>
  <c r="D37" i="12"/>
  <c r="D36" i="12"/>
  <c r="E36" i="12" s="1"/>
  <c r="D35" i="12"/>
  <c r="B35" i="12" s="1"/>
  <c r="C35" i="12" s="1"/>
  <c r="D34" i="12"/>
  <c r="B34" i="12" s="1"/>
  <c r="C34" i="12" s="1"/>
  <c r="D33" i="12"/>
  <c r="E33" i="12" s="1"/>
  <c r="B33" i="12"/>
  <c r="C33" i="12" s="1"/>
  <c r="D32" i="12"/>
  <c r="E32" i="12" s="1"/>
  <c r="D31" i="12"/>
  <c r="D30" i="12"/>
  <c r="B30" i="12" s="1"/>
  <c r="C30" i="12" s="1"/>
  <c r="E29" i="12"/>
  <c r="D29" i="12"/>
  <c r="B29" i="12" s="1"/>
  <c r="C29" i="12" s="1"/>
  <c r="D28" i="12"/>
  <c r="B28" i="12" s="1"/>
  <c r="C28" i="12" s="1"/>
  <c r="D27" i="12"/>
  <c r="B27" i="12" s="1"/>
  <c r="C27" i="12" s="1"/>
  <c r="E26" i="12"/>
  <c r="D26" i="12"/>
  <c r="B26" i="12" s="1"/>
  <c r="C26" i="12" s="1"/>
  <c r="E25" i="12"/>
  <c r="D25" i="12"/>
  <c r="B25" i="12" s="1"/>
  <c r="C25" i="12" s="1"/>
  <c r="D24" i="12"/>
  <c r="B24" i="12" s="1"/>
  <c r="C24" i="12" s="1"/>
  <c r="D23" i="12"/>
  <c r="B23" i="12" s="1"/>
  <c r="C23" i="12" s="1"/>
  <c r="E21" i="12"/>
  <c r="D21" i="12"/>
  <c r="B21" i="12" s="1"/>
  <c r="C21" i="12" s="1"/>
  <c r="E20" i="12"/>
  <c r="D20" i="12"/>
  <c r="B20" i="12" s="1"/>
  <c r="C20" i="12" s="1"/>
  <c r="D19" i="12"/>
  <c r="B19" i="12" s="1"/>
  <c r="C19" i="12" s="1"/>
  <c r="D18" i="12"/>
  <c r="B18" i="12" s="1"/>
  <c r="C18" i="12" s="1"/>
  <c r="E17" i="12"/>
  <c r="D17" i="12"/>
  <c r="B17" i="12" s="1"/>
  <c r="C17" i="12" s="1"/>
  <c r="E16" i="12"/>
  <c r="D16" i="12"/>
  <c r="B16" i="12" s="1"/>
  <c r="C16" i="12" s="1"/>
  <c r="D15" i="12"/>
  <c r="B15" i="12" s="1"/>
  <c r="C15" i="12" s="1"/>
  <c r="D14" i="12"/>
  <c r="B14" i="12" s="1"/>
  <c r="C14" i="12" s="1"/>
  <c r="E13" i="12"/>
  <c r="D13" i="12"/>
  <c r="B13" i="12" s="1"/>
  <c r="C13" i="12" s="1"/>
  <c r="E12" i="12"/>
  <c r="D12" i="12"/>
  <c r="B12" i="12" s="1"/>
  <c r="C12" i="12" s="1"/>
  <c r="E11" i="12"/>
  <c r="D11" i="12"/>
  <c r="B11" i="12" s="1"/>
  <c r="C11" i="12" s="1"/>
  <c r="D10" i="12"/>
  <c r="E10" i="12" s="1"/>
  <c r="D9" i="12"/>
  <c r="B9" i="12" s="1"/>
  <c r="C9" i="12" s="1"/>
  <c r="D8" i="12"/>
  <c r="E8" i="12" s="1"/>
  <c r="D6" i="12"/>
  <c r="E6" i="12" s="1"/>
  <c r="D5" i="12"/>
  <c r="B5" i="12" s="1"/>
  <c r="C5" i="12" s="1"/>
  <c r="E4" i="12"/>
  <c r="B4" i="12"/>
  <c r="C4" i="12" s="1"/>
  <c r="D15" i="11"/>
  <c r="E15" i="11" s="1"/>
  <c r="B15" i="11"/>
  <c r="C15" i="11" s="1"/>
  <c r="D14" i="11"/>
  <c r="E14" i="11" s="1"/>
  <c r="D13" i="11"/>
  <c r="B13" i="11" s="1"/>
  <c r="C13" i="11" s="1"/>
  <c r="D12" i="11"/>
  <c r="E12" i="11" s="1"/>
  <c r="B12" i="11"/>
  <c r="C12" i="11" s="1"/>
  <c r="D11" i="11"/>
  <c r="E11" i="11" s="1"/>
  <c r="B11" i="11"/>
  <c r="C11" i="11" s="1"/>
  <c r="D10" i="11"/>
  <c r="E10" i="11" s="1"/>
  <c r="D9" i="11"/>
  <c r="E9" i="11" s="1"/>
  <c r="E8" i="11"/>
  <c r="D8" i="11"/>
  <c r="B8" i="11"/>
  <c r="D7" i="11"/>
  <c r="E7" i="11" s="1"/>
  <c r="B7" i="11"/>
  <c r="C7" i="11" s="1"/>
  <c r="D6" i="11"/>
  <c r="E6" i="11" s="1"/>
  <c r="B6" i="11"/>
  <c r="C6" i="11" s="1"/>
  <c r="D5" i="11"/>
  <c r="B5" i="11" s="1"/>
  <c r="C5" i="11" s="1"/>
  <c r="D4" i="11"/>
  <c r="E4" i="11" s="1"/>
  <c r="D145" i="10"/>
  <c r="E145" i="10" s="1"/>
  <c r="D144" i="10"/>
  <c r="E144" i="10" s="1"/>
  <c r="B144" i="10"/>
  <c r="C144" i="10" s="1"/>
  <c r="D143" i="10"/>
  <c r="E143" i="10" s="1"/>
  <c r="D142" i="10"/>
  <c r="E142" i="10" s="1"/>
  <c r="E141" i="10"/>
  <c r="D141" i="10"/>
  <c r="B141" i="10"/>
  <c r="C141" i="10" s="1"/>
  <c r="D140" i="10"/>
  <c r="E140" i="10" s="1"/>
  <c r="D139" i="10"/>
  <c r="E139" i="10" s="1"/>
  <c r="E138" i="10"/>
  <c r="D138" i="10"/>
  <c r="B138" i="10"/>
  <c r="C138" i="10" s="1"/>
  <c r="D137" i="10"/>
  <c r="E137" i="10" s="1"/>
  <c r="D136" i="10"/>
  <c r="E136" i="10" s="1"/>
  <c r="B136" i="10"/>
  <c r="C136" i="10" s="1"/>
  <c r="E135" i="10"/>
  <c r="D135" i="10"/>
  <c r="B135" i="10"/>
  <c r="C135" i="10" s="1"/>
  <c r="D134" i="10"/>
  <c r="E134" i="10" s="1"/>
  <c r="D133" i="10"/>
  <c r="E133" i="10" s="1"/>
  <c r="D132" i="10"/>
  <c r="E132" i="10" s="1"/>
  <c r="B132" i="10"/>
  <c r="C132" i="10" s="1"/>
  <c r="D131" i="10"/>
  <c r="E131" i="10" s="1"/>
  <c r="D130" i="10"/>
  <c r="E130" i="10" s="1"/>
  <c r="E129" i="10"/>
  <c r="D129" i="10"/>
  <c r="B129" i="10"/>
  <c r="C129" i="10" s="1"/>
  <c r="D128" i="10"/>
  <c r="E128" i="10" s="1"/>
  <c r="D127" i="10"/>
  <c r="E127" i="10" s="1"/>
  <c r="E126" i="10"/>
  <c r="D126" i="10"/>
  <c r="B126" i="10"/>
  <c r="C126" i="10" s="1"/>
  <c r="D125" i="10"/>
  <c r="E125" i="10" s="1"/>
  <c r="D122" i="10"/>
  <c r="E122" i="10" s="1"/>
  <c r="B122" i="10"/>
  <c r="C122" i="10" s="1"/>
  <c r="E121" i="10"/>
  <c r="D121" i="10"/>
  <c r="B121" i="10"/>
  <c r="C121" i="10" s="1"/>
  <c r="D120" i="10"/>
  <c r="E120" i="10" s="1"/>
  <c r="D119" i="10"/>
  <c r="E119" i="10" s="1"/>
  <c r="D118" i="10"/>
  <c r="E118" i="10" s="1"/>
  <c r="B118" i="10"/>
  <c r="C118" i="10" s="1"/>
  <c r="D115" i="10"/>
  <c r="E115" i="10" s="1"/>
  <c r="D114" i="10"/>
  <c r="E114" i="10" s="1"/>
  <c r="E113" i="10"/>
  <c r="D113" i="10"/>
  <c r="B113" i="10"/>
  <c r="C113" i="10" s="1"/>
  <c r="D112" i="10"/>
  <c r="E112" i="10" s="1"/>
  <c r="D111" i="10"/>
  <c r="E111" i="10" s="1"/>
  <c r="E110" i="10"/>
  <c r="D110" i="10"/>
  <c r="B110" i="10"/>
  <c r="C110" i="10" s="1"/>
  <c r="D109" i="10"/>
  <c r="E109" i="10" s="1"/>
  <c r="D106" i="10"/>
  <c r="E106" i="10" s="1"/>
  <c r="B106" i="10"/>
  <c r="C106" i="10" s="1"/>
  <c r="E105" i="10"/>
  <c r="D105" i="10"/>
  <c r="B105" i="10"/>
  <c r="C105" i="10" s="1"/>
  <c r="D104" i="10"/>
  <c r="E104" i="10" s="1"/>
  <c r="D103" i="10"/>
  <c r="E103" i="10" s="1"/>
  <c r="D102" i="10"/>
  <c r="E102" i="10" s="1"/>
  <c r="B102" i="10"/>
  <c r="C102" i="10" s="1"/>
  <c r="D101" i="10"/>
  <c r="E101" i="10" s="1"/>
  <c r="D100" i="10"/>
  <c r="E100" i="10" s="1"/>
  <c r="E99" i="10"/>
  <c r="D99" i="10"/>
  <c r="B99" i="10"/>
  <c r="C99" i="10" s="1"/>
  <c r="D98" i="10"/>
  <c r="E98" i="10" s="1"/>
  <c r="D97" i="10"/>
  <c r="E97" i="10" s="1"/>
  <c r="E96" i="10"/>
  <c r="D96" i="10"/>
  <c r="B96" i="10"/>
  <c r="C96" i="10" s="1"/>
  <c r="D95" i="10"/>
  <c r="E95" i="10" s="1"/>
  <c r="D94" i="10"/>
  <c r="E94" i="10" s="1"/>
  <c r="B94" i="10"/>
  <c r="C94" i="10" s="1"/>
  <c r="E93" i="10"/>
  <c r="D93" i="10"/>
  <c r="B93" i="10"/>
  <c r="C93" i="10" s="1"/>
  <c r="D92" i="10"/>
  <c r="E92" i="10" s="1"/>
  <c r="D91" i="10"/>
  <c r="E91" i="10" s="1"/>
  <c r="D90" i="10"/>
  <c r="E90" i="10" s="1"/>
  <c r="B90" i="10"/>
  <c r="C90" i="10" s="1"/>
  <c r="D87" i="10"/>
  <c r="E87" i="10" s="1"/>
  <c r="D86" i="10"/>
  <c r="E86" i="10" s="1"/>
  <c r="E85" i="10"/>
  <c r="D85" i="10"/>
  <c r="B85" i="10"/>
  <c r="C85" i="10" s="1"/>
  <c r="D82" i="10"/>
  <c r="E82" i="10" s="1"/>
  <c r="D81" i="10"/>
  <c r="E81" i="10" s="1"/>
  <c r="E80" i="10"/>
  <c r="D80" i="10"/>
  <c r="B80" i="10"/>
  <c r="C80" i="10" s="1"/>
  <c r="D79" i="10"/>
  <c r="E79" i="10" s="1"/>
  <c r="D78" i="10"/>
  <c r="E78" i="10" s="1"/>
  <c r="B78" i="10"/>
  <c r="C78" i="10" s="1"/>
  <c r="E77" i="10"/>
  <c r="D77" i="10"/>
  <c r="B77" i="10"/>
  <c r="C77" i="10" s="1"/>
  <c r="D76" i="10"/>
  <c r="E76" i="10" s="1"/>
  <c r="D75" i="10"/>
  <c r="E75" i="10" s="1"/>
  <c r="D72" i="10"/>
  <c r="E72" i="10" s="1"/>
  <c r="B72" i="10"/>
  <c r="C72" i="10" s="1"/>
  <c r="D71" i="10"/>
  <c r="E71" i="10" s="1"/>
  <c r="D70" i="10"/>
  <c r="E70" i="10" s="1"/>
  <c r="E69" i="10"/>
  <c r="D69" i="10"/>
  <c r="B69" i="10"/>
  <c r="C69" i="10" s="1"/>
  <c r="D68" i="10"/>
  <c r="E68" i="10" s="1"/>
  <c r="D67" i="10"/>
  <c r="E67" i="10" s="1"/>
  <c r="E66" i="10"/>
  <c r="D66" i="10"/>
  <c r="B66" i="10"/>
  <c r="C66" i="10" s="1"/>
  <c r="D65" i="10"/>
  <c r="E65" i="10" s="1"/>
  <c r="D64" i="10"/>
  <c r="E64" i="10" s="1"/>
  <c r="B64" i="10"/>
  <c r="C64" i="10" s="1"/>
  <c r="E63" i="10"/>
  <c r="D63" i="10"/>
  <c r="B63" i="10"/>
  <c r="C63" i="10" s="1"/>
  <c r="D62" i="10"/>
  <c r="E62" i="10" s="1"/>
  <c r="D59" i="10"/>
  <c r="E59" i="10" s="1"/>
  <c r="D56" i="10"/>
  <c r="B56" i="10" s="1"/>
  <c r="C56" i="10" s="1"/>
  <c r="D55" i="10"/>
  <c r="E55" i="10" s="1"/>
  <c r="D54" i="10"/>
  <c r="E54" i="10" s="1"/>
  <c r="B54" i="10"/>
  <c r="C54" i="10" s="1"/>
  <c r="D53" i="10"/>
  <c r="B53" i="10" s="1"/>
  <c r="C53" i="10" s="1"/>
  <c r="D52" i="10"/>
  <c r="E52" i="10" s="1"/>
  <c r="D51" i="10"/>
  <c r="E51" i="10" s="1"/>
  <c r="B51" i="10"/>
  <c r="C51" i="10" s="1"/>
  <c r="E50" i="10"/>
  <c r="D50" i="10"/>
  <c r="B50" i="10" s="1"/>
  <c r="C50" i="10" s="1"/>
  <c r="D49" i="10"/>
  <c r="E49" i="10" s="1"/>
  <c r="D48" i="10"/>
  <c r="E48" i="10" s="1"/>
  <c r="B48" i="10"/>
  <c r="C48" i="10" s="1"/>
  <c r="D47" i="10"/>
  <c r="B47" i="10" s="1"/>
  <c r="C47" i="10" s="1"/>
  <c r="D46" i="10"/>
  <c r="E46" i="10" s="1"/>
  <c r="D42" i="10"/>
  <c r="E42" i="10" s="1"/>
  <c r="E41" i="10"/>
  <c r="D41" i="10"/>
  <c r="B41" i="10" s="1"/>
  <c r="C41" i="10" s="1"/>
  <c r="D40" i="10"/>
  <c r="E40" i="10" s="1"/>
  <c r="D39" i="10"/>
  <c r="E39" i="10" s="1"/>
  <c r="B39" i="10"/>
  <c r="C39" i="10" s="1"/>
  <c r="D38" i="10"/>
  <c r="B38" i="10" s="1"/>
  <c r="C38" i="10" s="1"/>
  <c r="D37" i="10"/>
  <c r="E37" i="10" s="1"/>
  <c r="D36" i="10"/>
  <c r="E36" i="10" s="1"/>
  <c r="E35" i="10"/>
  <c r="D35" i="10"/>
  <c r="B35" i="10" s="1"/>
  <c r="C35" i="10" s="1"/>
  <c r="D34" i="10"/>
  <c r="E34" i="10" s="1"/>
  <c r="D31" i="10"/>
  <c r="E31" i="10" s="1"/>
  <c r="B31" i="10"/>
  <c r="C31" i="10" s="1"/>
  <c r="D30" i="10"/>
  <c r="B30" i="10" s="1"/>
  <c r="C30" i="10" s="1"/>
  <c r="D29" i="10"/>
  <c r="E29" i="10" s="1"/>
  <c r="D28" i="10"/>
  <c r="E28" i="10" s="1"/>
  <c r="D27" i="10"/>
  <c r="B27" i="10" s="1"/>
  <c r="C27" i="10" s="1"/>
  <c r="D26" i="10"/>
  <c r="E26" i="10" s="1"/>
  <c r="D25" i="10"/>
  <c r="E25" i="10" s="1"/>
  <c r="B25" i="10"/>
  <c r="C25" i="10" s="1"/>
  <c r="D24" i="10"/>
  <c r="B24" i="10" s="1"/>
  <c r="C24" i="10" s="1"/>
  <c r="D23" i="10"/>
  <c r="E23" i="10" s="1"/>
  <c r="D22" i="10"/>
  <c r="E22" i="10" s="1"/>
  <c r="B22" i="10"/>
  <c r="C22" i="10" s="1"/>
  <c r="E21" i="10"/>
  <c r="D21" i="10"/>
  <c r="B21" i="10" s="1"/>
  <c r="C21" i="10" s="1"/>
  <c r="D20" i="10"/>
  <c r="E20" i="10" s="1"/>
  <c r="D19" i="10"/>
  <c r="E19" i="10" s="1"/>
  <c r="B19" i="10"/>
  <c r="C19" i="10" s="1"/>
  <c r="D18" i="10"/>
  <c r="B18" i="10" s="1"/>
  <c r="C18" i="10" s="1"/>
  <c r="D17" i="10"/>
  <c r="E17" i="10" s="1"/>
  <c r="D16" i="10"/>
  <c r="E16" i="10" s="1"/>
  <c r="E15" i="10"/>
  <c r="D15" i="10"/>
  <c r="B15" i="10" s="1"/>
  <c r="C15" i="10" s="1"/>
  <c r="D12" i="10"/>
  <c r="E12" i="10" s="1"/>
  <c r="D11" i="10"/>
  <c r="E11" i="10" s="1"/>
  <c r="B11" i="10"/>
  <c r="C11" i="10" s="1"/>
  <c r="D10" i="10"/>
  <c r="B10" i="10" s="1"/>
  <c r="C10" i="10" s="1"/>
  <c r="D9" i="10"/>
  <c r="E9" i="10" s="1"/>
  <c r="D8" i="10"/>
  <c r="E8" i="10" s="1"/>
  <c r="E7" i="10"/>
  <c r="D7" i="10"/>
  <c r="B7" i="10" s="1"/>
  <c r="C7" i="10" s="1"/>
  <c r="D6" i="10"/>
  <c r="E6" i="10" s="1"/>
  <c r="D5" i="10"/>
  <c r="E5" i="10" s="1"/>
  <c r="B5" i="10"/>
  <c r="C5" i="10" s="1"/>
  <c r="B30" i="14" l="1"/>
  <c r="C30" i="14" s="1"/>
  <c r="B34" i="14"/>
  <c r="C34" i="14" s="1"/>
  <c r="B37" i="14"/>
  <c r="C37" i="14" s="1"/>
  <c r="B40" i="14"/>
  <c r="C40" i="14" s="1"/>
  <c r="B16" i="10"/>
  <c r="C16" i="10" s="1"/>
  <c r="E30" i="10"/>
  <c r="B42" i="10"/>
  <c r="C42" i="10" s="1"/>
  <c r="B67" i="10"/>
  <c r="C67" i="10" s="1"/>
  <c r="B81" i="10"/>
  <c r="C81" i="10" s="1"/>
  <c r="B97" i="10"/>
  <c r="C97" i="10" s="1"/>
  <c r="B111" i="10"/>
  <c r="C111" i="10" s="1"/>
  <c r="B127" i="10"/>
  <c r="C127" i="10" s="1"/>
  <c r="B139" i="10"/>
  <c r="C139" i="10" s="1"/>
  <c r="B9" i="11"/>
  <c r="C9" i="11" s="1"/>
  <c r="B14" i="11"/>
  <c r="C14" i="11" s="1"/>
  <c r="B135" i="12"/>
  <c r="C135" i="12" s="1"/>
  <c r="E10" i="10"/>
  <c r="E14" i="12"/>
  <c r="E27" i="12"/>
  <c r="E123" i="12"/>
  <c r="B194" i="12"/>
  <c r="C194" i="12" s="1"/>
  <c r="E27" i="10"/>
  <c r="E56" i="10"/>
  <c r="E18" i="12"/>
  <c r="E23" i="12"/>
  <c r="E61" i="12"/>
  <c r="E89" i="12"/>
  <c r="E96" i="12"/>
  <c r="E103" i="12"/>
  <c r="E110" i="12"/>
  <c r="E117" i="12"/>
  <c r="E137" i="12"/>
  <c r="E18" i="10"/>
  <c r="B28" i="10"/>
  <c r="C28" i="10" s="1"/>
  <c r="E47" i="10"/>
  <c r="B59" i="10"/>
  <c r="C59" i="10" s="1"/>
  <c r="B75" i="10"/>
  <c r="C75" i="10" s="1"/>
  <c r="B91" i="10"/>
  <c r="C91" i="10" s="1"/>
  <c r="B103" i="10"/>
  <c r="C103" i="10" s="1"/>
  <c r="B119" i="10"/>
  <c r="C119" i="10" s="1"/>
  <c r="B133" i="10"/>
  <c r="C133" i="10" s="1"/>
  <c r="B145" i="10"/>
  <c r="C145" i="10" s="1"/>
  <c r="E38" i="10"/>
  <c r="E15" i="12"/>
  <c r="E19" i="12"/>
  <c r="E24" i="12"/>
  <c r="E28" i="12"/>
  <c r="E77" i="12"/>
  <c r="E90" i="12"/>
  <c r="B11" i="14"/>
  <c r="C11" i="14" s="1"/>
  <c r="B8" i="10"/>
  <c r="C8" i="10" s="1"/>
  <c r="E24" i="10"/>
  <c r="B36" i="10"/>
  <c r="C36" i="10" s="1"/>
  <c r="E53" i="10"/>
  <c r="B70" i="10"/>
  <c r="C70" i="10" s="1"/>
  <c r="B86" i="10"/>
  <c r="C86" i="10" s="1"/>
  <c r="B100" i="10"/>
  <c r="C100" i="10" s="1"/>
  <c r="B114" i="10"/>
  <c r="C114" i="10" s="1"/>
  <c r="B130" i="10"/>
  <c r="C130" i="10" s="1"/>
  <c r="B142" i="10"/>
  <c r="C142" i="10" s="1"/>
  <c r="B4" i="11"/>
  <c r="C4" i="11" s="1"/>
  <c r="B21" i="14"/>
  <c r="C21" i="14" s="1"/>
  <c r="B26" i="14"/>
  <c r="C26" i="14" s="1"/>
  <c r="E175" i="12"/>
  <c r="B192" i="12"/>
  <c r="C192" i="12" s="1"/>
  <c r="E5" i="12"/>
  <c r="B8" i="12"/>
  <c r="C8" i="12" s="1"/>
  <c r="B36" i="12"/>
  <c r="C36" i="12" s="1"/>
  <c r="B38" i="12"/>
  <c r="C38" i="12" s="1"/>
  <c r="E49" i="12"/>
  <c r="E52" i="12"/>
  <c r="B56" i="12"/>
  <c r="C56" i="12" s="1"/>
  <c r="B68" i="12"/>
  <c r="C68" i="12" s="1"/>
  <c r="E130" i="12"/>
  <c r="B139" i="12"/>
  <c r="C139" i="12" s="1"/>
  <c r="E143" i="12"/>
  <c r="B164" i="12"/>
  <c r="C164" i="12" s="1"/>
  <c r="E181" i="12"/>
  <c r="B6" i="12"/>
  <c r="C6" i="12" s="1"/>
  <c r="B129" i="12"/>
  <c r="C129" i="12" s="1"/>
  <c r="B142" i="12"/>
  <c r="C142" i="12" s="1"/>
  <c r="B154" i="12"/>
  <c r="C154" i="12" s="1"/>
  <c r="E34" i="12"/>
  <c r="B73" i="12"/>
  <c r="C73" i="12" s="1"/>
  <c r="B132" i="12"/>
  <c r="C132" i="12" s="1"/>
  <c r="B174" i="12"/>
  <c r="C174" i="12" s="1"/>
  <c r="B170" i="12"/>
  <c r="C170" i="12" s="1"/>
  <c r="E194" i="12"/>
  <c r="B180" i="12"/>
  <c r="C180" i="12" s="1"/>
  <c r="B149" i="12"/>
  <c r="C149" i="12" s="1"/>
  <c r="B155" i="12"/>
  <c r="C155" i="12" s="1"/>
  <c r="B158" i="12"/>
  <c r="C158" i="12" s="1"/>
  <c r="E9" i="12"/>
  <c r="E30" i="12"/>
  <c r="E35" i="12"/>
  <c r="B37" i="12"/>
  <c r="C37" i="12" s="1"/>
  <c r="E37" i="12"/>
  <c r="E42" i="12"/>
  <c r="E48" i="12"/>
  <c r="B50" i="12"/>
  <c r="C50" i="12" s="1"/>
  <c r="E53" i="12"/>
  <c r="B62" i="12"/>
  <c r="C62" i="12" s="1"/>
  <c r="E70" i="12"/>
  <c r="B78" i="12"/>
  <c r="C78" i="12" s="1"/>
  <c r="E78" i="12"/>
  <c r="B80" i="12"/>
  <c r="C80" i="12" s="1"/>
  <c r="E80" i="12"/>
  <c r="B83" i="12"/>
  <c r="C83" i="12" s="1"/>
  <c r="E83" i="12"/>
  <c r="B86" i="12"/>
  <c r="C86" i="12" s="1"/>
  <c r="E86" i="12"/>
  <c r="E95" i="12"/>
  <c r="B95" i="12"/>
  <c r="C95" i="12" s="1"/>
  <c r="E98" i="12"/>
  <c r="B98" i="12"/>
  <c r="C98" i="12" s="1"/>
  <c r="E101" i="12"/>
  <c r="B101" i="12"/>
  <c r="C101" i="12" s="1"/>
  <c r="E105" i="12"/>
  <c r="B105" i="12"/>
  <c r="C105" i="12" s="1"/>
  <c r="E109" i="12"/>
  <c r="B109" i="12"/>
  <c r="C109" i="12" s="1"/>
  <c r="B31" i="12"/>
  <c r="C31" i="12" s="1"/>
  <c r="E31" i="12"/>
  <c r="B43" i="12"/>
  <c r="C43" i="12" s="1"/>
  <c r="E43" i="12"/>
  <c r="B54" i="12"/>
  <c r="C54" i="12" s="1"/>
  <c r="E54" i="12"/>
  <c r="B71" i="12"/>
  <c r="C71" i="12" s="1"/>
  <c r="E71" i="12"/>
  <c r="B81" i="12"/>
  <c r="C81" i="12" s="1"/>
  <c r="E81" i="12"/>
  <c r="B84" i="12"/>
  <c r="C84" i="12" s="1"/>
  <c r="E84" i="12"/>
  <c r="B87" i="12"/>
  <c r="C87" i="12" s="1"/>
  <c r="E87" i="12"/>
  <c r="B32" i="12"/>
  <c r="C32" i="12" s="1"/>
  <c r="B44" i="12"/>
  <c r="C44" i="12" s="1"/>
  <c r="E45" i="12"/>
  <c r="B55" i="12"/>
  <c r="C55" i="12" s="1"/>
  <c r="B59" i="12"/>
  <c r="C59" i="12" s="1"/>
  <c r="E59" i="12"/>
  <c r="B64" i="12"/>
  <c r="C64" i="12" s="1"/>
  <c r="E64" i="12"/>
  <c r="B66" i="12"/>
  <c r="C66" i="12" s="1"/>
  <c r="E67" i="12"/>
  <c r="B72" i="12"/>
  <c r="C72" i="12" s="1"/>
  <c r="B75" i="12"/>
  <c r="C75" i="12" s="1"/>
  <c r="E75" i="12"/>
  <c r="B82" i="12"/>
  <c r="C82" i="12" s="1"/>
  <c r="B85" i="12"/>
  <c r="C85" i="12" s="1"/>
  <c r="B88" i="12"/>
  <c r="C88" i="12" s="1"/>
  <c r="B46" i="12"/>
  <c r="C46" i="12" s="1"/>
  <c r="E46" i="12"/>
  <c r="B51" i="12"/>
  <c r="C51" i="12" s="1"/>
  <c r="E51" i="12"/>
  <c r="B60" i="12"/>
  <c r="C60" i="12" s="1"/>
  <c r="B65" i="12"/>
  <c r="C65" i="12" s="1"/>
  <c r="B76" i="12"/>
  <c r="C76" i="12" s="1"/>
  <c r="B94" i="12"/>
  <c r="C94" i="12" s="1"/>
  <c r="E94" i="12"/>
  <c r="E97" i="12"/>
  <c r="B97" i="12"/>
  <c r="C97" i="12" s="1"/>
  <c r="E100" i="12"/>
  <c r="B100" i="12"/>
  <c r="C100" i="12" s="1"/>
  <c r="E104" i="12"/>
  <c r="B104" i="12"/>
  <c r="C104" i="12" s="1"/>
  <c r="E108" i="12"/>
  <c r="B108" i="12"/>
  <c r="C108" i="12" s="1"/>
  <c r="E111" i="12"/>
  <c r="B111" i="12"/>
  <c r="C111" i="12" s="1"/>
  <c r="B92" i="12"/>
  <c r="C92" i="12" s="1"/>
  <c r="E93" i="12"/>
  <c r="B115" i="12"/>
  <c r="C115" i="12" s="1"/>
  <c r="B118" i="12"/>
  <c r="C118" i="12" s="1"/>
  <c r="B121" i="12"/>
  <c r="C121" i="12" s="1"/>
  <c r="B124" i="12"/>
  <c r="C124" i="12" s="1"/>
  <c r="E131" i="12"/>
  <c r="E134" i="12"/>
  <c r="E138" i="12"/>
  <c r="E141" i="12"/>
  <c r="E146" i="12"/>
  <c r="E153" i="12"/>
  <c r="E157" i="12"/>
  <c r="B163" i="12"/>
  <c r="C163" i="12" s="1"/>
  <c r="B167" i="12"/>
  <c r="C167" i="12" s="1"/>
  <c r="E168" i="12"/>
  <c r="E145" i="12"/>
  <c r="E150" i="12"/>
  <c r="E151" i="12"/>
  <c r="E152" i="12"/>
  <c r="E156" i="12"/>
  <c r="E159" i="12"/>
  <c r="E160" i="12"/>
  <c r="E165" i="12"/>
  <c r="B112" i="12"/>
  <c r="C112" i="12" s="1"/>
  <c r="B116" i="12"/>
  <c r="C116" i="12" s="1"/>
  <c r="B119" i="12"/>
  <c r="C119" i="12" s="1"/>
  <c r="B122" i="12"/>
  <c r="C122" i="12" s="1"/>
  <c r="B125" i="12"/>
  <c r="C125" i="12" s="1"/>
  <c r="B161" i="12"/>
  <c r="C161" i="12" s="1"/>
  <c r="E162" i="12"/>
  <c r="B171" i="12"/>
  <c r="C171" i="12" s="1"/>
  <c r="E172" i="12"/>
  <c r="B177" i="12"/>
  <c r="C177" i="12" s="1"/>
  <c r="E178" i="12"/>
  <c r="B183" i="12"/>
  <c r="C183" i="12" s="1"/>
  <c r="E184" i="12"/>
  <c r="B197" i="12"/>
  <c r="C197" i="12" s="1"/>
  <c r="E198" i="12"/>
  <c r="B10" i="14"/>
  <c r="B4" i="14"/>
  <c r="C4" i="14" s="1"/>
  <c r="B7" i="14"/>
  <c r="C7" i="14" s="1"/>
  <c r="B9" i="14"/>
  <c r="C9" i="14" s="1"/>
  <c r="E13" i="14"/>
  <c r="E16" i="14"/>
  <c r="E19" i="14"/>
  <c r="E22" i="14"/>
  <c r="E25" i="14"/>
  <c r="B29" i="14"/>
  <c r="C29" i="14" s="1"/>
  <c r="B33" i="14"/>
  <c r="C33" i="14" s="1"/>
  <c r="B36" i="14"/>
  <c r="C36" i="14" s="1"/>
  <c r="B39" i="14"/>
  <c r="C39" i="14" s="1"/>
  <c r="B42" i="14"/>
  <c r="C42" i="14" s="1"/>
  <c r="B5" i="13"/>
  <c r="C5" i="13" s="1"/>
  <c r="B10" i="12"/>
  <c r="C10" i="12" s="1"/>
  <c r="B128" i="12"/>
  <c r="C128" i="12" s="1"/>
  <c r="B144" i="12"/>
  <c r="C144" i="12" s="1"/>
  <c r="B166" i="12"/>
  <c r="C166" i="12" s="1"/>
  <c r="B173" i="12"/>
  <c r="C173" i="12" s="1"/>
  <c r="B176" i="12"/>
  <c r="C176" i="12" s="1"/>
  <c r="B179" i="12"/>
  <c r="C179" i="12" s="1"/>
  <c r="B182" i="12"/>
  <c r="C182" i="12" s="1"/>
  <c r="B185" i="12"/>
  <c r="C185" i="12" s="1"/>
  <c r="B196" i="12"/>
  <c r="C196" i="12" s="1"/>
  <c r="E5" i="11"/>
  <c r="B10" i="11"/>
  <c r="E13" i="11"/>
  <c r="B6" i="10"/>
  <c r="C6" i="10" s="1"/>
  <c r="B9" i="10"/>
  <c r="C9" i="10" s="1"/>
  <c r="B12" i="10"/>
  <c r="C12" i="10" s="1"/>
  <c r="B17" i="10"/>
  <c r="C17" i="10" s="1"/>
  <c r="B20" i="10"/>
  <c r="C20" i="10" s="1"/>
  <c r="B23" i="10"/>
  <c r="C23" i="10" s="1"/>
  <c r="B26" i="10"/>
  <c r="C26" i="10" s="1"/>
  <c r="B29" i="10"/>
  <c r="C29" i="10" s="1"/>
  <c r="B34" i="10"/>
  <c r="C34" i="10" s="1"/>
  <c r="B37" i="10"/>
  <c r="C37" i="10" s="1"/>
  <c r="B40" i="10"/>
  <c r="C40" i="10" s="1"/>
  <c r="B46" i="10"/>
  <c r="C46" i="10" s="1"/>
  <c r="B49" i="10"/>
  <c r="C49" i="10" s="1"/>
  <c r="B52" i="10"/>
  <c r="C52" i="10" s="1"/>
  <c r="B55" i="10"/>
  <c r="C55" i="10" s="1"/>
  <c r="B62" i="10"/>
  <c r="C62" i="10" s="1"/>
  <c r="B65" i="10"/>
  <c r="C65" i="10" s="1"/>
  <c r="B68" i="10"/>
  <c r="C68" i="10" s="1"/>
  <c r="B71" i="10"/>
  <c r="C71" i="10" s="1"/>
  <c r="B76" i="10"/>
  <c r="C76" i="10" s="1"/>
  <c r="B79" i="10"/>
  <c r="C79" i="10" s="1"/>
  <c r="B82" i="10"/>
  <c r="C82" i="10" s="1"/>
  <c r="B87" i="10"/>
  <c r="C87" i="10" s="1"/>
  <c r="B92" i="10"/>
  <c r="C92" i="10" s="1"/>
  <c r="B95" i="10"/>
  <c r="C95" i="10" s="1"/>
  <c r="B98" i="10"/>
  <c r="C98" i="10" s="1"/>
  <c r="B101" i="10"/>
  <c r="C101" i="10" s="1"/>
  <c r="B104" i="10"/>
  <c r="C104" i="10" s="1"/>
  <c r="B109" i="10"/>
  <c r="C109" i="10" s="1"/>
  <c r="B112" i="10"/>
  <c r="C112" i="10" s="1"/>
  <c r="B115" i="10"/>
  <c r="C115" i="10" s="1"/>
  <c r="B120" i="10"/>
  <c r="C120" i="10" s="1"/>
  <c r="B125" i="10"/>
  <c r="C125" i="10" s="1"/>
  <c r="B128" i="10"/>
  <c r="C128" i="10" s="1"/>
  <c r="B131" i="10"/>
  <c r="C131" i="10" s="1"/>
  <c r="B134" i="10"/>
  <c r="C134" i="10" s="1"/>
  <c r="B137" i="10"/>
  <c r="C137" i="10" s="1"/>
  <c r="B140" i="10"/>
  <c r="C140" i="10" s="1"/>
  <c r="B143" i="10"/>
  <c r="C143" i="10" s="1"/>
</calcChain>
</file>

<file path=xl/sharedStrings.xml><?xml version="1.0" encoding="utf-8"?>
<sst xmlns="http://schemas.openxmlformats.org/spreadsheetml/2006/main" count="1034" uniqueCount="707">
  <si>
    <t>VISITE</t>
  </si>
  <si>
    <t>TARIFFA</t>
  </si>
  <si>
    <t>ENPAV</t>
  </si>
  <si>
    <t>Tariffa imponibile</t>
  </si>
  <si>
    <t>IVA 22%</t>
  </si>
  <si>
    <t>Totale</t>
  </si>
  <si>
    <t>Visita ambulatoriale</t>
  </si>
  <si>
    <t>Visita di controllo</t>
  </si>
  <si>
    <t>Visita con rilascio di certificato</t>
  </si>
  <si>
    <t>Visita grossi animali</t>
  </si>
  <si>
    <t>Servizio di consulenza clinica mobile</t>
  </si>
  <si>
    <t xml:space="preserve">Visita specialistica </t>
  </si>
  <si>
    <t>Consulenza nutrizionale (comportamentale)</t>
  </si>
  <si>
    <t>PIANI DI PROFILASSI</t>
  </si>
  <si>
    <t>Vaccinazioni (piccoli animali)</t>
  </si>
  <si>
    <t xml:space="preserve">Vaccinazione antirabbica </t>
  </si>
  <si>
    <t>Piano Vaccinale cuccioli (due vaccinazioni quadrivalente)</t>
  </si>
  <si>
    <t>Terapia antielmintica ambulatoriale (IVOMEC, etc)</t>
  </si>
  <si>
    <t>PROVE COLLATERALI</t>
  </si>
  <si>
    <t>Prove allergiche (atopia, ecc.)</t>
  </si>
  <si>
    <t>Prove colturali</t>
  </si>
  <si>
    <t>Diagnostica molecolare (PCR qualitativa)</t>
  </si>
  <si>
    <t>Diagnostica molecolare (PCR quantitativa)</t>
  </si>
  <si>
    <t xml:space="preserve">Diagnostica molecolare e prove sierologiche </t>
  </si>
  <si>
    <t>Test sierologico</t>
  </si>
  <si>
    <t>Test endocrino</t>
  </si>
  <si>
    <t>Prelievo midollare (escluso citologico)</t>
  </si>
  <si>
    <t>Prelievo linfonodale (escluso citologico)</t>
  </si>
  <si>
    <t>Agoaspirato (escluso citologico)</t>
  </si>
  <si>
    <t>Test ACTH (escluso analisi di laboratorio)</t>
  </si>
  <si>
    <t>Test di soppressione con desametazone (escluso analisi di laboratorio)</t>
  </si>
  <si>
    <t>DIAGNOSTICA PER IMMAGINI</t>
  </si>
  <si>
    <t>Endoscopia</t>
  </si>
  <si>
    <t>Ecografia addominale</t>
  </si>
  <si>
    <t>Ecografia addominale con ago aspirato</t>
  </si>
  <si>
    <t>Ecografia addominale controllo</t>
  </si>
  <si>
    <t>CARDIOLOGIA</t>
  </si>
  <si>
    <t>Ecocardiografia p.a.</t>
  </si>
  <si>
    <t>Ecocardiografia controllo p.a.</t>
  </si>
  <si>
    <t>Pericardiocentesi  p.a.</t>
  </si>
  <si>
    <t>Ecocardiografia g.a.</t>
  </si>
  <si>
    <t>Elettrocardiogramma</t>
  </si>
  <si>
    <t>Elettrocardiogramma controllo</t>
  </si>
  <si>
    <t>Elettrocardiogramma g.a.</t>
  </si>
  <si>
    <t>Holter</t>
  </si>
  <si>
    <t>Holter controllo</t>
  </si>
  <si>
    <t>Misurazione pressione arteriosa</t>
  </si>
  <si>
    <t>Visita + Elettrocardiogramma + pressione arteriosa</t>
  </si>
  <si>
    <t xml:space="preserve">Visita + Elettrocardiogramma </t>
  </si>
  <si>
    <t xml:space="preserve">Visita + Ecocardiografia </t>
  </si>
  <si>
    <t xml:space="preserve">Visita cardiologica completa (ECG,Ecocardiografia Press. Arteriosa) </t>
  </si>
  <si>
    <t>Ecografia + Elettrocardiogramma piccoli animali</t>
  </si>
  <si>
    <t xml:space="preserve">Monitorag. cardiologico (ECG)/die </t>
  </si>
  <si>
    <t>Visita+EGC+Ecocardio</t>
  </si>
  <si>
    <t>Cistocentesi</t>
  </si>
  <si>
    <t>Cistocentesi ecoguidata</t>
  </si>
  <si>
    <t>Toracocentesi</t>
  </si>
  <si>
    <t xml:space="preserve">Paracentesi </t>
  </si>
  <si>
    <t>Terapia SC, IM, EV</t>
  </si>
  <si>
    <t>Terapia infusionale</t>
  </si>
  <si>
    <t>Emotrasfusione</t>
  </si>
  <si>
    <t>Biopsia cute (escluso istologico)</t>
  </si>
  <si>
    <t>Pulizia dermatologica/otologica</t>
  </si>
  <si>
    <t>Studio Elettrico diagnostico</t>
  </si>
  <si>
    <t xml:space="preserve">Chemioterapia </t>
  </si>
  <si>
    <t>ESAMI DI LABORATORIO</t>
  </si>
  <si>
    <t>Esame microscopico a fresco</t>
  </si>
  <si>
    <t>Esame microscopico dopo colorazione</t>
  </si>
  <si>
    <t>Esame dei liquidi cavitari (fisico, chimico, microscopico)</t>
  </si>
  <si>
    <t>Esame delle urine (con stick)</t>
  </si>
  <si>
    <t>Esame delle urine con sedimento</t>
  </si>
  <si>
    <t>Esame delle feci  a fresco</t>
  </si>
  <si>
    <t>Prelievo urinario</t>
  </si>
  <si>
    <t>Esame emocromocitometrico con  formula leucocitaria</t>
  </si>
  <si>
    <t>Reticolociti</t>
  </si>
  <si>
    <t>VES</t>
  </si>
  <si>
    <t>Stricio ematico</t>
  </si>
  <si>
    <t>Test di Coombs</t>
  </si>
  <si>
    <t>Test compatibilità ematica</t>
  </si>
  <si>
    <t>Emogas (una determinazione)</t>
  </si>
  <si>
    <t>Emogas (due determinazioni)</t>
  </si>
  <si>
    <t>Emogas anestesia (3 valutazioni)</t>
  </si>
  <si>
    <t>COAGULAZIONE</t>
  </si>
  <si>
    <t xml:space="preserve">Profilo emocoagulativo ordinario </t>
  </si>
  <si>
    <t xml:space="preserve">Profilo emocoagulativo rapido </t>
  </si>
  <si>
    <t>Fibrinogeno</t>
  </si>
  <si>
    <t>AT III</t>
  </si>
  <si>
    <t>FDP</t>
  </si>
  <si>
    <t>Tempo di protrombina (totale o parziale)</t>
  </si>
  <si>
    <t>TEST RAPIDI SIEROLOGICI</t>
  </si>
  <si>
    <t>TEST RAPIDO SIEROLOGICO (SINGOLA DETERMINAZIONE)  (toxoplasma, leishmania, ehrlichia, cimurro, parvovirus FIV FeLVetc.)</t>
  </si>
  <si>
    <t>TEST RAPIDO SIEROLOGICO (DOPPIA DETERMINAZIONE)  (toxoplasma, leishmania, ehrlichia, cimurro, parvovirus  FIV FeLV etc.)</t>
  </si>
  <si>
    <t>TEST RAPIDO SIEROLOGICO (TRIPLA DETERMINAZIONE)  (toxoplasma, leishmania, ehrlichia, cimurro, parvovirusFIV FeLV etc.)</t>
  </si>
  <si>
    <t>TEST RAPIDO SIEROLOGICO (QUADRUPLA DETERMINAZIONE)  (toxoplasma, leishmania, ehrlichia, cimurro, parvovirus FIV FeLV etc.)</t>
  </si>
  <si>
    <t>TEST RICKETTSIACEAE</t>
  </si>
  <si>
    <t>ESAMI BIOCHIMICI</t>
  </si>
  <si>
    <t>Azotemia</t>
  </si>
  <si>
    <t>Glicemia</t>
  </si>
  <si>
    <t>PU/CU</t>
  </si>
  <si>
    <t>Creatininemia</t>
  </si>
  <si>
    <t>Lattato</t>
  </si>
  <si>
    <t>Proteine totali</t>
  </si>
  <si>
    <t>Trigliceridi</t>
  </si>
  <si>
    <t>Colesterolo totale</t>
  </si>
  <si>
    <t>Bilirubina totale</t>
  </si>
  <si>
    <t>AST (GOT)</t>
  </si>
  <si>
    <t>ALT (GPT)</t>
  </si>
  <si>
    <t>Fosfatasi Alcalina (ALP)</t>
  </si>
  <si>
    <t>LDH totale</t>
  </si>
  <si>
    <t xml:space="preserve">HDL </t>
  </si>
  <si>
    <t>GAMMAgt</t>
  </si>
  <si>
    <t>Calcemia</t>
  </si>
  <si>
    <t xml:space="preserve">Fosforemia </t>
  </si>
  <si>
    <t>Magnesiemia</t>
  </si>
  <si>
    <t>DUE ESAMI  DA 10 euro cd</t>
  </si>
  <si>
    <t>TRE ESAMI  DA 10 euro cd</t>
  </si>
  <si>
    <t>Protidemia totale e frazionata (QPE)</t>
  </si>
  <si>
    <t>SDH</t>
  </si>
  <si>
    <t>CPK</t>
  </si>
  <si>
    <t>Acidi biliari (pre e post prandiali)</t>
  </si>
  <si>
    <t>Ammoniemia (2 prelievi)</t>
  </si>
  <si>
    <t xml:space="preserve">Potassiemia </t>
  </si>
  <si>
    <t>Sodiemia</t>
  </si>
  <si>
    <t>Cloruremia</t>
  </si>
  <si>
    <t>Curva glicemica</t>
  </si>
  <si>
    <t>Fructosamina</t>
  </si>
  <si>
    <t>PROFILI DI LABORATORIO</t>
  </si>
  <si>
    <t>Profilo d’ingresso  ORDINARIO (azotemia, creatininemia,trigliceridi colesterolo, PT, emocromo, glicemia, ALP, BIL, GPT)</t>
  </si>
  <si>
    <t xml:space="preserve">Profilo d’ingresso ORDINARIO + QPE </t>
  </si>
  <si>
    <t>Profilo d'ingresso rapido con (VETSCAN o MENARINI)</t>
  </si>
  <si>
    <t>Profilo d'ingresso rapido + emocromo</t>
  </si>
  <si>
    <t>Profilo renale (emocromo, azotemia; pu/cu,  creatininamia, PT  esame delle urine)</t>
  </si>
  <si>
    <t>Profilo endocrino – metabolico (emocromo, trigliceridi, colesterolo, glucosio, ALP, azotemia, creatininemia, GPT, QPE, esame urine)</t>
  </si>
  <si>
    <t>Profilo epatico (emocromo, LDH QPE; ALT;AST; bilirubina tot; γGT)</t>
  </si>
  <si>
    <t>Profilo muscolare (emocromo, CPK; AST; LDH; lattato)</t>
  </si>
  <si>
    <t>PROFILO D'INGRESSO  + VISITA pa</t>
  </si>
  <si>
    <t>PROFILO D'INGRESSO + QPE + VISITA pa</t>
  </si>
  <si>
    <t>PROFILO RENALE + VISITA pa</t>
  </si>
  <si>
    <t>PROFILO EPATICO + VISITA pa</t>
  </si>
  <si>
    <t>PROFILO MUSCOLARE + VISITA pa</t>
  </si>
  <si>
    <t>Profilo EQUINO (emocromo , PT, Azotemia, creatinina, LDH, CPK, GOT, ALP, Bilirubina, glicemia)</t>
  </si>
  <si>
    <t>ENPAV 2%</t>
  </si>
  <si>
    <t>imponibile</t>
  </si>
  <si>
    <t>TOTALE</t>
  </si>
  <si>
    <t>INTERVENTI DI ORDINE GENERALE</t>
  </si>
  <si>
    <t>Piccolo Intervento</t>
  </si>
  <si>
    <t>Bendaggio con mat. Sintetico</t>
  </si>
  <si>
    <t>Bendaggio gessato</t>
  </si>
  <si>
    <t>Chemioterapia Carboplatino</t>
  </si>
  <si>
    <t>Chemioterapia Cisplatino</t>
  </si>
  <si>
    <t>Chemioterapia Doxorubicina (p.v. &lt; 8kg)</t>
  </si>
  <si>
    <t>Chemioterapia Doxorubicina (p.v. &gt; 8kg)</t>
  </si>
  <si>
    <t>Chemioterapia Mitoxantrone (fiala)</t>
  </si>
  <si>
    <t>Chemioterapia Vincristina (fiala)</t>
  </si>
  <si>
    <t>Fasciatura cartonata</t>
  </si>
  <si>
    <t>Medicazione</t>
  </si>
  <si>
    <t>Prelievo Bioptico</t>
  </si>
  <si>
    <t>ANESTESIA</t>
  </si>
  <si>
    <t>Anestesia epidurale</t>
  </si>
  <si>
    <t>Anestesia loco-regionale</t>
  </si>
  <si>
    <t xml:space="preserve">Eutanasia cane taglia grande </t>
  </si>
  <si>
    <t>Eutanasia cane taglia media</t>
  </si>
  <si>
    <t xml:space="preserve">Eutanasia cane taglia piccola </t>
  </si>
  <si>
    <t>Eutanasia gatto</t>
  </si>
  <si>
    <t>Induzione e mantenimento con farmaci e.v. primi 15'</t>
  </si>
  <si>
    <t>Mantenimento con anestetici volatili per 15'</t>
  </si>
  <si>
    <t>Per ogni 30' successivi</t>
  </si>
  <si>
    <t>Rianimazione Cardio Polmonare primi 15'</t>
  </si>
  <si>
    <t>Rianimazione Cardio Polmonare successivi 15'</t>
  </si>
  <si>
    <t>Sedazione</t>
  </si>
  <si>
    <t>Visita preanestetica</t>
  </si>
  <si>
    <t>INTERVENTI CHIRURGICI</t>
  </si>
  <si>
    <t>OCCHIO</t>
  </si>
  <si>
    <t>Cataratta monol.</t>
  </si>
  <si>
    <t>Cheratectomia superficiale bilat.</t>
  </si>
  <si>
    <t>Cheratectomia superficiale monol.</t>
  </si>
  <si>
    <t>Congiuntivorinostomia</t>
  </si>
  <si>
    <t>Dermoide</t>
  </si>
  <si>
    <t>Ectropion bilat.</t>
  </si>
  <si>
    <t>Ectropion monol.</t>
  </si>
  <si>
    <t>Entropion bilat.</t>
  </si>
  <si>
    <t>Entropion monol.</t>
  </si>
  <si>
    <t>Esenterazione Globo Oculare</t>
  </si>
  <si>
    <t>Glaucoma (crioterapia)</t>
  </si>
  <si>
    <t>Glaucoma (drenaggio)</t>
  </si>
  <si>
    <t>Iniezione intraoculare</t>
  </si>
  <si>
    <t>Lembo congiuntivale</t>
  </si>
  <si>
    <t>Neoformazione palpebra (tecnica a cuneo)</t>
  </si>
  <si>
    <t>Neoformazione palpebra (tecnica ad H)</t>
  </si>
  <si>
    <t>ORECCHIO</t>
  </si>
  <si>
    <t>Conchectomia mono</t>
  </si>
  <si>
    <t>Intervento di Zepp mono</t>
  </si>
  <si>
    <t>LBO</t>
  </si>
  <si>
    <t>Otoematoma mono</t>
  </si>
  <si>
    <t>Plissettatura palpebrale</t>
  </si>
  <si>
    <t>Proptosi</t>
  </si>
  <si>
    <t>Riposizionamento gh. Sup. III palpebra bilat.</t>
  </si>
  <si>
    <t>Riposizionamento gh. Sup. III palpebra monol.</t>
  </si>
  <si>
    <t>TECA</t>
  </si>
  <si>
    <t>TECA-LBO</t>
  </si>
  <si>
    <t>Trasposizione dotto Stenone</t>
  </si>
  <si>
    <t>DIGERENTE</t>
  </si>
  <si>
    <t>Ablazione seni paranali</t>
  </si>
  <si>
    <t>Billroth</t>
  </si>
  <si>
    <t>Cardioplastica/Piloroplastica</t>
  </si>
  <si>
    <t>Cisti salivare sottoioidea</t>
  </si>
  <si>
    <t xml:space="preserve">Corpo estraneo </t>
  </si>
  <si>
    <t>Detartrasi</t>
  </si>
  <si>
    <t>Enterectomia</t>
  </si>
  <si>
    <t>Enterotomia</t>
  </si>
  <si>
    <t>Epulide</t>
  </si>
  <si>
    <t>Esofagotomia</t>
  </si>
  <si>
    <t>Fistola odontopatica</t>
  </si>
  <si>
    <t>Fistole perianali</t>
  </si>
  <si>
    <t>Gastropessi</t>
  </si>
  <si>
    <t>Gastrotomia</t>
  </si>
  <si>
    <t>Gengivectomia</t>
  </si>
  <si>
    <t>Marsupializzazione ranula</t>
  </si>
  <si>
    <t>Megaesofago da IV arco aortico ds persistente</t>
  </si>
  <si>
    <t>Palatoschisi congenita</t>
  </si>
  <si>
    <t>Shunt porto-sistemico</t>
  </si>
  <si>
    <t>Stafilectomia</t>
  </si>
  <si>
    <t>Torsione gastrica con gastropessi</t>
  </si>
  <si>
    <t>RESPIRATORIO</t>
  </si>
  <si>
    <t>Applicazione drenaggio toracico</t>
  </si>
  <si>
    <t>Collasso tracheale</t>
  </si>
  <si>
    <t>Drenaggio seni frontali</t>
  </si>
  <si>
    <t>Intervento paralisi laringea</t>
  </si>
  <si>
    <t>Laringectomia</t>
  </si>
  <si>
    <t>plastica delle narici</t>
  </si>
  <si>
    <t>Pneumotorace</t>
  </si>
  <si>
    <t>Rinotomia</t>
  </si>
  <si>
    <t>terapia chirurgica BAOS</t>
  </si>
  <si>
    <t>Tonsillectomia</t>
  </si>
  <si>
    <t>TORACE</t>
  </si>
  <si>
    <t>Ernia diaframmatica</t>
  </si>
  <si>
    <t>PDA</t>
  </si>
  <si>
    <t>Toracotomia terapeutica</t>
  </si>
  <si>
    <t>UROGENITALE</t>
  </si>
  <si>
    <t>Castrazione terapeutica</t>
  </si>
  <si>
    <t>Cistectomia (neoplasia vescicale)</t>
  </si>
  <si>
    <t>Cistotomia</t>
  </si>
  <si>
    <t>Nefrectomia/nefrotomia</t>
  </si>
  <si>
    <t>Uretere ectopico</t>
  </si>
  <si>
    <t>Uretrostomia perineale</t>
  </si>
  <si>
    <t>Uretrotomia</t>
  </si>
  <si>
    <t>ADDOME E PELVI</t>
  </si>
  <si>
    <t>Atresia anale/anorettale</t>
  </si>
  <si>
    <t>Colopessi/Cistopessi</t>
  </si>
  <si>
    <t>Ernia inguinale monol.</t>
  </si>
  <si>
    <t>Ernia ombelicale</t>
  </si>
  <si>
    <t>Ernia parietale</t>
  </si>
  <si>
    <t>Ernia perineale monol.</t>
  </si>
  <si>
    <t>Laparotomia esplorativa</t>
  </si>
  <si>
    <t>Marsiupializzazione/Omentalizzazione cisti prostatica</t>
  </si>
  <si>
    <t>Prostatectomia</t>
  </si>
  <si>
    <t>Riduzione incruenta prolasso rettale</t>
  </si>
  <si>
    <t>Splenectomia</t>
  </si>
  <si>
    <t>CUTE</t>
  </si>
  <si>
    <t>Cisti sebacea</t>
  </si>
  <si>
    <t>Neoformazione esterna (&lt; 4 cm)</t>
  </si>
  <si>
    <t>Neoformazione esterna (&gt; 8 cm)</t>
  </si>
  <si>
    <t>Neoformazione esterna (tra 4 e 8 cm)</t>
  </si>
  <si>
    <t xml:space="preserve">Plastica cutanea </t>
  </si>
  <si>
    <t>Sutura ferita (da 10 a 20 cm)</t>
  </si>
  <si>
    <t>Sutura ferita (da 5 a 10 cm)</t>
  </si>
  <si>
    <t>Sutura ferita (fino a 5 cm)</t>
  </si>
  <si>
    <t>Trattamento fistole</t>
  </si>
  <si>
    <t>ORTOPEDIA</t>
  </si>
  <si>
    <t>Amputazione speroni</t>
  </si>
  <si>
    <t>Amputazione arto taglia gigante</t>
  </si>
  <si>
    <t>Amputazione arto taglia grande &gt;30 kg</t>
  </si>
  <si>
    <t>Amputazione arto taglia media &gt;9&lt;18 kg</t>
  </si>
  <si>
    <t>Amputazione arto taglia piccola &lt;9 kg</t>
  </si>
  <si>
    <t>Amputazione dita o sperone articolato</t>
  </si>
  <si>
    <t xml:space="preserve">Applicazione apparato di Ilizarov </t>
  </si>
  <si>
    <t>Artrodesi con fissatori esterni trapassante</t>
  </si>
  <si>
    <t>Artrodesi con fissazione con placca e viti</t>
  </si>
  <si>
    <t>Caudotomia terapeutica taglia piccola e media</t>
  </si>
  <si>
    <t xml:space="preserve">Laminectomia/Emilaminectomia/Ventral slot </t>
  </si>
  <si>
    <t>Ostectomia della testa del femore taglia grande e gigante</t>
  </si>
  <si>
    <t>Ostectomia della testa del femore taglia piccola e media</t>
  </si>
  <si>
    <t>Correzione deformità angolari</t>
  </si>
  <si>
    <t>Trattamento Displasia del Gomito (FCP, UAP, osteotomia ulnare dinamica)</t>
  </si>
  <si>
    <t>Trattamento FCP bilaterare unica sessione chirurgica</t>
  </si>
  <si>
    <t>Osteotomia Ulnare (deformità assiali)</t>
  </si>
  <si>
    <t>Osteosintesi centro midollare, con chiodi o con vite</t>
  </si>
  <si>
    <t>Osteosintesi con banda di tensione</t>
  </si>
  <si>
    <t>Osteosintesi con fissatori esterni biplanare</t>
  </si>
  <si>
    <t>Osteosintesi con fissatori esterni monolaterale</t>
  </si>
  <si>
    <t>Osteosintesi con fissatori esterni trapassante</t>
  </si>
  <si>
    <t>Osteosintesi interna con placche taglia piccola media</t>
  </si>
  <si>
    <t>Osteosintesi interna con placche taglia grande, gigante</t>
  </si>
  <si>
    <t>Osteosintesi mandibolare/mascellare (cerchiaggio) piccola media taglia</t>
  </si>
  <si>
    <t>Osteosintesi mandibolare/mascellare (cerchiaggio) taglia grande</t>
  </si>
  <si>
    <t>Riduzione cruenta lussazione</t>
  </si>
  <si>
    <t>Riparazione rottura LCCr (extraarticolare) taglia piccola e media</t>
  </si>
  <si>
    <t>Riparazione rottura LCCr (extraarticolare) taglia grande e gigante</t>
  </si>
  <si>
    <t>Riparazione rottura LCCr Osteotomia tibiali</t>
  </si>
  <si>
    <t>Suppl. materiale apparato di Ilizarov</t>
  </si>
  <si>
    <t>Suppl. materiale fissatori esterni monoplanare</t>
  </si>
  <si>
    <t>Suppl. materiale laminectomia/emilaminectomia</t>
  </si>
  <si>
    <t xml:space="preserve">Suppl. materiale per osteosintesi </t>
  </si>
  <si>
    <t>Tenoraffia</t>
  </si>
  <si>
    <t>TPO/DPO monol.</t>
  </si>
  <si>
    <t>trasposizione cresta tibiale (lussaz rotula) taglia piccola e media</t>
  </si>
  <si>
    <t>trasposizione cresta tibiale (lussaz rotula) taglia grande e gigante</t>
  </si>
  <si>
    <t>trasposizione cresta tibiale+ sulcoplastica taglia piccola e media</t>
  </si>
  <si>
    <t>trasposizione cresta tibiale+ sulcoplastica taglia grande e gigante</t>
  </si>
  <si>
    <t>Trattamento Lussazione di Rotula (allineamento)</t>
  </si>
  <si>
    <t>Trattamento spondilopatia cervicale caudale (Wobbler)</t>
  </si>
  <si>
    <t>Trattamento instabilità atlanto-assiale</t>
  </si>
  <si>
    <t>Frattura/lussazione vertebrale</t>
  </si>
  <si>
    <t>Trattamento Sindrome Lombosacrale</t>
  </si>
  <si>
    <t>Artroscopia diagnostica e lavaggio articolare</t>
  </si>
  <si>
    <t>Infiltrazione Intra-articolare</t>
  </si>
  <si>
    <t>Craniotomia</t>
  </si>
  <si>
    <t>Visita in sedazione</t>
  </si>
  <si>
    <t>Visita in anestesia</t>
  </si>
  <si>
    <t>Esplorazione rettale</t>
  </si>
  <si>
    <t>Degenza senza terapia</t>
  </si>
  <si>
    <t>Degenza con terapia</t>
  </si>
  <si>
    <t>Incisione ascesso</t>
  </si>
  <si>
    <t>Terapia</t>
  </si>
  <si>
    <t xml:space="preserve">Fasciatura </t>
  </si>
  <si>
    <t>Endoscopia delle prime vie aeree</t>
  </si>
  <si>
    <t>Gastroscopia</t>
  </si>
  <si>
    <t>Sondaggio rinoesaofageo</t>
  </si>
  <si>
    <t>Paracentesi</t>
  </si>
  <si>
    <t>Artrocentesi</t>
  </si>
  <si>
    <t>Cateterismo urinario</t>
  </si>
  <si>
    <t>Prelievo per esame colturale/citologico</t>
  </si>
  <si>
    <t>Disponibilità PS manifestazioni ludico-sportive</t>
  </si>
  <si>
    <t xml:space="preserve">Emotrasfusione o infusione plasma </t>
  </si>
  <si>
    <t>Induzione con farmaci e.v.</t>
  </si>
  <si>
    <t>Induzione e mantenimento primi 15'</t>
  </si>
  <si>
    <t>Mantenimento anestesia per 15'</t>
  </si>
  <si>
    <t>Anestesia epidurale/paravertebrale</t>
  </si>
  <si>
    <t xml:space="preserve">Eutanasia </t>
  </si>
  <si>
    <t>Neoformazione palpebrale</t>
  </si>
  <si>
    <t>Sutura corneale</t>
  </si>
  <si>
    <t>Fistola da dente eterotopico</t>
  </si>
  <si>
    <t>Livellamento dentario</t>
  </si>
  <si>
    <t>Estrazione dente di lupo</t>
  </si>
  <si>
    <t>Estrazione dentaria</t>
  </si>
  <si>
    <t>Ruminocentesi</t>
  </si>
  <si>
    <t>Ruminotomia</t>
  </si>
  <si>
    <t>Dislocazione abomasale</t>
  </si>
  <si>
    <t>Intervento paralisi falsa narice</t>
  </si>
  <si>
    <t>chirurgia tasche gutturali</t>
  </si>
  <si>
    <t>Laringotomia</t>
  </si>
  <si>
    <t>Tie-forward laringeo</t>
  </si>
  <si>
    <t>Tenectomia sternotiroidei</t>
  </si>
  <si>
    <t>Miectomia sternoiodiei/sternotiroidei</t>
  </si>
  <si>
    <t>Trapanazione seni</t>
  </si>
  <si>
    <t>Tracheotomia/tracheostomia</t>
  </si>
  <si>
    <t>UROGENITALE e PRESTAZIONI OSTETRICHE</t>
  </si>
  <si>
    <t>Uretrotomia/uretrostomia</t>
  </si>
  <si>
    <t>Criptorchidismo inguinale</t>
  </si>
  <si>
    <t>Criptorchidismo addominale</t>
  </si>
  <si>
    <t>Orchiectomia</t>
  </si>
  <si>
    <t>Torsione testicolo</t>
  </si>
  <si>
    <t>Funicolite</t>
  </si>
  <si>
    <t>Chirurgia del pene/prepuzio</t>
  </si>
  <si>
    <t>Amputazione del pene</t>
  </si>
  <si>
    <t>Caslick</t>
  </si>
  <si>
    <t>Lacerazioni perineali/fistola rettovaginale</t>
  </si>
  <si>
    <t>Mastectomia</t>
  </si>
  <si>
    <t>Parto cesareo</t>
  </si>
  <si>
    <t>Assistenza parto eutocico</t>
  </si>
  <si>
    <t>Assistenza parto distocico</t>
  </si>
  <si>
    <t>Valutazione eiaculato equino</t>
  </si>
  <si>
    <t>Valut seme  per stima potenz ripr stallone</t>
  </si>
  <si>
    <t>Laparotomia dal fianco</t>
  </si>
  <si>
    <t>Sutura ferita (&gt;20 cm)</t>
  </si>
  <si>
    <t xml:space="preserve">Neoformazione esterna </t>
  </si>
  <si>
    <t>Artrotomia terapeutica</t>
  </si>
  <si>
    <t>Artroscopia 1 articolazione</t>
  </si>
  <si>
    <t>Artroscopia per ogni articolazione aggiuntiva</t>
  </si>
  <si>
    <t>Osteosintesi AO</t>
  </si>
  <si>
    <t>Asportazione metacarpei/tarsei accessori</t>
  </si>
  <si>
    <t>Tenotomia flessori</t>
  </si>
  <si>
    <t>Desmotomia briglia carpica/radiale</t>
  </si>
  <si>
    <t>Desmotomia legamento anulare</t>
  </si>
  <si>
    <t>Desmotomia leg anulare in tenoscopia</t>
  </si>
  <si>
    <t xml:space="preserve">Osteosintesi mandibolare/mascellare </t>
  </si>
  <si>
    <t>Splitting tendineo/legamento sospensore</t>
  </si>
  <si>
    <t>Nevrectomia digitali palmari/plantari</t>
  </si>
  <si>
    <t>Desmotomia leg sospensore del navicolare</t>
  </si>
  <si>
    <t>Intervento miopatia fibrosa semitendinoso</t>
  </si>
  <si>
    <t>Desmotomia rotulea</t>
  </si>
  <si>
    <t>Cauterizzazione nodello, garretto, stinco</t>
  </si>
  <si>
    <t>Crioterapia stinco/tarso</t>
  </si>
  <si>
    <t>Artrodesi AO</t>
  </si>
  <si>
    <t>Ascesso subsoleare</t>
  </si>
  <si>
    <t>Lesioni podali</t>
  </si>
  <si>
    <t>Walking CAST vitelli</t>
  </si>
  <si>
    <t>LABORATORIO DI GENETICA VETERINARIA E BIOTECNOLOGIE DELLE PRODUZIONI ANIMALI - GENENVET</t>
  </si>
  <si>
    <t>CONTATTI: 081.2536502 – genenvet@unina.it</t>
  </si>
  <si>
    <t>TARIFFARIO</t>
  </si>
  <si>
    <t>Analisi</t>
  </si>
  <si>
    <t>IVA Esclusa</t>
  </si>
  <si>
    <t>IVA Inclusa</t>
  </si>
  <si>
    <t>Cariotipo</t>
  </si>
  <si>
    <t>Ricerca del gene SRY</t>
  </si>
  <si>
    <t>con sequenziamento</t>
  </si>
  <si>
    <t>Ipertermia maligna – carni PSE nel suino</t>
  </si>
  <si>
    <t>Sindrome della persistenza dei dotti di Muller nello Schnauzer nano</t>
  </si>
  <si>
    <t>Test stabilità cromosomica (aneuploidia, AC e SCE): un test</t>
  </si>
  <si>
    <t>tre test</t>
  </si>
  <si>
    <t>Test di frammentazione del DNA spermatico</t>
  </si>
  <si>
    <t>Deposito campione biologico (comprensivo di estrazione del DNA)</t>
  </si>
  <si>
    <t>Deposito campione biologico per i cani secondo regolamento ENCI</t>
  </si>
  <si>
    <t>Verifica parentela*/profilo genetico per i cani secondo regolamento</t>
  </si>
  <si>
    <t>ENCI</t>
  </si>
  <si>
    <t>Malattia di von Willebrand – Tipo 1 nei cani</t>
  </si>
  <si>
    <t>Paralisi laringea giovanile &amp; polineuropatia (JLPP) nei cani</t>
  </si>
  <si>
    <t>Sessaggio molecolare volatili (da piuma):</t>
  </si>
  <si>
    <t>n. 1 analisi</t>
  </si>
  <si>
    <t>n. 10 analisi</t>
  </si>
  <si>
    <t>n. 50 analisi</t>
  </si>
  <si>
    <t>Sessaggio molecolare volatili (da piuma) per soci iscritti FOI:</t>
  </si>
  <si>
    <t>pacchetto da n. 10 analisi</t>
  </si>
  <si>
    <r>
      <t>*</t>
    </r>
    <r>
      <rPr>
        <sz val="10"/>
        <color theme="1"/>
        <rFont val="Calibri"/>
        <family val="2"/>
        <scheme val="minor"/>
      </rPr>
      <t>Il costo per la verifica di parentela va moltiplicato per il numero di individui confrontati (es. Figlio/Madre = 67,10 € x</t>
    </r>
  </si>
  <si>
    <t>2= 134,20 €)</t>
  </si>
  <si>
    <t>I costi potranno subite una riduzione per coloro che aderiranno a future convenzioni con il nostro Laboratorio.</t>
  </si>
  <si>
    <t>I pacchetti per il sessaggio molecolare dei volatili hanno la durata di 24 mesi, possono essere utilizzati in più ordini e</t>
  </si>
  <si>
    <t>includono l’attestato digitale.</t>
  </si>
  <si>
    <t>L’orario di ricezione dei campioni è il seguente: dal Lunedì al Venerdì dalle 10.00 alle 17.00.</t>
  </si>
  <si>
    <t>Le modalità di campionamento verranno comunicate all’atto della richiesta.</t>
  </si>
  <si>
    <t>TARIFFARIO DELLE PRESTAZIONI IN CONTO TERZI UNITA' DI PARASSITOLOGIA E MALATTIE PARASSITARIE PRIVATI</t>
  </si>
  <si>
    <t>CAMPIONI</t>
  </si>
  <si>
    <t>GENERI/GRUPPI PARASSITARI</t>
  </si>
  <si>
    <t>TEMPO DI DIAGNOSI (GIORNI)</t>
  </si>
  <si>
    <t>PREZZO</t>
  </si>
  <si>
    <t>(iva compresa)</t>
  </si>
  <si>
    <t>Esame quali-quantitativo con FLOTAC dual technique</t>
  </si>
  <si>
    <t>Feci fresche o fissate (formalina 5%)</t>
  </si>
  <si>
    <t>CANE- Screening diagnostico</t>
  </si>
  <si>
    <t>24 euro</t>
  </si>
  <si>
    <t>Isospora</t>
  </si>
  <si>
    <t>Giardia</t>
  </si>
  <si>
    <t>Sarcocystis</t>
  </si>
  <si>
    <t>Angiostrongylus</t>
  </si>
  <si>
    <t>Crenosoma</t>
  </si>
  <si>
    <t>Filaroides</t>
  </si>
  <si>
    <t>Oslerus</t>
  </si>
  <si>
    <t>Spirocerca</t>
  </si>
  <si>
    <t>Ancylostomidi</t>
  </si>
  <si>
    <t>Capillaria</t>
  </si>
  <si>
    <t>Strongyloides</t>
  </si>
  <si>
    <t>Toxascaris</t>
  </si>
  <si>
    <t>Toxocara</t>
  </si>
  <si>
    <t>Trichuris</t>
  </si>
  <si>
    <t>Taeniidae*</t>
  </si>
  <si>
    <t>Dipylidium</t>
  </si>
  <si>
    <t>Altro</t>
  </si>
  <si>
    <t>GATTO- Screening diagnostico</t>
  </si>
  <si>
    <t>Toxoplasma</t>
  </si>
  <si>
    <t>Aelurostrongylus</t>
  </si>
  <si>
    <t>Troglostrongylus</t>
  </si>
  <si>
    <t>Feci fresche</t>
  </si>
  <si>
    <t>EQUINI- Screening diagnostico</t>
  </si>
  <si>
    <t>Eimeria</t>
  </si>
  <si>
    <t>Strongili gastrointestinali</t>
  </si>
  <si>
    <t>Parascaris</t>
  </si>
  <si>
    <t>Dictyocaulus</t>
  </si>
  <si>
    <t>Oxyuris</t>
  </si>
  <si>
    <t>Anoplocephala</t>
  </si>
  <si>
    <t>ANIMALI ESOTICI E NON</t>
  </si>
  <si>
    <t>CONVENZIONALI- Screening diagnostico</t>
  </si>
  <si>
    <t>DIAGNOSI COPROLOGICA</t>
  </si>
  <si>
    <t>Esame con tecnica di Baermann</t>
  </si>
  <si>
    <t>CANE, GATTO- Screening</t>
  </si>
  <si>
    <t>diagnostico</t>
  </si>
  <si>
    <t>Colorazione striscio fecale</t>
  </si>
  <si>
    <t>Cryptosporidium</t>
  </si>
  <si>
    <t>15 euro</t>
  </si>
  <si>
    <t>UROLOGICA</t>
  </si>
  <si>
    <t>Esame quali-quantitativo con</t>
  </si>
  <si>
    <t>FLOTAC basic technique</t>
  </si>
  <si>
    <t>Urine</t>
  </si>
  <si>
    <t>CANE</t>
  </si>
  <si>
    <t>Capillaria plica</t>
  </si>
  <si>
    <t>EMATOLOGICA</t>
  </si>
  <si>
    <t>Test di Knott ed identificazione Nematodi filaridi</t>
  </si>
  <si>
    <t>Sangue intero EDTA</t>
  </si>
  <si>
    <t>Acanthocheilonema reconditum</t>
  </si>
  <si>
    <t>Dirofilaria immitis</t>
  </si>
  <si>
    <t>Dirofilaria repens</t>
  </si>
  <si>
    <t>Striscio ematico</t>
  </si>
  <si>
    <t>Sangue intero su vetrino</t>
  </si>
  <si>
    <t>Emoprotozoi</t>
  </si>
  <si>
    <t>12 euro</t>
  </si>
  <si>
    <t>IMMUNOLOGICA</t>
  </si>
  <si>
    <r>
      <t xml:space="preserve">ELISA </t>
    </r>
    <r>
      <rPr>
        <b/>
        <i/>
        <sz val="12"/>
        <color theme="1"/>
        <rFont val="Segoe UI"/>
        <family val="2"/>
      </rPr>
      <t>Dirofilaria immitis</t>
    </r>
  </si>
  <si>
    <t>Siero</t>
  </si>
  <si>
    <t>18 euro</t>
  </si>
  <si>
    <r>
      <t xml:space="preserve">ELISA </t>
    </r>
    <r>
      <rPr>
        <b/>
        <i/>
        <sz val="12"/>
        <color theme="1"/>
        <rFont val="Segoe UI"/>
        <family val="2"/>
      </rPr>
      <t>Neospora caninum</t>
    </r>
  </si>
  <si>
    <t>Neospora caninum</t>
  </si>
  <si>
    <r>
      <t xml:space="preserve">IFA </t>
    </r>
    <r>
      <rPr>
        <b/>
        <i/>
        <sz val="12"/>
        <color theme="1"/>
        <rFont val="Segoe UI"/>
        <family val="2"/>
      </rPr>
      <t>Leishmania infantum</t>
    </r>
  </si>
  <si>
    <t>Leishmania infantum</t>
  </si>
  <si>
    <t>GATTO</t>
  </si>
  <si>
    <r>
      <t xml:space="preserve">ELISA </t>
    </r>
    <r>
      <rPr>
        <b/>
        <i/>
        <sz val="12"/>
        <color theme="1"/>
        <rFont val="Segoe UI"/>
        <family val="2"/>
      </rPr>
      <t>Toxoplasma gondii</t>
    </r>
  </si>
  <si>
    <t>Toxoplasma gondii</t>
  </si>
  <si>
    <t>CANE, GATTO</t>
  </si>
  <si>
    <t>Immunocromatografia</t>
  </si>
  <si>
    <r>
      <t xml:space="preserve">Cryptosporidium </t>
    </r>
    <r>
      <rPr>
        <b/>
        <sz val="12"/>
        <color theme="1"/>
        <rFont val="Arial"/>
        <family val="2"/>
      </rPr>
      <t xml:space="preserve">e </t>
    </r>
    <r>
      <rPr>
        <b/>
        <i/>
        <sz val="12"/>
        <color theme="1"/>
        <rFont val="Arial"/>
        <family val="2"/>
      </rPr>
      <t>Giardia</t>
    </r>
  </si>
  <si>
    <t>Feci</t>
  </si>
  <si>
    <t>30 euro</t>
  </si>
  <si>
    <t>IFA</t>
  </si>
  <si>
    <t>Cryptosporidium e Giardia</t>
  </si>
  <si>
    <t>Angiostrongylus vasorum</t>
  </si>
  <si>
    <t>Siero o plasma</t>
  </si>
  <si>
    <r>
      <t xml:space="preserve">Immunocromatografia </t>
    </r>
    <r>
      <rPr>
        <b/>
        <i/>
        <sz val="12"/>
        <color theme="1"/>
        <rFont val="Arial"/>
        <family val="2"/>
      </rPr>
      <t>Dirofilaria immitis, Borrelia burgordferi,</t>
    </r>
  </si>
  <si>
    <t>Anaplasma phagocytophilum,</t>
  </si>
  <si>
    <t>Ehrlichia canis</t>
  </si>
  <si>
    <t>Siero, plasma o sangue intero</t>
  </si>
  <si>
    <t>Dirofilaria immitis, Borrelia burgordferi, Anaplasma phagocytophilum, Ehrlichia canis</t>
  </si>
  <si>
    <t>20 euro</t>
  </si>
  <si>
    <r>
      <t>IDENTIFICAZIONE</t>
    </r>
    <r>
      <rPr>
        <b/>
        <sz val="12"/>
        <color rgb="FF000000"/>
        <rFont val="Ebrima"/>
      </rPr>
      <t xml:space="preserve"> PARASSITI</t>
    </r>
  </si>
  <si>
    <t>Identificazione endoparassiti</t>
  </si>
  <si>
    <t>Secrezione oculare/lavaggio broncoalveolare/campio ne in etanolo 70%</t>
  </si>
  <si>
    <t>Nematodi</t>
  </si>
  <si>
    <t>Cestodi</t>
  </si>
  <si>
    <t>Trematodi</t>
  </si>
  <si>
    <t>Identificazione ectoparassiti</t>
  </si>
  <si>
    <t>Raschiato cutaneo/tampone auricolare/campione in etanolo 70%</t>
  </si>
  <si>
    <t>AcariZecche
Pidocchi
Pulci
Altro</t>
  </si>
  <si>
    <r>
      <t>BIOLOGIA MOLECOLARE</t>
    </r>
    <r>
      <rPr>
        <b/>
        <vertAlign val="superscript"/>
        <sz val="12"/>
        <color theme="1"/>
        <rFont val="Arial"/>
        <family val="2"/>
      </rPr>
      <t>§</t>
    </r>
  </si>
  <si>
    <t>Duplex PCR (Polymerase Chain Reaction)</t>
  </si>
  <si>
    <t>40 euro</t>
  </si>
  <si>
    <t>Aelurostrongylus abstrusus</t>
  </si>
  <si>
    <t>Troglostrongylus brevior</t>
  </si>
  <si>
    <t>Multiplex PCR</t>
  </si>
  <si>
    <t>Sangue EDTA</t>
  </si>
  <si>
    <r>
      <t xml:space="preserve">PCR </t>
    </r>
    <r>
      <rPr>
        <sz val="12"/>
        <color theme="1"/>
        <rFont val="Ebrima"/>
      </rPr>
      <t xml:space="preserve">+ </t>
    </r>
    <r>
      <rPr>
        <i/>
        <sz val="12"/>
        <color theme="1"/>
        <rFont val="Segoe UI"/>
        <family val="2"/>
      </rPr>
      <t>sequenziamento</t>
    </r>
  </si>
  <si>
    <t>Echinococcus granulosus</t>
  </si>
  <si>
    <t>60 euro*</t>
  </si>
  <si>
    <t>Semi nested PCR</t>
  </si>
  <si>
    <t>Sangue/Zecche</t>
  </si>
  <si>
    <r>
      <t xml:space="preserve">Babesia </t>
    </r>
    <r>
      <rPr>
        <sz val="12"/>
        <color theme="1"/>
        <rFont val="Arial"/>
        <family val="2"/>
      </rPr>
      <t>spp.</t>
    </r>
  </si>
  <si>
    <t>PCR</t>
  </si>
  <si>
    <t>CANE, GATTO, ESOTICI</t>
  </si>
  <si>
    <t>Duplex PCR</t>
  </si>
  <si>
    <t>EQUINI</t>
  </si>
  <si>
    <r>
      <t xml:space="preserve">Babesia caballi </t>
    </r>
    <r>
      <rPr>
        <sz val="12"/>
        <color theme="1"/>
        <rFont val="Ebrima"/>
      </rPr>
      <t>/</t>
    </r>
    <r>
      <rPr>
        <i/>
        <sz val="12"/>
        <color theme="1"/>
        <rFont val="Arial"/>
        <family val="2"/>
      </rPr>
      <t>Theileria equi</t>
    </r>
  </si>
  <si>
    <t>* Per lo screening diagnostico comprensivo di: Esame copromicroscopico per la diagnosi di Taenidae + PCR + sequenziamento per</t>
  </si>
  <si>
    <r>
      <t xml:space="preserve">l'identificazione di </t>
    </r>
    <r>
      <rPr>
        <i/>
        <sz val="12"/>
        <color theme="1"/>
        <rFont val="Segoe UI"/>
        <family val="2"/>
      </rPr>
      <t xml:space="preserve">Echinococcus granulosus/ E. multilocularis </t>
    </r>
    <r>
      <rPr>
        <sz val="12"/>
        <color theme="1"/>
        <rFont val="Ebrima"/>
      </rPr>
      <t>il costo è di 80 euro</t>
    </r>
  </si>
  <si>
    <t>§ In caso di richiesta di sequenziamento il costo è da intendersi maggiorato di 25 euro</t>
  </si>
  <si>
    <t>Il pagamento delle prestazioni può essere effettuato secondo le seguenti modalità:</t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</si>
  <si>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Ebrima"/>
      </rPr>
      <t>Contanti alla consegna del campione</t>
    </r>
  </si>
  <si>
    <r>
      <t>-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Ebrima"/>
      </rPr>
      <t>Bonifico Bancario intestato a: Dipartimento di Medicina Veterinaria e Produzioni Animali C/C N° 100000046011- Intesa San Paolo agenzia</t>
    </r>
  </si>
  <si>
    <t>n.5 ABI 03069- CAB 03482- IBAN: IT03J0306903482100000046011 Causale: esame parassitologico. La copia del bonifico deve essere allegata alla richiesta.</t>
  </si>
  <si>
    <t>Il Responsabile</t>
  </si>
  <si>
    <t>IMPONIBILE</t>
  </si>
  <si>
    <t>Ecografia andrologica</t>
  </si>
  <si>
    <t>Ecografia apparato genitale femminile</t>
  </si>
  <si>
    <t>Ecografia contrastografica</t>
  </si>
  <si>
    <t>Episiotomia</t>
  </si>
  <si>
    <t>Esame colpocitologico</t>
  </si>
  <si>
    <t>Mastectomia di entrambe le linee gatto</t>
  </si>
  <si>
    <t>Orchiectomia criptorchide addominale</t>
  </si>
  <si>
    <t>Orchiectomia gatto</t>
  </si>
  <si>
    <t>Ovario isterectomia gatto</t>
  </si>
  <si>
    <t>Parto cesareo cane</t>
  </si>
  <si>
    <t>Parto cesareo gatto</t>
  </si>
  <si>
    <t>Fertility test cagna: visita ginecologica, progesteronemia, ecografia, esame colpocitologico</t>
  </si>
  <si>
    <t>Pacchetto Fertility test maschio: visita andrologica, testosteronemia, ecografia, valutazione materiale seminale completo</t>
  </si>
  <si>
    <t>Monitoraggio gravidanza (ecografia, progesteronemia, radiografia)</t>
  </si>
  <si>
    <t>Prova refrigerazione seme (fino a giorno 7)</t>
  </si>
  <si>
    <t>Produzione dosi congelate</t>
  </si>
  <si>
    <t>Conservazione seme congelato/mese</t>
  </si>
  <si>
    <t>Conservazione seme congelato/anno</t>
  </si>
  <si>
    <t>Inseminazione Strumentale Trans Cervicale</t>
  </si>
  <si>
    <t>Tariffario Anatomia Patologica</t>
  </si>
  <si>
    <t>Descrizione</t>
  </si>
  <si>
    <t>Prezzo</t>
  </si>
  <si>
    <t>Tempi di risposta</t>
  </si>
  <si>
    <t>Esame necroscopico piccoli animali (incluso vitello o puledro fino a 4 mesi)</t>
  </si>
  <si>
    <t>Esame necroscopico forense piccoli animali (incluso vitello o puledro fino a 4 mesi)</t>
  </si>
  <si>
    <t>Esame necroscopico grossi animali (intervento diagnostico in campo)</t>
  </si>
  <si>
    <t>Esame citologico</t>
  </si>
  <si>
    <t>1 - 2 giorni lavorativi</t>
  </si>
  <si>
    <t>Esame citologico (con campionamento)</t>
  </si>
  <si>
    <t>Esame istochimico (per colorazione)*</t>
  </si>
  <si>
    <t>4 giorni lavorativi</t>
  </si>
  <si>
    <t>Esame istologico colorazione ematossilina eosina (su singolo prelievo)</t>
  </si>
  <si>
    <r>
      <t>-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Calibri"/>
        <family val="2"/>
      </rPr>
      <t>con organo aggiuntivo</t>
    </r>
  </si>
  <si>
    <t>Esame istopatologico con valutazione dei margini</t>
  </si>
  <si>
    <t>Microscopia elettronica a trasmissione</t>
  </si>
  <si>
    <t>15-21 giorni lavorativi</t>
  </si>
  <si>
    <r>
      <t xml:space="preserve">*per richieste esterne il costo è di </t>
    </r>
    <r>
      <rPr>
        <b/>
        <sz val="10.5"/>
        <color rgb="FF000000"/>
        <rFont val="Calibri"/>
        <family val="2"/>
      </rPr>
      <t>30,00 euro</t>
    </r>
    <r>
      <rPr>
        <sz val="10.5"/>
        <color rgb="FF000000"/>
        <rFont val="Calibri"/>
        <family val="2"/>
      </rPr>
      <t xml:space="preserve"> ad esame su vetrino già allestito o di </t>
    </r>
    <r>
      <rPr>
        <b/>
        <sz val="10.5"/>
        <color rgb="FF000000"/>
        <rFont val="Calibri"/>
        <family val="2"/>
      </rPr>
      <t>40,00 euro</t>
    </r>
    <r>
      <rPr>
        <sz val="10.5"/>
        <color rgb="FF000000"/>
        <rFont val="Calibri"/>
        <family val="2"/>
      </rPr>
      <t xml:space="preserve"> su vetrino da allestire da blocchetto in paraffina).</t>
    </r>
  </si>
  <si>
    <t>Immunoistochimica</t>
  </si>
  <si>
    <t>Singolo anticorpo</t>
  </si>
  <si>
    <t>Pannello standard per neoplasia indifferenziata maligna</t>
  </si>
  <si>
    <t>(panel definito dal patologo a seconda del caso in esame)</t>
  </si>
  <si>
    <t>Pannello per neoplasia a cellule tonde</t>
  </si>
  <si>
    <t>(comprende ma non è limitato a: vimentina, PNL2, Melan A, MUM1, Iba-1, CD3, CD79α, CD117)</t>
  </si>
  <si>
    <t>Pannello per neoplasia di origine linfoide</t>
  </si>
  <si>
    <t>(CD3, CD79α)</t>
  </si>
  <si>
    <r>
      <t>70 €</t>
    </r>
    <r>
      <rPr>
        <sz val="8"/>
        <color theme="1"/>
        <rFont val="Times New Roman"/>
        <family val="1"/>
      </rPr>
      <t> </t>
    </r>
  </si>
  <si>
    <t>Pannello per neoplasie neuroendocrine e neuroepiteliali</t>
  </si>
  <si>
    <t>(cromogranina A, sinaptofisina)</t>
  </si>
  <si>
    <t>Pannello per melanoma</t>
  </si>
  <si>
    <t>(PNL2, Melan A, S100, Vimentina)</t>
  </si>
  <si>
    <r>
      <t xml:space="preserve">70 </t>
    </r>
    <r>
      <rPr>
        <sz val="8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€</t>
    </r>
  </si>
  <si>
    <t>Pannello per neoplasie mesenchimali</t>
  </si>
  <si>
    <t xml:space="preserve">(comprende ma non è limitato a: vimentina, actina del miscolo liscio, PNL2, </t>
  </si>
  <si>
    <t>Pannello per mastocitomi</t>
  </si>
  <si>
    <t>Panel di immunoistochimica per neoplasie mammarie</t>
  </si>
  <si>
    <t>(recettore degli estrogeni, recettore del progesterone, cicloossigenasi 2)</t>
  </si>
  <si>
    <t>Panel di immunoistochimica per istiocitosi reattiva / neoplasia istiocitaria</t>
  </si>
  <si>
    <t>(anti-Iba1, MAC387, CD45, CD3, CD20, e-caderina)</t>
  </si>
  <si>
    <t>Patologia neuromuscolare</t>
  </si>
  <si>
    <t>Profilo morfologico e istoenzimatico completo su campioni di muscolo e nervo congelati</t>
  </si>
  <si>
    <t>2-3 gg (preliminari); 10 gg (completi)</t>
  </si>
  <si>
    <t>Microscopia elettronica su campione di muscolo</t>
  </si>
  <si>
    <t>Panel immunoistochimico per miositi</t>
  </si>
  <si>
    <t>(CD3, CD4, CD8, CD79α, MHC I E MHC II)</t>
  </si>
  <si>
    <t>Panel immunoistochimico per distrofia</t>
  </si>
  <si>
    <t>(è un panel che, a seconda dei casi, può comprendere ma non è limitato a distrofina, sarcoglicani, laminina α2, disferlina, distroglicani, spettrina ecc.)</t>
  </si>
  <si>
    <t>Auto-anticorpi anti-muscolo scheletrico</t>
  </si>
  <si>
    <t>5 giorni lavorativi</t>
  </si>
  <si>
    <t>Tariffario batteriologia</t>
  </si>
  <si>
    <t>Esame colturale per la ricerca di batteri aerobi</t>
  </si>
  <si>
    <t>16.00 €</t>
  </si>
  <si>
    <t>Esame colturale per la ricerca di batteri anaerobi</t>
  </si>
  <si>
    <t>21.00 €</t>
  </si>
  <si>
    <r>
      <t xml:space="preserve">Esame colturale per la ricerca di batteri aerobi </t>
    </r>
    <r>
      <rPr>
        <u/>
        <sz val="10"/>
        <color theme="1"/>
        <rFont val="Calibri"/>
        <family val="2"/>
      </rPr>
      <t>completo di antibiogramma</t>
    </r>
  </si>
  <si>
    <r>
      <t xml:space="preserve">Esame colturale per la ricerca di batteri anaerobi </t>
    </r>
    <r>
      <rPr>
        <u/>
        <sz val="10"/>
        <color theme="1"/>
        <rFont val="Calibri"/>
        <family val="2"/>
      </rPr>
      <t>completo di antibiogramma</t>
    </r>
  </si>
  <si>
    <t>26.00 €</t>
  </si>
  <si>
    <t xml:space="preserve">Emocoltura </t>
  </si>
  <si>
    <r>
      <t xml:space="preserve">Emocoltura </t>
    </r>
    <r>
      <rPr>
        <u/>
        <sz val="10"/>
        <color theme="1"/>
        <rFont val="Calibri"/>
        <family val="2"/>
      </rPr>
      <t>completo di antibiogramma</t>
    </r>
  </si>
  <si>
    <r>
      <t xml:space="preserve">Dip-slide </t>
    </r>
    <r>
      <rPr>
        <u/>
        <sz val="10"/>
        <color theme="1"/>
        <rFont val="Calibri"/>
        <family val="2"/>
      </rPr>
      <t>uritest</t>
    </r>
    <r>
      <rPr>
        <sz val="10"/>
        <color theme="1"/>
        <rFont val="Calibri"/>
        <family val="2"/>
      </rPr>
      <t xml:space="preserve"> per lo screening delle infezioni urinarie</t>
    </r>
  </si>
  <si>
    <r>
      <t xml:space="preserve">Dip-slide </t>
    </r>
    <r>
      <rPr>
        <u/>
        <sz val="10"/>
        <color theme="1"/>
        <rFont val="Calibri"/>
        <family val="2"/>
      </rPr>
      <t>uritest</t>
    </r>
    <r>
      <rPr>
        <sz val="10"/>
        <color theme="1"/>
        <rFont val="Calibri"/>
        <family val="2"/>
      </rPr>
      <t xml:space="preserve"> per lo screening delle infezioni urinarie </t>
    </r>
    <r>
      <rPr>
        <u/>
        <sz val="10"/>
        <color theme="1"/>
        <rFont val="Calibri"/>
        <family val="2"/>
      </rPr>
      <t xml:space="preserve"> completo di antibiogramma</t>
    </r>
  </si>
  <si>
    <t>Esame Colturale per Miceti</t>
  </si>
  <si>
    <t>11.00 €</t>
  </si>
  <si>
    <t>I tempi di attesa sono di almeno 7 - 10 gg lavorativi per la diagnostica Batteriologica.</t>
  </si>
  <si>
    <r>
      <t>I campioni devono pervenire in laboratorio entro le 24h dal prelievo in condizioni igieniche e di trasporto adeguate ed entro le 48h a temperatura di refrigerazione (+4°C).</t>
    </r>
    <r>
      <rPr>
        <sz val="10"/>
        <color theme="1"/>
        <rFont val="Calibri"/>
        <family val="2"/>
      </rPr>
      <t xml:space="preserve">      </t>
    </r>
  </si>
  <si>
    <t xml:space="preserve">                       TARIFFARIO UNITA CLINICA   MEDICA O.V.U.D.</t>
  </si>
  <si>
    <t xml:space="preserve">Visita+ECG+Ecocardio </t>
  </si>
  <si>
    <t>Caterismo urinario</t>
  </si>
  <si>
    <t>BHB</t>
  </si>
  <si>
    <t>NEFA</t>
  </si>
  <si>
    <t>Profilo RUMINATI (emocromo ,PT, Azotemia, creatinina, LDH, GOT, ALP glicemia)  BHB NEFa</t>
  </si>
  <si>
    <t>Analisi pronto socorso NOTTURNO COSTO AUMENTATO DEL 50%</t>
  </si>
  <si>
    <t xml:space="preserve">                                      TARIFFARIO CHIRURGIA GROSSI ANIMALI O.V.U.D. </t>
  </si>
  <si>
    <t xml:space="preserve">                                                                TARIFFARIO  UNITA CHEMIOTERAPIA O.V.U.D.</t>
  </si>
  <si>
    <t>TIPOLOGIA PRESTAZIONE</t>
  </si>
  <si>
    <t>Vincristina</t>
  </si>
  <si>
    <t>Vinblastina</t>
  </si>
  <si>
    <t>Doxorubicina &lt;8 kg</t>
  </si>
  <si>
    <t>Doxorubicina &gt;8 kg</t>
  </si>
  <si>
    <t xml:space="preserve"> </t>
  </si>
  <si>
    <t>Epirubicina &lt;8 kg</t>
  </si>
  <si>
    <t>Epirubicina &gt; 8kg</t>
  </si>
  <si>
    <t>Endoxan 1 g</t>
  </si>
  <si>
    <t>Citarabina 5  ml</t>
  </si>
  <si>
    <t>Mitoxantrone &lt;8 kg</t>
  </si>
  <si>
    <t>Mitoxantrone &gt;8 kg</t>
  </si>
  <si>
    <t>Carboplatino &lt;8kg</t>
  </si>
  <si>
    <t>Carboplatino &gt;8 kg</t>
  </si>
  <si>
    <t>TARIFFARIO CHIRURGIA PICCOLI ANIMALI  O.V.U.D.</t>
  </si>
  <si>
    <t xml:space="preserve">         TARIFFARIO  TERAPIA INTENSIVA  DEGENZA PRONTO SOCCORSO  O.V.U.D.</t>
  </si>
  <si>
    <t xml:space="preserve">DEGENZA  1 GIORNO </t>
  </si>
  <si>
    <t>DAY HOSPITAL</t>
  </si>
  <si>
    <t>VISITA PRONYO SOCCORSO</t>
  </si>
  <si>
    <t xml:space="preserve">TERAPIA </t>
  </si>
  <si>
    <t xml:space="preserve">                                           Ginecologia ed Andrologia piccoli animali</t>
  </si>
  <si>
    <t xml:space="preserve">TIPOLOGIA PRESTAZIONE </t>
  </si>
  <si>
    <t>Ecografia per diagnosi  gravidanza</t>
  </si>
  <si>
    <t xml:space="preserve">Mastectomia di entrambe le linee cane </t>
  </si>
  <si>
    <t xml:space="preserve">Mastectomia intera linea mammaria cane </t>
  </si>
  <si>
    <t xml:space="preserve">Mastectomia intera linea mammaria gatto </t>
  </si>
  <si>
    <t xml:space="preserve">Mastectomia parziale </t>
  </si>
  <si>
    <t xml:space="preserve">Orchiectomia cane </t>
  </si>
  <si>
    <t xml:space="preserve">Orchiectomia criptorchide inguinale </t>
  </si>
  <si>
    <t xml:space="preserve">Ovariectomia cane </t>
  </si>
  <si>
    <t xml:space="preserve">Ovario isterectomia cane </t>
  </si>
  <si>
    <t xml:space="preserve">Valutazione materiale seminale  </t>
  </si>
  <si>
    <t xml:space="preserve">Visita andrologica/ginecologica </t>
  </si>
  <si>
    <t>Gestione inseminazione cagna: visita, progesteronemia, ecografia, esame colpocitologico, inseminazione</t>
  </si>
  <si>
    <t xml:space="preserve">Valutazione materiale seminale primario (volume, colore e pH dell’eiaculato; concentrazione, vitalità, motilità, morfologia spermatozoi) </t>
  </si>
  <si>
    <t xml:space="preserve">Valutazione materiale seminale secondario (frammentazione DNA, integrità di membrana, Zona binding autologo eterologo) </t>
  </si>
  <si>
    <t xml:space="preserve">Valutazione materiale seminale completo (primario e secondario) </t>
  </si>
  <si>
    <t xml:space="preserve">Prova congelamento seme </t>
  </si>
  <si>
    <t xml:space="preserve">Produzione dosi refrigerate </t>
  </si>
  <si>
    <t xml:space="preserve">Inseminazione Strumentale Vaginale </t>
  </si>
  <si>
    <t>Trattamento instabilità atlanto-assiale + suppl.materiale</t>
  </si>
  <si>
    <t>Laminectomia/Emilaminectomia + suppl materiale</t>
  </si>
  <si>
    <t>Riparazione rottura LCCr MMP TTa</t>
  </si>
  <si>
    <t>Trattamento Displasia del Gomito (FCP, UAP, osteotomia ulnare dinamica</t>
  </si>
  <si>
    <t>Trattamento instabilità Lombosacrale (PIN e PMMA)</t>
  </si>
  <si>
    <t>Trattamento Lussazione di Rotula (allineamento mediante osteotomia)</t>
  </si>
  <si>
    <t>Trattamento ferite (derivati piastrinici)</t>
  </si>
  <si>
    <t>Trattamento instabilità atlanto-assiale +suppl materiale</t>
  </si>
  <si>
    <t>Trattamento instabilità Lombosacrale (PLACCHE e VITI )</t>
  </si>
  <si>
    <t>30 giorni  (compreso l’esame istologico di tutti gli organi)</t>
  </si>
  <si>
    <t>30 giorni (compreso l’esame istologico di tutti gli organi)</t>
  </si>
  <si>
    <r>
      <t>blu di toluidina + -(CD117</t>
    </r>
    <r>
      <rPr>
        <sz val="8"/>
        <color theme="1"/>
        <rFont val="Times New Roman"/>
        <family val="1"/>
      </rPr>
      <t> </t>
    </r>
    <r>
      <rPr>
        <sz val="10"/>
        <color theme="1"/>
        <rFont val="Calibri"/>
        <family val="2"/>
      </rPr>
      <t>)</t>
    </r>
  </si>
  <si>
    <t xml:space="preserve">Consulenze e perizie forensi: </t>
  </si>
  <si>
    <t>min. 500 - max 5.000  euro</t>
  </si>
  <si>
    <t xml:space="preserve">TERAPIA CON CYTOPOINT 10 solo 1 flacone </t>
  </si>
  <si>
    <t xml:space="preserve">TERAPIA CON CYTOPOINT 20 solo 1 flacone </t>
  </si>
  <si>
    <t xml:space="preserve">TERAPIA CON CYTOPOINT 30 solo 1 flacone </t>
  </si>
  <si>
    <t xml:space="preserve">TEST DI STIMOLO CON ACTH COMPRESO IL FARMACO   (2 CORTISOLI):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</si>
</sst>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€&quot;;[Red]\-#,##0\ &quot;€&quot;"/>
    <numFmt numFmtId="165" formatCode="#,##0.00\ _€"/>
    <numFmt numFmtId="166" formatCode="&quot;€&quot;\ #,##0.00"/>
    <numFmt numFmtId="167" formatCode="[$€-2]\ #,##0.00;[Red]\-[$€-2]\ #,##0.00"/>
  </numFmts>
  <fonts count="89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6"/>
      <name val="Calibri"/>
      <scheme val="minor"/>
    </font>
    <font>
      <b/>
      <sz val="12"/>
      <color theme="6"/>
      <name val="Calibri"/>
      <scheme val="minor"/>
    </font>
    <font>
      <sz val="12"/>
      <color rgb="FFFF0000"/>
      <name val="Calibri"/>
      <family val="2"/>
      <charset val="134"/>
      <scheme val="minor"/>
    </font>
    <font>
      <sz val="10"/>
      <color theme="1"/>
      <name val="Calibri"/>
      <family val="2"/>
      <scheme val="minor"/>
    </font>
    <font>
      <sz val="15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7.5"/>
      <color theme="1"/>
      <name val="Times New Roman"/>
      <family val="1"/>
    </font>
    <font>
      <b/>
      <sz val="12"/>
      <color rgb="FFFFFFFF"/>
      <name val="Ebrima"/>
    </font>
    <font>
      <b/>
      <sz val="12"/>
      <color theme="1"/>
      <name val="Ebrima"/>
    </font>
    <font>
      <sz val="12"/>
      <color theme="1"/>
      <name val="Times New Roman"/>
      <family val="1"/>
    </font>
    <font>
      <sz val="15"/>
      <color theme="1"/>
      <name val="Times New Roman"/>
      <family val="1"/>
    </font>
    <font>
      <sz val="16"/>
      <color theme="1"/>
      <name val="Times New Roman"/>
      <family val="1"/>
    </font>
    <font>
      <sz val="18.5"/>
      <color theme="1"/>
      <name val="Times New Roman"/>
      <family val="1"/>
    </font>
    <font>
      <sz val="12"/>
      <color theme="1"/>
      <name val="Ebrima"/>
    </font>
    <font>
      <b/>
      <sz val="12"/>
      <color rgb="FF000000"/>
      <name val="Ebrima"/>
    </font>
    <font>
      <sz val="19"/>
      <color theme="1"/>
      <name val="Times New Roman"/>
      <family val="1"/>
    </font>
    <font>
      <i/>
      <sz val="12"/>
      <color theme="1"/>
      <name val="Segoe UI"/>
      <family val="2"/>
    </font>
    <font>
      <sz val="20.5"/>
      <color theme="1"/>
      <name val="Times New Roman"/>
      <family val="1"/>
    </font>
    <font>
      <sz val="13.5"/>
      <color theme="1"/>
      <name val="Times New Roman"/>
      <family val="1"/>
    </font>
    <font>
      <i/>
      <sz val="12"/>
      <color theme="1"/>
      <name val="Arial"/>
      <family val="2"/>
    </font>
    <font>
      <sz val="12.5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Arial"/>
      <family val="2"/>
    </font>
    <font>
      <sz val="18"/>
      <color theme="1"/>
      <name val="Times New Roman"/>
      <family val="1"/>
    </font>
    <font>
      <sz val="1"/>
      <color theme="1"/>
      <name val="Times New Roman"/>
      <family val="1"/>
    </font>
    <font>
      <sz val="17"/>
      <color theme="1"/>
      <name val="Times New Roman"/>
      <family val="1"/>
    </font>
    <font>
      <sz val="14"/>
      <color theme="1"/>
      <name val="Times New Roman"/>
      <family val="1"/>
    </font>
    <font>
      <sz val="6.5"/>
      <color theme="1"/>
      <name val="Times New Roman"/>
      <family val="1"/>
    </font>
    <font>
      <b/>
      <i/>
      <sz val="12"/>
      <color theme="1"/>
      <name val="Segoe UI"/>
      <family val="2"/>
    </font>
    <font>
      <b/>
      <i/>
      <sz val="12"/>
      <color theme="1"/>
      <name val="Arial"/>
      <family val="2"/>
    </font>
    <font>
      <sz val="11.5"/>
      <color theme="1"/>
      <name val="Times New Roman"/>
      <family val="1"/>
    </font>
    <font>
      <b/>
      <vertAlign val="superscript"/>
      <sz val="12"/>
      <color theme="1"/>
      <name val="Arial"/>
      <family val="2"/>
    </font>
    <font>
      <b/>
      <sz val="16.5"/>
      <color theme="1"/>
      <name val="Arial"/>
      <family val="2"/>
    </font>
    <font>
      <b/>
      <sz val="16"/>
      <color theme="1"/>
      <name val="Arial"/>
      <family val="2"/>
    </font>
    <font>
      <b/>
      <sz val="17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b/>
      <sz val="14"/>
      <color theme="1"/>
      <name val="Calibr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7"/>
      <color rgb="FF000000"/>
      <name val="Times New Roman"/>
      <family val="1"/>
    </font>
    <font>
      <sz val="10.5"/>
      <color rgb="FF000000"/>
      <name val="Calibri"/>
      <family val="2"/>
    </font>
    <font>
      <b/>
      <sz val="10.5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Times New Roman"/>
      <family val="1"/>
    </font>
    <font>
      <u/>
      <sz val="10"/>
      <color theme="1"/>
      <name val="Calibri"/>
      <family val="2"/>
    </font>
    <font>
      <b/>
      <u/>
      <sz val="26"/>
      <color indexed="8"/>
      <name val="Calibri"/>
      <family val="2"/>
    </font>
    <font>
      <b/>
      <sz val="2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sz val="16"/>
      <name val="Calibri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Verdana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12"/>
      <color indexed="8"/>
      <name val="Calibri"/>
      <family val="2"/>
    </font>
    <font>
      <b/>
      <u/>
      <sz val="26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24"/>
      <color indexed="8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B9BD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8" fillId="0" borderId="0" applyNumberFormat="0" applyFill="0" applyBorder="0" applyAlignment="0" applyProtection="0"/>
    <xf numFmtId="0" fontId="75" fillId="0" borderId="0"/>
  </cellStyleXfs>
  <cellXfs count="344">
    <xf numFmtId="0" fontId="0" fillId="0" borderId="0" xfId="0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1"/>
    <xf numFmtId="0" fontId="6" fillId="0" borderId="0" xfId="1" applyFont="1" applyAlignment="1">
      <alignment horizontal="center"/>
    </xf>
    <xf numFmtId="0" fontId="2" fillId="2" borderId="0" xfId="1" applyFill="1"/>
    <xf numFmtId="0" fontId="5" fillId="0" borderId="9" xfId="1" applyFont="1" applyBorder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0" fillId="0" borderId="0" xfId="1" applyFont="1"/>
    <xf numFmtId="0" fontId="7" fillId="0" borderId="0" xfId="1" applyFont="1"/>
    <xf numFmtId="166" fontId="7" fillId="0" borderId="0" xfId="1" applyNumberFormat="1" applyFont="1"/>
    <xf numFmtId="0" fontId="2" fillId="0" borderId="9" xfId="1" applyBorder="1"/>
    <xf numFmtId="0" fontId="6" fillId="0" borderId="9" xfId="1" applyFont="1" applyBorder="1" applyAlignment="1">
      <alignment horizontal="center"/>
    </xf>
    <xf numFmtId="0" fontId="2" fillId="2" borderId="9" xfId="1" applyFill="1" applyBorder="1"/>
    <xf numFmtId="2" fontId="2" fillId="0" borderId="9" xfId="1" applyNumberFormat="1" applyBorder="1"/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1" xfId="0" applyBorder="1" applyAlignment="1">
      <alignment vertical="top" wrapText="1"/>
    </xf>
    <xf numFmtId="0" fontId="16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7" fontId="11" fillId="0" borderId="9" xfId="0" applyNumberFormat="1" applyFont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top" wrapText="1"/>
    </xf>
    <xf numFmtId="0" fontId="24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 indent="3"/>
    </xf>
    <xf numFmtId="0" fontId="0" fillId="0" borderId="23" xfId="0" applyBorder="1" applyAlignment="1">
      <alignment vertical="top" wrapText="1"/>
    </xf>
    <xf numFmtId="0" fontId="25" fillId="0" borderId="26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7" fillId="0" borderId="24" xfId="0" applyFont="1" applyBorder="1" applyAlignment="1">
      <alignment horizontal="left" vertical="center" wrapText="1" indent="4"/>
    </xf>
    <xf numFmtId="0" fontId="0" fillId="0" borderId="24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28" fillId="4" borderId="20" xfId="0" applyFont="1" applyFill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 indent="3"/>
    </xf>
    <xf numFmtId="0" fontId="30" fillId="0" borderId="24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8" fillId="4" borderId="22" xfId="0" applyFont="1" applyFill="1" applyBorder="1" applyAlignment="1">
      <alignment vertical="center" wrapText="1"/>
    </xf>
    <xf numFmtId="0" fontId="31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left" vertical="center" wrapText="1" indent="5"/>
    </xf>
    <xf numFmtId="0" fontId="28" fillId="4" borderId="24" xfId="0" applyFont="1" applyFill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 indent="3"/>
    </xf>
    <xf numFmtId="0" fontId="0" fillId="4" borderId="24" xfId="0" applyFill="1" applyBorder="1" applyAlignment="1">
      <alignment vertical="top" wrapText="1"/>
    </xf>
    <xf numFmtId="0" fontId="0" fillId="4" borderId="22" xfId="0" applyFill="1" applyBorder="1" applyAlignment="1">
      <alignment vertical="top" wrapText="1"/>
    </xf>
    <xf numFmtId="0" fontId="31" fillId="0" borderId="24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 indent="3"/>
    </xf>
    <xf numFmtId="0" fontId="22" fillId="0" borderId="23" xfId="0" applyFont="1" applyBorder="1" applyAlignment="1">
      <alignment horizontal="left" vertical="center" wrapText="1" indent="8"/>
    </xf>
    <xf numFmtId="0" fontId="35" fillId="0" borderId="26" xfId="0" applyFont="1" applyBorder="1" applyAlignment="1">
      <alignment vertical="center" wrapText="1"/>
    </xf>
    <xf numFmtId="0" fontId="35" fillId="0" borderId="24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36" fillId="0" borderId="24" xfId="0" applyFont="1" applyBorder="1" applyAlignment="1">
      <alignment horizontal="left" vertical="center" wrapText="1" indent="5"/>
    </xf>
    <xf numFmtId="0" fontId="28" fillId="4" borderId="26" xfId="0" applyFont="1" applyFill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0" fontId="36" fillId="0" borderId="24" xfId="0" applyFont="1" applyBorder="1" applyAlignment="1">
      <alignment horizontal="left" vertical="center" wrapText="1" indent="1"/>
    </xf>
    <xf numFmtId="0" fontId="40" fillId="0" borderId="24" xfId="0" applyFont="1" applyBorder="1" applyAlignment="1">
      <alignment vertical="center" wrapText="1"/>
    </xf>
    <xf numFmtId="0" fontId="41" fillId="0" borderId="0" xfId="0" applyFont="1" applyAlignment="1">
      <alignment vertical="center"/>
    </xf>
    <xf numFmtId="0" fontId="23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43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left" vertical="center" wrapText="1" indent="1"/>
    </xf>
    <xf numFmtId="0" fontId="42" fillId="0" borderId="21" xfId="0" applyFont="1" applyBorder="1" applyAlignment="1">
      <alignment horizontal="left" vertical="center" wrapText="1" indent="2"/>
    </xf>
    <xf numFmtId="0" fontId="43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 indent="7"/>
    </xf>
    <xf numFmtId="0" fontId="22" fillId="0" borderId="23" xfId="0" applyFont="1" applyBorder="1" applyAlignment="1">
      <alignment horizontal="left" vertical="center" wrapText="1" indent="1"/>
    </xf>
    <xf numFmtId="0" fontId="36" fillId="0" borderId="24" xfId="0" applyFont="1" applyBorder="1" applyAlignment="1">
      <alignment vertical="center" wrapText="1"/>
    </xf>
    <xf numFmtId="0" fontId="22" fillId="0" borderId="21" xfId="0" applyFont="1" applyBorder="1" applyAlignment="1">
      <alignment horizontal="left" vertical="center" wrapText="1" indent="1"/>
    </xf>
    <xf numFmtId="0" fontId="44" fillId="0" borderId="24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22" fillId="0" borderId="0" xfId="0" applyFont="1" applyAlignment="1">
      <alignment horizontal="left" vertical="center" indent="2"/>
    </xf>
    <xf numFmtId="0" fontId="46" fillId="0" borderId="25" xfId="0" applyFont="1" applyBorder="1" applyAlignment="1">
      <alignment vertical="center" wrapText="1"/>
    </xf>
    <xf numFmtId="0" fontId="30" fillId="0" borderId="23" xfId="0" applyFont="1" applyBorder="1" applyAlignment="1">
      <alignment horizontal="left" vertical="center" wrapText="1" indent="1"/>
    </xf>
    <xf numFmtId="0" fontId="47" fillId="0" borderId="26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48" fillId="0" borderId="26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49" fillId="0" borderId="21" xfId="0" applyFont="1" applyBorder="1" applyAlignment="1">
      <alignment vertical="center" wrapText="1"/>
    </xf>
    <xf numFmtId="0" fontId="49" fillId="0" borderId="22" xfId="0" applyFont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30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vertical="center" wrapText="1"/>
    </xf>
    <xf numFmtId="0" fontId="27" fillId="0" borderId="24" xfId="0" applyFont="1" applyBorder="1" applyAlignment="1">
      <alignment horizontal="left" vertical="center" wrapText="1" indent="1"/>
    </xf>
    <xf numFmtId="0" fontId="48" fillId="0" borderId="24" xfId="0" applyFont="1" applyBorder="1" applyAlignment="1">
      <alignment vertical="center" wrapText="1"/>
    </xf>
    <xf numFmtId="0" fontId="30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7" fillId="0" borderId="37" xfId="0" applyFont="1" applyBorder="1" applyAlignment="1">
      <alignment horizontal="justify" vertical="center"/>
    </xf>
    <xf numFmtId="164" fontId="57" fillId="0" borderId="36" xfId="0" applyNumberFormat="1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57" fillId="0" borderId="38" xfId="0" applyFont="1" applyBorder="1" applyAlignment="1">
      <alignment horizontal="justify" vertical="center"/>
    </xf>
    <xf numFmtId="164" fontId="57" fillId="0" borderId="35" xfId="0" applyNumberFormat="1" applyFont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5" fillId="0" borderId="36" xfId="0" applyFont="1" applyBorder="1" applyAlignment="1">
      <alignment vertical="top"/>
    </xf>
    <xf numFmtId="0" fontId="54" fillId="0" borderId="0" xfId="0" applyFont="1" applyAlignment="1">
      <alignment vertical="center"/>
    </xf>
    <xf numFmtId="0" fontId="61" fillId="0" borderId="18" xfId="0" applyFont="1" applyBorder="1" applyAlignment="1">
      <alignment horizontal="center" vertical="center"/>
    </xf>
    <xf numFmtId="0" fontId="61" fillId="0" borderId="29" xfId="0" applyFont="1" applyBorder="1" applyAlignment="1">
      <alignment horizontal="center" vertical="center"/>
    </xf>
    <xf numFmtId="0" fontId="62" fillId="0" borderId="37" xfId="0" applyFont="1" applyBorder="1" applyAlignment="1">
      <alignment horizontal="justify" vertical="center"/>
    </xf>
    <xf numFmtId="164" fontId="62" fillId="0" borderId="36" xfId="0" applyNumberFormat="1" applyFont="1" applyBorder="1" applyAlignment="1">
      <alignment horizontal="center" vertical="center"/>
    </xf>
    <xf numFmtId="0" fontId="62" fillId="0" borderId="0" xfId="0" applyFont="1" applyAlignment="1">
      <alignment horizontal="justify" vertical="center"/>
    </xf>
    <xf numFmtId="0" fontId="62" fillId="0" borderId="38" xfId="0" applyFont="1" applyBorder="1" applyAlignment="1">
      <alignment horizontal="justify" vertical="center"/>
    </xf>
    <xf numFmtId="0" fontId="61" fillId="0" borderId="0" xfId="0" applyFont="1" applyAlignment="1">
      <alignment horizontal="justify" vertical="center"/>
    </xf>
    <xf numFmtId="0" fontId="57" fillId="0" borderId="18" xfId="0" applyFont="1" applyBorder="1" applyAlignment="1">
      <alignment horizontal="justify" vertical="center"/>
    </xf>
    <xf numFmtId="164" fontId="57" fillId="0" borderId="29" xfId="0" applyNumberFormat="1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4" fillId="0" borderId="0" xfId="0" applyFont="1" applyAlignment="1">
      <alignment horizontal="justify" vertical="center"/>
    </xf>
    <xf numFmtId="0" fontId="62" fillId="0" borderId="34" xfId="0" applyFont="1" applyBorder="1" applyAlignment="1">
      <alignment horizontal="justify" vertical="center" wrapText="1"/>
    </xf>
    <xf numFmtId="0" fontId="62" fillId="0" borderId="19" xfId="0" applyFont="1" applyBorder="1" applyAlignment="1">
      <alignment horizontal="justify" vertical="center" wrapText="1"/>
    </xf>
    <xf numFmtId="0" fontId="62" fillId="0" borderId="33" xfId="0" applyFont="1" applyBorder="1" applyAlignment="1">
      <alignment horizontal="justify" vertical="center" wrapText="1"/>
    </xf>
    <xf numFmtId="0" fontId="62" fillId="0" borderId="21" xfId="0" applyFont="1" applyBorder="1" applyAlignment="1">
      <alignment horizontal="justify" vertical="center" wrapText="1"/>
    </xf>
    <xf numFmtId="0" fontId="64" fillId="0" borderId="0" xfId="0" applyFont="1" applyAlignment="1">
      <alignment horizontal="justify" vertical="center"/>
    </xf>
    <xf numFmtId="0" fontId="63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57" fillId="0" borderId="0" xfId="0" applyFont="1" applyBorder="1" applyAlignment="1">
      <alignment horizontal="justify" vertical="center"/>
    </xf>
    <xf numFmtId="164" fontId="57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166" fontId="66" fillId="0" borderId="5" xfId="0" applyNumberFormat="1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166" fontId="66" fillId="0" borderId="6" xfId="0" applyNumberFormat="1" applyFont="1" applyBorder="1" applyAlignment="1">
      <alignment horizontal="center" vertical="center" wrapText="1"/>
    </xf>
    <xf numFmtId="2" fontId="67" fillId="0" borderId="7" xfId="0" applyNumberFormat="1" applyFont="1" applyBorder="1" applyAlignment="1">
      <alignment wrapText="1"/>
    </xf>
    <xf numFmtId="166" fontId="67" fillId="0" borderId="8" xfId="0" applyNumberFormat="1" applyFont="1" applyBorder="1" applyAlignment="1">
      <alignment wrapText="1"/>
    </xf>
    <xf numFmtId="2" fontId="67" fillId="0" borderId="8" xfId="0" applyNumberFormat="1" applyFont="1" applyBorder="1" applyAlignment="1">
      <alignment wrapText="1"/>
    </xf>
    <xf numFmtId="166" fontId="67" fillId="0" borderId="9" xfId="0" applyNumberFormat="1" applyFont="1" applyBorder="1" applyAlignment="1">
      <alignment horizontal="center" vertical="center"/>
    </xf>
    <xf numFmtId="2" fontId="67" fillId="0" borderId="10" xfId="0" applyNumberFormat="1" applyFont="1" applyBorder="1" applyAlignment="1">
      <alignment wrapText="1"/>
    </xf>
    <xf numFmtId="166" fontId="67" fillId="0" borderId="8" xfId="0" applyNumberFormat="1" applyFont="1" applyBorder="1" applyAlignment="1">
      <alignment vertical="center" wrapText="1"/>
    </xf>
    <xf numFmtId="2" fontId="67" fillId="0" borderId="8" xfId="0" applyNumberFormat="1" applyFont="1" applyBorder="1" applyAlignment="1">
      <alignment vertical="center" wrapText="1"/>
    </xf>
    <xf numFmtId="166" fontId="67" fillId="0" borderId="11" xfId="0" applyNumberFormat="1" applyFont="1" applyBorder="1" applyAlignment="1">
      <alignment horizontal="center" vertical="center"/>
    </xf>
    <xf numFmtId="2" fontId="67" fillId="0" borderId="12" xfId="0" applyNumberFormat="1" applyFont="1" applyBorder="1" applyAlignment="1">
      <alignment wrapText="1"/>
    </xf>
    <xf numFmtId="166" fontId="67" fillId="0" borderId="12" xfId="0" applyNumberFormat="1" applyFont="1" applyBorder="1" applyAlignment="1">
      <alignment horizontal="center" vertical="center"/>
    </xf>
    <xf numFmtId="2" fontId="67" fillId="0" borderId="3" xfId="0" applyNumberFormat="1" applyFont="1" applyBorder="1" applyAlignment="1">
      <alignment wrapText="1"/>
    </xf>
    <xf numFmtId="166" fontId="67" fillId="0" borderId="3" xfId="0" applyNumberFormat="1" applyFont="1" applyBorder="1" applyAlignment="1">
      <alignment horizontal="center" vertical="center"/>
    </xf>
    <xf numFmtId="2" fontId="67" fillId="0" borderId="13" xfId="0" applyNumberFormat="1" applyFont="1" applyBorder="1" applyAlignment="1">
      <alignment wrapText="1"/>
    </xf>
    <xf numFmtId="166" fontId="67" fillId="0" borderId="13" xfId="0" applyNumberFormat="1" applyFont="1" applyBorder="1" applyAlignment="1">
      <alignment horizontal="center" vertical="center"/>
    </xf>
    <xf numFmtId="2" fontId="67" fillId="0" borderId="14" xfId="0" applyNumberFormat="1" applyFont="1" applyBorder="1" applyAlignment="1">
      <alignment wrapText="1"/>
    </xf>
    <xf numFmtId="2" fontId="68" fillId="0" borderId="7" xfId="0" applyNumberFormat="1" applyFont="1" applyBorder="1" applyAlignment="1">
      <alignment wrapText="1"/>
    </xf>
    <xf numFmtId="0" fontId="69" fillId="0" borderId="0" xfId="0" applyFont="1" applyAlignment="1">
      <alignment horizontal="left" vertical="center"/>
    </xf>
    <xf numFmtId="165" fontId="69" fillId="0" borderId="0" xfId="0" applyNumberFormat="1" applyFont="1" applyAlignment="1">
      <alignment horizontal="center"/>
    </xf>
    <xf numFmtId="0" fontId="4" fillId="0" borderId="9" xfId="1" applyFont="1" applyBorder="1"/>
    <xf numFmtId="2" fontId="4" fillId="0" borderId="9" xfId="1" applyNumberFormat="1" applyFont="1" applyBorder="1"/>
    <xf numFmtId="0" fontId="72" fillId="0" borderId="9" xfId="1" applyFont="1" applyBorder="1" applyAlignment="1">
      <alignment horizontal="center"/>
    </xf>
    <xf numFmtId="2" fontId="72" fillId="0" borderId="9" xfId="1" applyNumberFormat="1" applyFont="1" applyBorder="1" applyAlignment="1">
      <alignment horizontal="center"/>
    </xf>
    <xf numFmtId="2" fontId="73" fillId="0" borderId="9" xfId="1" applyNumberFormat="1" applyFont="1" applyBorder="1" applyAlignment="1">
      <alignment horizontal="center"/>
    </xf>
    <xf numFmtId="0" fontId="4" fillId="2" borderId="9" xfId="1" applyFont="1" applyFill="1" applyBorder="1"/>
    <xf numFmtId="2" fontId="4" fillId="2" borderId="9" xfId="1" applyNumberFormat="1" applyFont="1" applyFill="1" applyBorder="1"/>
    <xf numFmtId="2" fontId="3" fillId="0" borderId="9" xfId="1" applyNumberFormat="1" applyFont="1" applyBorder="1" applyAlignment="1">
      <alignment horizontal="center"/>
    </xf>
    <xf numFmtId="0" fontId="4" fillId="0" borderId="9" xfId="1" applyFont="1" applyBorder="1" applyAlignment="1">
      <alignment horizontal="left"/>
    </xf>
    <xf numFmtId="2" fontId="4" fillId="0" borderId="9" xfId="1" applyNumberFormat="1" applyFont="1" applyBorder="1" applyAlignment="1">
      <alignment horizontal="right"/>
    </xf>
    <xf numFmtId="0" fontId="67" fillId="0" borderId="9" xfId="1" applyFont="1" applyBorder="1"/>
    <xf numFmtId="2" fontId="67" fillId="0" borderId="9" xfId="1" applyNumberFormat="1" applyFont="1" applyBorder="1"/>
    <xf numFmtId="0" fontId="74" fillId="0" borderId="0" xfId="1" applyFont="1"/>
    <xf numFmtId="0" fontId="75" fillId="0" borderId="9" xfId="3" applyBorder="1"/>
    <xf numFmtId="0" fontId="76" fillId="0" borderId="9" xfId="3" applyFont="1" applyBorder="1"/>
    <xf numFmtId="2" fontId="76" fillId="0" borderId="9" xfId="3" applyNumberFormat="1" applyFont="1" applyBorder="1"/>
    <xf numFmtId="2" fontId="77" fillId="0" borderId="9" xfId="3" applyNumberFormat="1" applyFont="1" applyBorder="1"/>
    <xf numFmtId="0" fontId="78" fillId="0" borderId="9" xfId="3" applyFont="1" applyBorder="1" applyAlignment="1">
      <alignment horizontal="center"/>
    </xf>
    <xf numFmtId="2" fontId="78" fillId="0" borderId="9" xfId="3" applyNumberFormat="1" applyFont="1" applyBorder="1" applyAlignment="1">
      <alignment horizontal="center"/>
    </xf>
    <xf numFmtId="0" fontId="79" fillId="0" borderId="9" xfId="3" applyFont="1" applyBorder="1" applyAlignment="1">
      <alignment horizontal="center"/>
    </xf>
    <xf numFmtId="0" fontId="77" fillId="0" borderId="0" xfId="3" applyFont="1"/>
    <xf numFmtId="166" fontId="77" fillId="0" borderId="9" xfId="3" applyNumberFormat="1" applyFont="1" applyBorder="1"/>
    <xf numFmtId="4" fontId="77" fillId="0" borderId="9" xfId="3" applyNumberFormat="1" applyFont="1" applyBorder="1"/>
    <xf numFmtId="2" fontId="75" fillId="5" borderId="9" xfId="3" applyNumberFormat="1" applyFill="1" applyBorder="1"/>
    <xf numFmtId="2" fontId="75" fillId="0" borderId="9" xfId="3" applyNumberFormat="1" applyBorder="1"/>
    <xf numFmtId="0" fontId="75" fillId="5" borderId="9" xfId="3" applyFill="1" applyBorder="1"/>
    <xf numFmtId="2" fontId="79" fillId="0" borderId="9" xfId="3" applyNumberFormat="1" applyFont="1" applyBorder="1" applyAlignment="1">
      <alignment horizontal="center"/>
    </xf>
    <xf numFmtId="0" fontId="75" fillId="0" borderId="9" xfId="3" applyBorder="1" applyAlignment="1">
      <alignment horizontal="left"/>
    </xf>
    <xf numFmtId="2" fontId="75" fillId="0" borderId="9" xfId="3" applyNumberFormat="1" applyBorder="1" applyAlignment="1">
      <alignment horizontal="right"/>
    </xf>
    <xf numFmtId="0" fontId="66" fillId="0" borderId="15" xfId="1" applyFont="1" applyBorder="1" applyAlignment="1">
      <alignment horizontal="center"/>
    </xf>
    <xf numFmtId="166" fontId="66" fillId="0" borderId="2" xfId="1" applyNumberFormat="1" applyFont="1" applyBorder="1" applyAlignment="1">
      <alignment horizontal="center"/>
    </xf>
    <xf numFmtId="0" fontId="66" fillId="0" borderId="16" xfId="1" applyFont="1" applyBorder="1" applyAlignment="1">
      <alignment horizontal="center"/>
    </xf>
    <xf numFmtId="0" fontId="66" fillId="0" borderId="17" xfId="1" applyFont="1" applyBorder="1" applyAlignment="1">
      <alignment horizontal="center"/>
    </xf>
    <xf numFmtId="0" fontId="67" fillId="0" borderId="12" xfId="1" applyFont="1" applyBorder="1"/>
    <xf numFmtId="166" fontId="67" fillId="0" borderId="12" xfId="1" applyNumberFormat="1" applyFont="1" applyBorder="1"/>
    <xf numFmtId="2" fontId="67" fillId="0" borderId="12" xfId="1" applyNumberFormat="1" applyFont="1" applyBorder="1"/>
    <xf numFmtId="166" fontId="67" fillId="0" borderId="9" xfId="1" applyNumberFormat="1" applyFont="1" applyBorder="1"/>
    <xf numFmtId="0" fontId="67" fillId="0" borderId="3" xfId="1" applyFont="1" applyBorder="1"/>
    <xf numFmtId="166" fontId="67" fillId="0" borderId="3" xfId="1" applyNumberFormat="1" applyFont="1" applyBorder="1"/>
    <xf numFmtId="2" fontId="67" fillId="0" borderId="3" xfId="1" applyNumberFormat="1" applyFont="1" applyBorder="1"/>
    <xf numFmtId="0" fontId="67" fillId="2" borderId="9" xfId="1" applyFont="1" applyFill="1" applyBorder="1"/>
    <xf numFmtId="166" fontId="67" fillId="2" borderId="9" xfId="1" applyNumberFormat="1" applyFont="1" applyFill="1" applyBorder="1"/>
    <xf numFmtId="2" fontId="67" fillId="2" borderId="9" xfId="1" applyNumberFormat="1" applyFont="1" applyFill="1" applyBorder="1"/>
    <xf numFmtId="0" fontId="66" fillId="0" borderId="18" xfId="1" applyFont="1" applyBorder="1" applyAlignment="1">
      <alignment horizontal="center"/>
    </xf>
    <xf numFmtId="166" fontId="66" fillId="0" borderId="0" xfId="1" applyNumberFormat="1" applyFont="1" applyAlignment="1">
      <alignment horizontal="center"/>
    </xf>
    <xf numFmtId="0" fontId="66" fillId="0" borderId="0" xfId="1" applyFont="1" applyAlignment="1">
      <alignment horizontal="center"/>
    </xf>
    <xf numFmtId="0" fontId="66" fillId="0" borderId="1" xfId="1" applyFont="1" applyBorder="1" applyAlignment="1">
      <alignment horizontal="center"/>
    </xf>
    <xf numFmtId="0" fontId="66" fillId="0" borderId="9" xfId="1" applyFont="1" applyBorder="1" applyAlignment="1">
      <alignment horizontal="center"/>
    </xf>
    <xf numFmtId="0" fontId="67" fillId="0" borderId="15" xfId="1" applyFont="1" applyBorder="1"/>
    <xf numFmtId="166" fontId="67" fillId="0" borderId="16" xfId="1" applyNumberFormat="1" applyFont="1" applyBorder="1"/>
    <xf numFmtId="2" fontId="67" fillId="0" borderId="16" xfId="1" applyNumberFormat="1" applyFont="1" applyBorder="1"/>
    <xf numFmtId="166" fontId="67" fillId="0" borderId="17" xfId="1" applyNumberFormat="1" applyFont="1" applyBorder="1"/>
    <xf numFmtId="0" fontId="81" fillId="0" borderId="12" xfId="1" applyFont="1" applyBorder="1"/>
    <xf numFmtId="166" fontId="81" fillId="0" borderId="12" xfId="1" applyNumberFormat="1" applyFont="1" applyBorder="1"/>
    <xf numFmtId="2" fontId="81" fillId="0" borderId="12" xfId="1" applyNumberFormat="1" applyFont="1" applyBorder="1"/>
    <xf numFmtId="0" fontId="81" fillId="0" borderId="9" xfId="1" applyFont="1" applyBorder="1"/>
    <xf numFmtId="166" fontId="81" fillId="0" borderId="9" xfId="1" applyNumberFormat="1" applyFont="1" applyBorder="1"/>
    <xf numFmtId="2" fontId="81" fillId="0" borderId="9" xfId="1" applyNumberFormat="1" applyFont="1" applyBorder="1"/>
    <xf numFmtId="0" fontId="81" fillId="0" borderId="3" xfId="1" applyFont="1" applyBorder="1"/>
    <xf numFmtId="166" fontId="81" fillId="0" borderId="3" xfId="1" applyNumberFormat="1" applyFont="1" applyBorder="1"/>
    <xf numFmtId="2" fontId="81" fillId="0" borderId="3" xfId="1" applyNumberFormat="1" applyFont="1" applyBorder="1"/>
    <xf numFmtId="166" fontId="66" fillId="0" borderId="16" xfId="1" applyNumberFormat="1" applyFont="1" applyBorder="1" applyAlignment="1">
      <alignment horizontal="center"/>
    </xf>
    <xf numFmtId="0" fontId="66" fillId="0" borderId="2" xfId="1" applyFont="1" applyBorder="1" applyAlignment="1">
      <alignment horizontal="center"/>
    </xf>
    <xf numFmtId="0" fontId="67" fillId="0" borderId="13" xfId="1" applyFont="1" applyBorder="1"/>
    <xf numFmtId="166" fontId="67" fillId="0" borderId="13" xfId="1" applyNumberFormat="1" applyFont="1" applyBorder="1"/>
    <xf numFmtId="2" fontId="67" fillId="0" borderId="13" xfId="1" applyNumberFormat="1" applyFont="1" applyBorder="1"/>
    <xf numFmtId="0" fontId="80" fillId="0" borderId="1" xfId="3" applyFont="1" applyBorder="1" applyAlignment="1">
      <alignment vertical="center"/>
    </xf>
    <xf numFmtId="0" fontId="80" fillId="0" borderId="2" xfId="3" applyFont="1" applyBorder="1" applyAlignment="1">
      <alignment vertical="center"/>
    </xf>
    <xf numFmtId="0" fontId="80" fillId="0" borderId="42" xfId="3" applyFont="1" applyBorder="1" applyAlignment="1">
      <alignment vertical="center"/>
    </xf>
    <xf numFmtId="0" fontId="82" fillId="0" borderId="9" xfId="3" applyFont="1" applyBorder="1"/>
    <xf numFmtId="0" fontId="82" fillId="0" borderId="3" xfId="3" applyFont="1" applyBorder="1"/>
    <xf numFmtId="0" fontId="72" fillId="0" borderId="15" xfId="3" applyFont="1" applyBorder="1" applyAlignment="1">
      <alignment horizontal="center"/>
    </xf>
    <xf numFmtId="166" fontId="66" fillId="0" borderId="2" xfId="3" applyNumberFormat="1" applyFont="1" applyBorder="1" applyAlignment="1">
      <alignment horizontal="center"/>
    </xf>
    <xf numFmtId="0" fontId="72" fillId="0" borderId="16" xfId="3" applyFont="1" applyBorder="1" applyAlignment="1">
      <alignment horizontal="center"/>
    </xf>
    <xf numFmtId="0" fontId="72" fillId="0" borderId="17" xfId="3" applyFont="1" applyBorder="1" applyAlignment="1">
      <alignment horizontal="center"/>
    </xf>
    <xf numFmtId="0" fontId="83" fillId="0" borderId="9" xfId="3" applyFont="1" applyBorder="1" applyAlignment="1">
      <alignment horizontal="center"/>
    </xf>
    <xf numFmtId="0" fontId="4" fillId="0" borderId="7" xfId="3" applyFont="1" applyBorder="1" applyAlignment="1">
      <alignment vertical="center"/>
    </xf>
    <xf numFmtId="166" fontId="4" fillId="0" borderId="8" xfId="3" applyNumberFormat="1" applyFont="1" applyBorder="1" applyAlignment="1">
      <alignment wrapText="1"/>
    </xf>
    <xf numFmtId="2" fontId="4" fillId="0" borderId="8" xfId="3" applyNumberFormat="1" applyFont="1" applyBorder="1" applyAlignment="1">
      <alignment wrapText="1"/>
    </xf>
    <xf numFmtId="166" fontId="4" fillId="0" borderId="9" xfId="3" applyNumberFormat="1" applyFont="1" applyBorder="1" applyAlignment="1">
      <alignment horizontal="center" vertical="center"/>
    </xf>
    <xf numFmtId="166" fontId="82" fillId="0" borderId="12" xfId="3" applyNumberFormat="1" applyFont="1" applyBorder="1"/>
    <xf numFmtId="166" fontId="82" fillId="0" borderId="9" xfId="3" applyNumberFormat="1" applyFont="1" applyBorder="1"/>
    <xf numFmtId="2" fontId="82" fillId="0" borderId="9" xfId="3" applyNumberFormat="1" applyFont="1" applyBorder="1"/>
    <xf numFmtId="2" fontId="84" fillId="0" borderId="9" xfId="3" applyNumberFormat="1" applyFont="1" applyBorder="1"/>
    <xf numFmtId="2" fontId="79" fillId="0" borderId="9" xfId="3" applyNumberFormat="1" applyFont="1" applyBorder="1"/>
    <xf numFmtId="2" fontId="83" fillId="0" borderId="9" xfId="3" applyNumberFormat="1" applyFont="1" applyBorder="1" applyAlignment="1">
      <alignment horizontal="center"/>
    </xf>
    <xf numFmtId="4" fontId="82" fillId="0" borderId="9" xfId="3" applyNumberFormat="1" applyFont="1" applyBorder="1"/>
    <xf numFmtId="0" fontId="82" fillId="0" borderId="9" xfId="3" applyFont="1" applyBorder="1" applyAlignment="1">
      <alignment horizontal="left"/>
    </xf>
    <xf numFmtId="0" fontId="85" fillId="0" borderId="9" xfId="3" applyFont="1" applyBorder="1"/>
    <xf numFmtId="0" fontId="85" fillId="0" borderId="0" xfId="3" applyFont="1" applyAlignment="1">
      <alignment wrapText="1"/>
    </xf>
    <xf numFmtId="2" fontId="82" fillId="5" borderId="9" xfId="3" applyNumberFormat="1" applyFont="1" applyFill="1" applyBorder="1"/>
    <xf numFmtId="166" fontId="82" fillId="5" borderId="9" xfId="3" applyNumberFormat="1" applyFont="1" applyFill="1" applyBorder="1"/>
    <xf numFmtId="0" fontId="85" fillId="0" borderId="18" xfId="3" applyFont="1" applyBorder="1" applyAlignment="1">
      <alignment vertical="center"/>
    </xf>
    <xf numFmtId="166" fontId="82" fillId="0" borderId="9" xfId="3" applyNumberFormat="1" applyFont="1" applyBorder="1" applyAlignment="1">
      <alignment horizontal="right"/>
    </xf>
    <xf numFmtId="0" fontId="85" fillId="0" borderId="0" xfId="3" applyFont="1"/>
    <xf numFmtId="0" fontId="85" fillId="0" borderId="18" xfId="3" applyFont="1" applyBorder="1" applyAlignment="1">
      <alignment vertical="center" wrapText="1"/>
    </xf>
    <xf numFmtId="0" fontId="4" fillId="0" borderId="0" xfId="0" applyFont="1"/>
    <xf numFmtId="0" fontId="67" fillId="0" borderId="0" xfId="0" applyFont="1"/>
    <xf numFmtId="0" fontId="3" fillId="0" borderId="15" xfId="0" applyFont="1" applyBorder="1" applyAlignment="1">
      <alignment vertical="center"/>
    </xf>
    <xf numFmtId="0" fontId="87" fillId="0" borderId="0" xfId="0" applyFont="1" applyAlignment="1">
      <alignment horizontal="left" vertical="center"/>
    </xf>
    <xf numFmtId="166" fontId="70" fillId="0" borderId="0" xfId="0" applyNumberFormat="1" applyFont="1" applyAlignment="1">
      <alignment horizontal="center"/>
    </xf>
    <xf numFmtId="166" fontId="82" fillId="0" borderId="0" xfId="0" applyNumberFormat="1" applyFont="1" applyAlignment="1">
      <alignment horizontal="center"/>
    </xf>
    <xf numFmtId="0" fontId="88" fillId="0" borderId="0" xfId="0" applyFont="1" applyAlignment="1">
      <alignment vertical="center"/>
    </xf>
    <xf numFmtId="0" fontId="71" fillId="0" borderId="43" xfId="1" applyFont="1" applyBorder="1" applyAlignment="1">
      <alignment horizontal="center"/>
    </xf>
    <xf numFmtId="0" fontId="71" fillId="0" borderId="44" xfId="1" applyFont="1" applyBorder="1" applyAlignment="1">
      <alignment horizontal="center"/>
    </xf>
    <xf numFmtId="0" fontId="71" fillId="0" borderId="8" xfId="1" applyFont="1" applyBorder="1" applyAlignment="1">
      <alignment horizontal="center"/>
    </xf>
    <xf numFmtId="0" fontId="80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5" fillId="0" borderId="41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42" xfId="0" applyFont="1" applyBorder="1" applyAlignment="1">
      <alignment horizontal="center" vertical="center" wrapText="1"/>
    </xf>
    <xf numFmtId="167" fontId="11" fillId="0" borderId="9" xfId="0" applyNumberFormat="1" applyFont="1" applyBorder="1" applyAlignment="1">
      <alignment horizontal="center" vertical="center" wrapText="1"/>
    </xf>
    <xf numFmtId="0" fontId="18" fillId="0" borderId="0" xfId="2" applyAlignment="1">
      <alignment horizontal="center" vertical="center"/>
    </xf>
    <xf numFmtId="0" fontId="0" fillId="0" borderId="0" xfId="0" applyAlignment="1">
      <alignment horizontal="center"/>
    </xf>
    <xf numFmtId="0" fontId="21" fillId="3" borderId="0" xfId="0" applyFont="1" applyFill="1" applyAlignment="1">
      <alignment horizontal="center" vertical="center" wrapText="1"/>
    </xf>
    <xf numFmtId="0" fontId="28" fillId="4" borderId="31" xfId="0" applyFont="1" applyFill="1" applyBorder="1" applyAlignment="1">
      <alignment horizontal="left" vertical="center" wrapText="1" indent="7"/>
    </xf>
    <xf numFmtId="0" fontId="36" fillId="0" borderId="25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 indent="3"/>
    </xf>
    <xf numFmtId="0" fontId="22" fillId="0" borderId="21" xfId="0" applyFont="1" applyBorder="1" applyAlignment="1">
      <alignment horizontal="left" vertical="center" wrapText="1" indent="3"/>
    </xf>
    <xf numFmtId="0" fontId="38" fillId="4" borderId="32" xfId="0" applyFont="1" applyFill="1" applyBorder="1" applyAlignment="1">
      <alignment vertical="center" wrapText="1"/>
    </xf>
    <xf numFmtId="0" fontId="28" fillId="4" borderId="30" xfId="0" applyFont="1" applyFill="1" applyBorder="1" applyAlignment="1">
      <alignment horizontal="left" vertical="center" wrapText="1" indent="6"/>
    </xf>
    <xf numFmtId="0" fontId="22" fillId="4" borderId="31" xfId="0" applyFont="1" applyFill="1" applyBorder="1" applyAlignment="1">
      <alignment horizontal="left" vertical="center" wrapText="1" indent="5"/>
    </xf>
    <xf numFmtId="0" fontId="23" fillId="0" borderId="34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22" fillId="4" borderId="31" xfId="0" applyFont="1" applyFill="1" applyBorder="1" applyAlignment="1">
      <alignment horizontal="left" vertical="center" wrapText="1" indent="1"/>
    </xf>
    <xf numFmtId="0" fontId="36" fillId="0" borderId="23" xfId="0" applyFont="1" applyBorder="1" applyAlignment="1">
      <alignment horizontal="center" vertical="center" wrapText="1"/>
    </xf>
    <xf numFmtId="0" fontId="36" fillId="0" borderId="25" xfId="0" applyFont="1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7" fillId="0" borderId="25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0" fillId="0" borderId="0" xfId="0" applyAlignment="1"/>
    <xf numFmtId="0" fontId="52" fillId="0" borderId="0" xfId="0" applyFont="1" applyAlignment="1">
      <alignment horizontal="left" vertical="center" wrapText="1"/>
    </xf>
    <xf numFmtId="0" fontId="65" fillId="0" borderId="43" xfId="3" applyFont="1" applyBorder="1" applyAlignment="1">
      <alignment horizontal="left"/>
    </xf>
    <xf numFmtId="0" fontId="65" fillId="0" borderId="44" xfId="3" applyFont="1" applyBorder="1" applyAlignment="1">
      <alignment horizontal="left"/>
    </xf>
    <xf numFmtId="0" fontId="65" fillId="0" borderId="8" xfId="3" applyFont="1" applyBorder="1" applyAlignment="1">
      <alignment horizontal="left"/>
    </xf>
    <xf numFmtId="0" fontId="1" fillId="0" borderId="43" xfId="3" applyFont="1" applyBorder="1" applyAlignment="1">
      <alignment horizontal="center"/>
    </xf>
    <xf numFmtId="0" fontId="1" fillId="0" borderId="44" xfId="3" applyFont="1" applyBorder="1" applyAlignment="1">
      <alignment horizontal="center"/>
    </xf>
    <xf numFmtId="0" fontId="1" fillId="0" borderId="8" xfId="3" applyFont="1" applyBorder="1" applyAlignment="1">
      <alignment horizontal="center"/>
    </xf>
    <xf numFmtId="164" fontId="86" fillId="0" borderId="16" xfId="0" applyNumberFormat="1" applyFont="1" applyBorder="1" applyAlignment="1">
      <alignment horizontal="center" vertical="center"/>
    </xf>
    <xf numFmtId="164" fontId="86" fillId="0" borderId="17" xfId="0" applyNumberFormat="1" applyFont="1" applyBorder="1" applyAlignment="1">
      <alignment horizontal="center" vertical="center"/>
    </xf>
    <xf numFmtId="0" fontId="62" fillId="0" borderId="0" xfId="0" applyFont="1" applyAlignment="1">
      <alignment horizontal="justify" vertical="center"/>
    </xf>
    <xf numFmtId="0" fontId="59" fillId="0" borderId="40" xfId="0" applyFont="1" applyBorder="1" applyAlignment="1">
      <alignment horizontal="justify" vertical="center"/>
    </xf>
    <xf numFmtId="0" fontId="0" fillId="0" borderId="40" xfId="0" applyBorder="1" applyAlignment="1"/>
    <xf numFmtId="164" fontId="62" fillId="0" borderId="39" xfId="0" applyNumberFormat="1" applyFont="1" applyBorder="1" applyAlignment="1">
      <alignment horizontal="center" vertical="center"/>
    </xf>
    <xf numFmtId="164" fontId="62" fillId="0" borderId="37" xfId="0" applyNumberFormat="1" applyFont="1" applyBorder="1" applyAlignment="1">
      <alignment horizontal="center" vertical="center"/>
    </xf>
    <xf numFmtId="164" fontId="57" fillId="0" borderId="39" xfId="0" applyNumberFormat="1" applyFont="1" applyBorder="1" applyAlignment="1">
      <alignment horizontal="center" vertical="center"/>
    </xf>
    <xf numFmtId="164" fontId="57" fillId="0" borderId="37" xfId="0" applyNumberFormat="1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/>
    </xf>
    <xf numFmtId="0" fontId="62" fillId="0" borderId="37" xfId="0" applyFont="1" applyBorder="1" applyAlignment="1">
      <alignment horizontal="center" vertical="center"/>
    </xf>
    <xf numFmtId="0" fontId="83" fillId="0" borderId="45" xfId="3" applyFont="1" applyBorder="1" applyAlignment="1">
      <alignment horizontal="center"/>
    </xf>
    <xf numFmtId="0" fontId="83" fillId="0" borderId="46" xfId="3" applyFont="1" applyBorder="1" applyAlignment="1">
      <alignment horizontal="center"/>
    </xf>
    <xf numFmtId="0" fontId="83" fillId="0" borderId="2" xfId="3" applyFont="1" applyBorder="1" applyAlignment="1">
      <alignment horizontal="center"/>
    </xf>
    <xf numFmtId="0" fontId="83" fillId="0" borderId="42" xfId="3" applyFont="1" applyBorder="1" applyAlignment="1">
      <alignment horizontal="center"/>
    </xf>
  </cellXfs>
  <cellStyles count="4">
    <cellStyle name="Collegamento ipertestuale" xfId="2" builtinId="8"/>
    <cellStyle name="Normale" xfId="0" builtinId="0"/>
    <cellStyle name="Normale 2" xfId="1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120</xdr:row>
      <xdr:rowOff>137160</xdr:rowOff>
    </xdr:from>
    <xdr:to>
      <xdr:col>4</xdr:col>
      <xdr:colOff>1264920</xdr:colOff>
      <xdr:row>125</xdr:row>
      <xdr:rowOff>60960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xmlns="" id="{6AC7F323-A6A4-4C0A-8AC8-DF5731E8583D}"/>
            </a:ext>
          </a:extLst>
        </xdr:cNvPr>
        <xdr:cNvGrpSpPr>
          <a:grpSpLocks/>
        </xdr:cNvGrpSpPr>
      </xdr:nvGrpSpPr>
      <xdr:grpSpPr bwMode="auto">
        <a:xfrm>
          <a:off x="5433060" y="40378380"/>
          <a:ext cx="2956560" cy="838200"/>
          <a:chOff x="8611" y="13724"/>
          <a:chExt cx="4652" cy="1328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xmlns="" id="{E5B21EC6-F59F-4D23-99E7-EE978D83BE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10" y="13723"/>
            <a:ext cx="1312" cy="12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xmlns="" id="{66D61EBE-610F-4629-86BB-86877523F8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5" y="13879"/>
            <a:ext cx="3357" cy="1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enenvet@unina.i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7"/>
  <sheetViews>
    <sheetView topLeftCell="A53" zoomScale="90" zoomScaleNormal="90" workbookViewId="0">
      <selection activeCell="A6" sqref="A6"/>
    </sheetView>
  </sheetViews>
  <sheetFormatPr defaultRowHeight="15.75"/>
  <cols>
    <col min="1" max="1" width="85.28515625" style="13" customWidth="1"/>
    <col min="2" max="2" width="31.28515625" style="16" customWidth="1"/>
    <col min="3" max="4" width="21.7109375" style="16" customWidth="1"/>
    <col min="5" max="5" width="26.7109375" style="16" customWidth="1"/>
    <col min="6" max="6" width="36.7109375" style="16" customWidth="1"/>
    <col min="7" max="256" width="9.28515625" style="13"/>
    <col min="257" max="257" width="85.28515625" style="13" customWidth="1"/>
    <col min="258" max="258" width="31.28515625" style="13" customWidth="1"/>
    <col min="259" max="260" width="21.7109375" style="13" customWidth="1"/>
    <col min="261" max="261" width="26.7109375" style="13" customWidth="1"/>
    <col min="262" max="262" width="36.7109375" style="13" customWidth="1"/>
    <col min="263" max="512" width="9.28515625" style="13"/>
    <col min="513" max="513" width="85.28515625" style="13" customWidth="1"/>
    <col min="514" max="514" width="31.28515625" style="13" customWidth="1"/>
    <col min="515" max="516" width="21.7109375" style="13" customWidth="1"/>
    <col min="517" max="517" width="26.7109375" style="13" customWidth="1"/>
    <col min="518" max="518" width="36.7109375" style="13" customWidth="1"/>
    <col min="519" max="768" width="9.28515625" style="13"/>
    <col min="769" max="769" width="85.28515625" style="13" customWidth="1"/>
    <col min="770" max="770" width="31.28515625" style="13" customWidth="1"/>
    <col min="771" max="772" width="21.7109375" style="13" customWidth="1"/>
    <col min="773" max="773" width="26.7109375" style="13" customWidth="1"/>
    <col min="774" max="774" width="36.7109375" style="13" customWidth="1"/>
    <col min="775" max="1024" width="9.28515625" style="13"/>
    <col min="1025" max="1025" width="85.28515625" style="13" customWidth="1"/>
    <col min="1026" max="1026" width="31.28515625" style="13" customWidth="1"/>
    <col min="1027" max="1028" width="21.7109375" style="13" customWidth="1"/>
    <col min="1029" max="1029" width="26.7109375" style="13" customWidth="1"/>
    <col min="1030" max="1030" width="36.7109375" style="13" customWidth="1"/>
    <col min="1031" max="1280" width="9.28515625" style="13"/>
    <col min="1281" max="1281" width="85.28515625" style="13" customWidth="1"/>
    <col min="1282" max="1282" width="31.28515625" style="13" customWidth="1"/>
    <col min="1283" max="1284" width="21.7109375" style="13" customWidth="1"/>
    <col min="1285" max="1285" width="26.7109375" style="13" customWidth="1"/>
    <col min="1286" max="1286" width="36.7109375" style="13" customWidth="1"/>
    <col min="1287" max="1536" width="9.28515625" style="13"/>
    <col min="1537" max="1537" width="85.28515625" style="13" customWidth="1"/>
    <col min="1538" max="1538" width="31.28515625" style="13" customWidth="1"/>
    <col min="1539" max="1540" width="21.7109375" style="13" customWidth="1"/>
    <col min="1541" max="1541" width="26.7109375" style="13" customWidth="1"/>
    <col min="1542" max="1542" width="36.7109375" style="13" customWidth="1"/>
    <col min="1543" max="1792" width="9.28515625" style="13"/>
    <col min="1793" max="1793" width="85.28515625" style="13" customWidth="1"/>
    <col min="1794" max="1794" width="31.28515625" style="13" customWidth="1"/>
    <col min="1795" max="1796" width="21.7109375" style="13" customWidth="1"/>
    <col min="1797" max="1797" width="26.7109375" style="13" customWidth="1"/>
    <col min="1798" max="1798" width="36.7109375" style="13" customWidth="1"/>
    <col min="1799" max="2048" width="9.28515625" style="13"/>
    <col min="2049" max="2049" width="85.28515625" style="13" customWidth="1"/>
    <col min="2050" max="2050" width="31.28515625" style="13" customWidth="1"/>
    <col min="2051" max="2052" width="21.7109375" style="13" customWidth="1"/>
    <col min="2053" max="2053" width="26.7109375" style="13" customWidth="1"/>
    <col min="2054" max="2054" width="36.7109375" style="13" customWidth="1"/>
    <col min="2055" max="2304" width="9.28515625" style="13"/>
    <col min="2305" max="2305" width="85.28515625" style="13" customWidth="1"/>
    <col min="2306" max="2306" width="31.28515625" style="13" customWidth="1"/>
    <col min="2307" max="2308" width="21.7109375" style="13" customWidth="1"/>
    <col min="2309" max="2309" width="26.7109375" style="13" customWidth="1"/>
    <col min="2310" max="2310" width="36.7109375" style="13" customWidth="1"/>
    <col min="2311" max="2560" width="9.28515625" style="13"/>
    <col min="2561" max="2561" width="85.28515625" style="13" customWidth="1"/>
    <col min="2562" max="2562" width="31.28515625" style="13" customWidth="1"/>
    <col min="2563" max="2564" width="21.7109375" style="13" customWidth="1"/>
    <col min="2565" max="2565" width="26.7109375" style="13" customWidth="1"/>
    <col min="2566" max="2566" width="36.7109375" style="13" customWidth="1"/>
    <col min="2567" max="2816" width="9.28515625" style="13"/>
    <col min="2817" max="2817" width="85.28515625" style="13" customWidth="1"/>
    <col min="2818" max="2818" width="31.28515625" style="13" customWidth="1"/>
    <col min="2819" max="2820" width="21.7109375" style="13" customWidth="1"/>
    <col min="2821" max="2821" width="26.7109375" style="13" customWidth="1"/>
    <col min="2822" max="2822" width="36.7109375" style="13" customWidth="1"/>
    <col min="2823" max="3072" width="9.28515625" style="13"/>
    <col min="3073" max="3073" width="85.28515625" style="13" customWidth="1"/>
    <col min="3074" max="3074" width="31.28515625" style="13" customWidth="1"/>
    <col min="3075" max="3076" width="21.7109375" style="13" customWidth="1"/>
    <col min="3077" max="3077" width="26.7109375" style="13" customWidth="1"/>
    <col min="3078" max="3078" width="36.7109375" style="13" customWidth="1"/>
    <col min="3079" max="3328" width="9.28515625" style="13"/>
    <col min="3329" max="3329" width="85.28515625" style="13" customWidth="1"/>
    <col min="3330" max="3330" width="31.28515625" style="13" customWidth="1"/>
    <col min="3331" max="3332" width="21.7109375" style="13" customWidth="1"/>
    <col min="3333" max="3333" width="26.7109375" style="13" customWidth="1"/>
    <col min="3334" max="3334" width="36.7109375" style="13" customWidth="1"/>
    <col min="3335" max="3584" width="9.28515625" style="13"/>
    <col min="3585" max="3585" width="85.28515625" style="13" customWidth="1"/>
    <col min="3586" max="3586" width="31.28515625" style="13" customWidth="1"/>
    <col min="3587" max="3588" width="21.7109375" style="13" customWidth="1"/>
    <col min="3589" max="3589" width="26.7109375" style="13" customWidth="1"/>
    <col min="3590" max="3590" width="36.7109375" style="13" customWidth="1"/>
    <col min="3591" max="3840" width="9.28515625" style="13"/>
    <col min="3841" max="3841" width="85.28515625" style="13" customWidth="1"/>
    <col min="3842" max="3842" width="31.28515625" style="13" customWidth="1"/>
    <col min="3843" max="3844" width="21.7109375" style="13" customWidth="1"/>
    <col min="3845" max="3845" width="26.7109375" style="13" customWidth="1"/>
    <col min="3846" max="3846" width="36.7109375" style="13" customWidth="1"/>
    <col min="3847" max="4096" width="9.28515625" style="13"/>
    <col min="4097" max="4097" width="85.28515625" style="13" customWidth="1"/>
    <col min="4098" max="4098" width="31.28515625" style="13" customWidth="1"/>
    <col min="4099" max="4100" width="21.7109375" style="13" customWidth="1"/>
    <col min="4101" max="4101" width="26.7109375" style="13" customWidth="1"/>
    <col min="4102" max="4102" width="36.7109375" style="13" customWidth="1"/>
    <col min="4103" max="4352" width="9.28515625" style="13"/>
    <col min="4353" max="4353" width="85.28515625" style="13" customWidth="1"/>
    <col min="4354" max="4354" width="31.28515625" style="13" customWidth="1"/>
    <col min="4355" max="4356" width="21.7109375" style="13" customWidth="1"/>
    <col min="4357" max="4357" width="26.7109375" style="13" customWidth="1"/>
    <col min="4358" max="4358" width="36.7109375" style="13" customWidth="1"/>
    <col min="4359" max="4608" width="9.28515625" style="13"/>
    <col min="4609" max="4609" width="85.28515625" style="13" customWidth="1"/>
    <col min="4610" max="4610" width="31.28515625" style="13" customWidth="1"/>
    <col min="4611" max="4612" width="21.7109375" style="13" customWidth="1"/>
    <col min="4613" max="4613" width="26.7109375" style="13" customWidth="1"/>
    <col min="4614" max="4614" width="36.7109375" style="13" customWidth="1"/>
    <col min="4615" max="4864" width="9.28515625" style="13"/>
    <col min="4865" max="4865" width="85.28515625" style="13" customWidth="1"/>
    <col min="4866" max="4866" width="31.28515625" style="13" customWidth="1"/>
    <col min="4867" max="4868" width="21.7109375" style="13" customWidth="1"/>
    <col min="4869" max="4869" width="26.7109375" style="13" customWidth="1"/>
    <col min="4870" max="4870" width="36.7109375" style="13" customWidth="1"/>
    <col min="4871" max="5120" width="9.28515625" style="13"/>
    <col min="5121" max="5121" width="85.28515625" style="13" customWidth="1"/>
    <col min="5122" max="5122" width="31.28515625" style="13" customWidth="1"/>
    <col min="5123" max="5124" width="21.7109375" style="13" customWidth="1"/>
    <col min="5125" max="5125" width="26.7109375" style="13" customWidth="1"/>
    <col min="5126" max="5126" width="36.7109375" style="13" customWidth="1"/>
    <col min="5127" max="5376" width="9.28515625" style="13"/>
    <col min="5377" max="5377" width="85.28515625" style="13" customWidth="1"/>
    <col min="5378" max="5378" width="31.28515625" style="13" customWidth="1"/>
    <col min="5379" max="5380" width="21.7109375" style="13" customWidth="1"/>
    <col min="5381" max="5381" width="26.7109375" style="13" customWidth="1"/>
    <col min="5382" max="5382" width="36.7109375" style="13" customWidth="1"/>
    <col min="5383" max="5632" width="9.28515625" style="13"/>
    <col min="5633" max="5633" width="85.28515625" style="13" customWidth="1"/>
    <col min="5634" max="5634" width="31.28515625" style="13" customWidth="1"/>
    <col min="5635" max="5636" width="21.7109375" style="13" customWidth="1"/>
    <col min="5637" max="5637" width="26.7109375" style="13" customWidth="1"/>
    <col min="5638" max="5638" width="36.7109375" style="13" customWidth="1"/>
    <col min="5639" max="5888" width="9.28515625" style="13"/>
    <col min="5889" max="5889" width="85.28515625" style="13" customWidth="1"/>
    <col min="5890" max="5890" width="31.28515625" style="13" customWidth="1"/>
    <col min="5891" max="5892" width="21.7109375" style="13" customWidth="1"/>
    <col min="5893" max="5893" width="26.7109375" style="13" customWidth="1"/>
    <col min="5894" max="5894" width="36.7109375" style="13" customWidth="1"/>
    <col min="5895" max="6144" width="9.28515625" style="13"/>
    <col min="6145" max="6145" width="85.28515625" style="13" customWidth="1"/>
    <col min="6146" max="6146" width="31.28515625" style="13" customWidth="1"/>
    <col min="6147" max="6148" width="21.7109375" style="13" customWidth="1"/>
    <col min="6149" max="6149" width="26.7109375" style="13" customWidth="1"/>
    <col min="6150" max="6150" width="36.7109375" style="13" customWidth="1"/>
    <col min="6151" max="6400" width="9.28515625" style="13"/>
    <col min="6401" max="6401" width="85.28515625" style="13" customWidth="1"/>
    <col min="6402" max="6402" width="31.28515625" style="13" customWidth="1"/>
    <col min="6403" max="6404" width="21.7109375" style="13" customWidth="1"/>
    <col min="6405" max="6405" width="26.7109375" style="13" customWidth="1"/>
    <col min="6406" max="6406" width="36.7109375" style="13" customWidth="1"/>
    <col min="6407" max="6656" width="9.28515625" style="13"/>
    <col min="6657" max="6657" width="85.28515625" style="13" customWidth="1"/>
    <col min="6658" max="6658" width="31.28515625" style="13" customWidth="1"/>
    <col min="6659" max="6660" width="21.7109375" style="13" customWidth="1"/>
    <col min="6661" max="6661" width="26.7109375" style="13" customWidth="1"/>
    <col min="6662" max="6662" width="36.7109375" style="13" customWidth="1"/>
    <col min="6663" max="6912" width="9.28515625" style="13"/>
    <col min="6913" max="6913" width="85.28515625" style="13" customWidth="1"/>
    <col min="6914" max="6914" width="31.28515625" style="13" customWidth="1"/>
    <col min="6915" max="6916" width="21.7109375" style="13" customWidth="1"/>
    <col min="6917" max="6917" width="26.7109375" style="13" customWidth="1"/>
    <col min="6918" max="6918" width="36.7109375" style="13" customWidth="1"/>
    <col min="6919" max="7168" width="9.28515625" style="13"/>
    <col min="7169" max="7169" width="85.28515625" style="13" customWidth="1"/>
    <col min="7170" max="7170" width="31.28515625" style="13" customWidth="1"/>
    <col min="7171" max="7172" width="21.7109375" style="13" customWidth="1"/>
    <col min="7173" max="7173" width="26.7109375" style="13" customWidth="1"/>
    <col min="7174" max="7174" width="36.7109375" style="13" customWidth="1"/>
    <col min="7175" max="7424" width="9.28515625" style="13"/>
    <col min="7425" max="7425" width="85.28515625" style="13" customWidth="1"/>
    <col min="7426" max="7426" width="31.28515625" style="13" customWidth="1"/>
    <col min="7427" max="7428" width="21.7109375" style="13" customWidth="1"/>
    <col min="7429" max="7429" width="26.7109375" style="13" customWidth="1"/>
    <col min="7430" max="7430" width="36.7109375" style="13" customWidth="1"/>
    <col min="7431" max="7680" width="9.28515625" style="13"/>
    <col min="7681" max="7681" width="85.28515625" style="13" customWidth="1"/>
    <col min="7682" max="7682" width="31.28515625" style="13" customWidth="1"/>
    <col min="7683" max="7684" width="21.7109375" style="13" customWidth="1"/>
    <col min="7685" max="7685" width="26.7109375" style="13" customWidth="1"/>
    <col min="7686" max="7686" width="36.7109375" style="13" customWidth="1"/>
    <col min="7687" max="7936" width="9.28515625" style="13"/>
    <col min="7937" max="7937" width="85.28515625" style="13" customWidth="1"/>
    <col min="7938" max="7938" width="31.28515625" style="13" customWidth="1"/>
    <col min="7939" max="7940" width="21.7109375" style="13" customWidth="1"/>
    <col min="7941" max="7941" width="26.7109375" style="13" customWidth="1"/>
    <col min="7942" max="7942" width="36.7109375" style="13" customWidth="1"/>
    <col min="7943" max="8192" width="9.28515625" style="13"/>
    <col min="8193" max="8193" width="85.28515625" style="13" customWidth="1"/>
    <col min="8194" max="8194" width="31.28515625" style="13" customWidth="1"/>
    <col min="8195" max="8196" width="21.7109375" style="13" customWidth="1"/>
    <col min="8197" max="8197" width="26.7109375" style="13" customWidth="1"/>
    <col min="8198" max="8198" width="36.7109375" style="13" customWidth="1"/>
    <col min="8199" max="8448" width="9.28515625" style="13"/>
    <col min="8449" max="8449" width="85.28515625" style="13" customWidth="1"/>
    <col min="8450" max="8450" width="31.28515625" style="13" customWidth="1"/>
    <col min="8451" max="8452" width="21.7109375" style="13" customWidth="1"/>
    <col min="8453" max="8453" width="26.7109375" style="13" customWidth="1"/>
    <col min="8454" max="8454" width="36.7109375" style="13" customWidth="1"/>
    <col min="8455" max="8704" width="9.28515625" style="13"/>
    <col min="8705" max="8705" width="85.28515625" style="13" customWidth="1"/>
    <col min="8706" max="8706" width="31.28515625" style="13" customWidth="1"/>
    <col min="8707" max="8708" width="21.7109375" style="13" customWidth="1"/>
    <col min="8709" max="8709" width="26.7109375" style="13" customWidth="1"/>
    <col min="8710" max="8710" width="36.7109375" style="13" customWidth="1"/>
    <col min="8711" max="8960" width="9.28515625" style="13"/>
    <col min="8961" max="8961" width="85.28515625" style="13" customWidth="1"/>
    <col min="8962" max="8962" width="31.28515625" style="13" customWidth="1"/>
    <col min="8963" max="8964" width="21.7109375" style="13" customWidth="1"/>
    <col min="8965" max="8965" width="26.7109375" style="13" customWidth="1"/>
    <col min="8966" max="8966" width="36.7109375" style="13" customWidth="1"/>
    <col min="8967" max="9216" width="9.28515625" style="13"/>
    <col min="9217" max="9217" width="85.28515625" style="13" customWidth="1"/>
    <col min="9218" max="9218" width="31.28515625" style="13" customWidth="1"/>
    <col min="9219" max="9220" width="21.7109375" style="13" customWidth="1"/>
    <col min="9221" max="9221" width="26.7109375" style="13" customWidth="1"/>
    <col min="9222" max="9222" width="36.7109375" style="13" customWidth="1"/>
    <col min="9223" max="9472" width="9.28515625" style="13"/>
    <col min="9473" max="9473" width="85.28515625" style="13" customWidth="1"/>
    <col min="9474" max="9474" width="31.28515625" style="13" customWidth="1"/>
    <col min="9475" max="9476" width="21.7109375" style="13" customWidth="1"/>
    <col min="9477" max="9477" width="26.7109375" style="13" customWidth="1"/>
    <col min="9478" max="9478" width="36.7109375" style="13" customWidth="1"/>
    <col min="9479" max="9728" width="9.28515625" style="13"/>
    <col min="9729" max="9729" width="85.28515625" style="13" customWidth="1"/>
    <col min="9730" max="9730" width="31.28515625" style="13" customWidth="1"/>
    <col min="9731" max="9732" width="21.7109375" style="13" customWidth="1"/>
    <col min="9733" max="9733" width="26.7109375" style="13" customWidth="1"/>
    <col min="9734" max="9734" width="36.7109375" style="13" customWidth="1"/>
    <col min="9735" max="9984" width="9.28515625" style="13"/>
    <col min="9985" max="9985" width="85.28515625" style="13" customWidth="1"/>
    <col min="9986" max="9986" width="31.28515625" style="13" customWidth="1"/>
    <col min="9987" max="9988" width="21.7109375" style="13" customWidth="1"/>
    <col min="9989" max="9989" width="26.7109375" style="13" customWidth="1"/>
    <col min="9990" max="9990" width="36.7109375" style="13" customWidth="1"/>
    <col min="9991" max="10240" width="9.28515625" style="13"/>
    <col min="10241" max="10241" width="85.28515625" style="13" customWidth="1"/>
    <col min="10242" max="10242" width="31.28515625" style="13" customWidth="1"/>
    <col min="10243" max="10244" width="21.7109375" style="13" customWidth="1"/>
    <col min="10245" max="10245" width="26.7109375" style="13" customWidth="1"/>
    <col min="10246" max="10246" width="36.7109375" style="13" customWidth="1"/>
    <col min="10247" max="10496" width="9.28515625" style="13"/>
    <col min="10497" max="10497" width="85.28515625" style="13" customWidth="1"/>
    <col min="10498" max="10498" width="31.28515625" style="13" customWidth="1"/>
    <col min="10499" max="10500" width="21.7109375" style="13" customWidth="1"/>
    <col min="10501" max="10501" width="26.7109375" style="13" customWidth="1"/>
    <col min="10502" max="10502" width="36.7109375" style="13" customWidth="1"/>
    <col min="10503" max="10752" width="9.28515625" style="13"/>
    <col min="10753" max="10753" width="85.28515625" style="13" customWidth="1"/>
    <col min="10754" max="10754" width="31.28515625" style="13" customWidth="1"/>
    <col min="10755" max="10756" width="21.7109375" style="13" customWidth="1"/>
    <col min="10757" max="10757" width="26.7109375" style="13" customWidth="1"/>
    <col min="10758" max="10758" width="36.7109375" style="13" customWidth="1"/>
    <col min="10759" max="11008" width="9.28515625" style="13"/>
    <col min="11009" max="11009" width="85.28515625" style="13" customWidth="1"/>
    <col min="11010" max="11010" width="31.28515625" style="13" customWidth="1"/>
    <col min="11011" max="11012" width="21.7109375" style="13" customWidth="1"/>
    <col min="11013" max="11013" width="26.7109375" style="13" customWidth="1"/>
    <col min="11014" max="11014" width="36.7109375" style="13" customWidth="1"/>
    <col min="11015" max="11264" width="9.28515625" style="13"/>
    <col min="11265" max="11265" width="85.28515625" style="13" customWidth="1"/>
    <col min="11266" max="11266" width="31.28515625" style="13" customWidth="1"/>
    <col min="11267" max="11268" width="21.7109375" style="13" customWidth="1"/>
    <col min="11269" max="11269" width="26.7109375" style="13" customWidth="1"/>
    <col min="11270" max="11270" width="36.7109375" style="13" customWidth="1"/>
    <col min="11271" max="11520" width="9.28515625" style="13"/>
    <col min="11521" max="11521" width="85.28515625" style="13" customWidth="1"/>
    <col min="11522" max="11522" width="31.28515625" style="13" customWidth="1"/>
    <col min="11523" max="11524" width="21.7109375" style="13" customWidth="1"/>
    <col min="11525" max="11525" width="26.7109375" style="13" customWidth="1"/>
    <col min="11526" max="11526" width="36.7109375" style="13" customWidth="1"/>
    <col min="11527" max="11776" width="9.28515625" style="13"/>
    <col min="11777" max="11777" width="85.28515625" style="13" customWidth="1"/>
    <col min="11778" max="11778" width="31.28515625" style="13" customWidth="1"/>
    <col min="11779" max="11780" width="21.7109375" style="13" customWidth="1"/>
    <col min="11781" max="11781" width="26.7109375" style="13" customWidth="1"/>
    <col min="11782" max="11782" width="36.7109375" style="13" customWidth="1"/>
    <col min="11783" max="12032" width="9.28515625" style="13"/>
    <col min="12033" max="12033" width="85.28515625" style="13" customWidth="1"/>
    <col min="12034" max="12034" width="31.28515625" style="13" customWidth="1"/>
    <col min="12035" max="12036" width="21.7109375" style="13" customWidth="1"/>
    <col min="12037" max="12037" width="26.7109375" style="13" customWidth="1"/>
    <col min="12038" max="12038" width="36.7109375" style="13" customWidth="1"/>
    <col min="12039" max="12288" width="9.28515625" style="13"/>
    <col min="12289" max="12289" width="85.28515625" style="13" customWidth="1"/>
    <col min="12290" max="12290" width="31.28515625" style="13" customWidth="1"/>
    <col min="12291" max="12292" width="21.7109375" style="13" customWidth="1"/>
    <col min="12293" max="12293" width="26.7109375" style="13" customWidth="1"/>
    <col min="12294" max="12294" width="36.7109375" style="13" customWidth="1"/>
    <col min="12295" max="12544" width="9.28515625" style="13"/>
    <col min="12545" max="12545" width="85.28515625" style="13" customWidth="1"/>
    <col min="12546" max="12546" width="31.28515625" style="13" customWidth="1"/>
    <col min="12547" max="12548" width="21.7109375" style="13" customWidth="1"/>
    <col min="12549" max="12549" width="26.7109375" style="13" customWidth="1"/>
    <col min="12550" max="12550" width="36.7109375" style="13" customWidth="1"/>
    <col min="12551" max="12800" width="9.28515625" style="13"/>
    <col min="12801" max="12801" width="85.28515625" style="13" customWidth="1"/>
    <col min="12802" max="12802" width="31.28515625" style="13" customWidth="1"/>
    <col min="12803" max="12804" width="21.7109375" style="13" customWidth="1"/>
    <col min="12805" max="12805" width="26.7109375" style="13" customWidth="1"/>
    <col min="12806" max="12806" width="36.7109375" style="13" customWidth="1"/>
    <col min="12807" max="13056" width="9.28515625" style="13"/>
    <col min="13057" max="13057" width="85.28515625" style="13" customWidth="1"/>
    <col min="13058" max="13058" width="31.28515625" style="13" customWidth="1"/>
    <col min="13059" max="13060" width="21.7109375" style="13" customWidth="1"/>
    <col min="13061" max="13061" width="26.7109375" style="13" customWidth="1"/>
    <col min="13062" max="13062" width="36.7109375" style="13" customWidth="1"/>
    <col min="13063" max="13312" width="9.28515625" style="13"/>
    <col min="13313" max="13313" width="85.28515625" style="13" customWidth="1"/>
    <col min="13314" max="13314" width="31.28515625" style="13" customWidth="1"/>
    <col min="13315" max="13316" width="21.7109375" style="13" customWidth="1"/>
    <col min="13317" max="13317" width="26.7109375" style="13" customWidth="1"/>
    <col min="13318" max="13318" width="36.7109375" style="13" customWidth="1"/>
    <col min="13319" max="13568" width="9.28515625" style="13"/>
    <col min="13569" max="13569" width="85.28515625" style="13" customWidth="1"/>
    <col min="13570" max="13570" width="31.28515625" style="13" customWidth="1"/>
    <col min="13571" max="13572" width="21.7109375" style="13" customWidth="1"/>
    <col min="13573" max="13573" width="26.7109375" style="13" customWidth="1"/>
    <col min="13574" max="13574" width="36.7109375" style="13" customWidth="1"/>
    <col min="13575" max="13824" width="9.28515625" style="13"/>
    <col min="13825" max="13825" width="85.28515625" style="13" customWidth="1"/>
    <col min="13826" max="13826" width="31.28515625" style="13" customWidth="1"/>
    <col min="13827" max="13828" width="21.7109375" style="13" customWidth="1"/>
    <col min="13829" max="13829" width="26.7109375" style="13" customWidth="1"/>
    <col min="13830" max="13830" width="36.7109375" style="13" customWidth="1"/>
    <col min="13831" max="14080" width="9.28515625" style="13"/>
    <col min="14081" max="14081" width="85.28515625" style="13" customWidth="1"/>
    <col min="14082" max="14082" width="31.28515625" style="13" customWidth="1"/>
    <col min="14083" max="14084" width="21.7109375" style="13" customWidth="1"/>
    <col min="14085" max="14085" width="26.7109375" style="13" customWidth="1"/>
    <col min="14086" max="14086" width="36.7109375" style="13" customWidth="1"/>
    <col min="14087" max="14336" width="9.28515625" style="13"/>
    <col min="14337" max="14337" width="85.28515625" style="13" customWidth="1"/>
    <col min="14338" max="14338" width="31.28515625" style="13" customWidth="1"/>
    <col min="14339" max="14340" width="21.7109375" style="13" customWidth="1"/>
    <col min="14341" max="14341" width="26.7109375" style="13" customWidth="1"/>
    <col min="14342" max="14342" width="36.7109375" style="13" customWidth="1"/>
    <col min="14343" max="14592" width="9.28515625" style="13"/>
    <col min="14593" max="14593" width="85.28515625" style="13" customWidth="1"/>
    <col min="14594" max="14594" width="31.28515625" style="13" customWidth="1"/>
    <col min="14595" max="14596" width="21.7109375" style="13" customWidth="1"/>
    <col min="14597" max="14597" width="26.7109375" style="13" customWidth="1"/>
    <col min="14598" max="14598" width="36.7109375" style="13" customWidth="1"/>
    <col min="14599" max="14848" width="9.28515625" style="13"/>
    <col min="14849" max="14849" width="85.28515625" style="13" customWidth="1"/>
    <col min="14850" max="14850" width="31.28515625" style="13" customWidth="1"/>
    <col min="14851" max="14852" width="21.7109375" style="13" customWidth="1"/>
    <col min="14853" max="14853" width="26.7109375" style="13" customWidth="1"/>
    <col min="14854" max="14854" width="36.7109375" style="13" customWidth="1"/>
    <col min="14855" max="15104" width="9.28515625" style="13"/>
    <col min="15105" max="15105" width="85.28515625" style="13" customWidth="1"/>
    <col min="15106" max="15106" width="31.28515625" style="13" customWidth="1"/>
    <col min="15107" max="15108" width="21.7109375" style="13" customWidth="1"/>
    <col min="15109" max="15109" width="26.7109375" style="13" customWidth="1"/>
    <col min="15110" max="15110" width="36.7109375" style="13" customWidth="1"/>
    <col min="15111" max="15360" width="9.28515625" style="13"/>
    <col min="15361" max="15361" width="85.28515625" style="13" customWidth="1"/>
    <col min="15362" max="15362" width="31.28515625" style="13" customWidth="1"/>
    <col min="15363" max="15364" width="21.7109375" style="13" customWidth="1"/>
    <col min="15365" max="15365" width="26.7109375" style="13" customWidth="1"/>
    <col min="15366" max="15366" width="36.7109375" style="13" customWidth="1"/>
    <col min="15367" max="15616" width="9.28515625" style="13"/>
    <col min="15617" max="15617" width="85.28515625" style="13" customWidth="1"/>
    <col min="15618" max="15618" width="31.28515625" style="13" customWidth="1"/>
    <col min="15619" max="15620" width="21.7109375" style="13" customWidth="1"/>
    <col min="15621" max="15621" width="26.7109375" style="13" customWidth="1"/>
    <col min="15622" max="15622" width="36.7109375" style="13" customWidth="1"/>
    <col min="15623" max="15872" width="9.28515625" style="13"/>
    <col min="15873" max="15873" width="85.28515625" style="13" customWidth="1"/>
    <col min="15874" max="15874" width="31.28515625" style="13" customWidth="1"/>
    <col min="15875" max="15876" width="21.7109375" style="13" customWidth="1"/>
    <col min="15877" max="15877" width="26.7109375" style="13" customWidth="1"/>
    <col min="15878" max="15878" width="36.7109375" style="13" customWidth="1"/>
    <col min="15879" max="16128" width="9.28515625" style="13"/>
    <col min="16129" max="16129" width="85.28515625" style="13" customWidth="1"/>
    <col min="16130" max="16130" width="31.28515625" style="13" customWidth="1"/>
    <col min="16131" max="16132" width="21.7109375" style="13" customWidth="1"/>
    <col min="16133" max="16133" width="26.7109375" style="13" customWidth="1"/>
    <col min="16134" max="16134" width="36.7109375" style="13" customWidth="1"/>
    <col min="16135" max="16384" width="9.28515625" style="13"/>
  </cols>
  <sheetData>
    <row r="2" spans="1:6" ht="33.75">
      <c r="A2" s="280" t="s">
        <v>647</v>
      </c>
      <c r="B2" s="281"/>
      <c r="C2" s="281"/>
      <c r="D2" s="281"/>
      <c r="E2" s="281"/>
      <c r="F2" s="282"/>
    </row>
    <row r="3" spans="1:6" ht="21">
      <c r="A3" s="177"/>
      <c r="B3" s="178"/>
      <c r="C3" s="178"/>
      <c r="D3" s="178"/>
      <c r="E3" s="178"/>
      <c r="F3" s="178"/>
    </row>
    <row r="4" spans="1:6" s="14" customFormat="1" ht="28.5">
      <c r="A4" s="179" t="s">
        <v>0</v>
      </c>
      <c r="B4" s="180" t="s">
        <v>1</v>
      </c>
      <c r="C4" s="180" t="s">
        <v>141</v>
      </c>
      <c r="D4" s="180" t="s">
        <v>555</v>
      </c>
      <c r="E4" s="180" t="s">
        <v>4</v>
      </c>
      <c r="F4" s="180" t="s">
        <v>143</v>
      </c>
    </row>
    <row r="5" spans="1:6" ht="21">
      <c r="A5" s="177" t="s">
        <v>6</v>
      </c>
      <c r="B5" s="178">
        <f>D5/1.02</f>
        <v>56.71690163668773</v>
      </c>
      <c r="C5" s="178">
        <f>B5*2%</f>
        <v>1.1343380327337547</v>
      </c>
      <c r="D5" s="178">
        <f>F5/1.21</f>
        <v>57.851239669421489</v>
      </c>
      <c r="E5" s="178">
        <f>D5*22%</f>
        <v>12.727272727272728</v>
      </c>
      <c r="F5" s="178">
        <v>70</v>
      </c>
    </row>
    <row r="6" spans="1:6" ht="21">
      <c r="A6" s="177" t="s">
        <v>7</v>
      </c>
      <c r="B6" s="178">
        <f t="shared" ref="B6:B12" si="0">D6/1.02</f>
        <v>32.409658078107277</v>
      </c>
      <c r="C6" s="178">
        <f t="shared" ref="C6:C42" si="1">B6*2%</f>
        <v>0.64819316156214557</v>
      </c>
      <c r="D6" s="178">
        <f t="shared" ref="D6:D42" si="2">F6/1.21</f>
        <v>33.057851239669425</v>
      </c>
      <c r="E6" s="178">
        <f t="shared" ref="E6:E12" si="3">D6*22%</f>
        <v>7.2727272727272734</v>
      </c>
      <c r="F6" s="178">
        <v>40</v>
      </c>
    </row>
    <row r="7" spans="1:6" ht="21">
      <c r="A7" s="177" t="s">
        <v>8</v>
      </c>
      <c r="B7" s="178">
        <f>D7/1.02</f>
        <v>81.02414519526819</v>
      </c>
      <c r="C7" s="178">
        <f t="shared" si="1"/>
        <v>1.6204829039053639</v>
      </c>
      <c r="D7" s="178">
        <f t="shared" si="2"/>
        <v>82.644628099173559</v>
      </c>
      <c r="E7" s="178">
        <f>D7*22%</f>
        <v>18.181818181818183</v>
      </c>
      <c r="F7" s="178">
        <v>100</v>
      </c>
    </row>
    <row r="8" spans="1:6" ht="21">
      <c r="A8" s="177" t="s">
        <v>317</v>
      </c>
      <c r="B8" s="178">
        <f>D8/1.02</f>
        <v>121.53621779290229</v>
      </c>
      <c r="C8" s="178">
        <f t="shared" si="1"/>
        <v>2.4307243558580458</v>
      </c>
      <c r="D8" s="178">
        <f t="shared" si="2"/>
        <v>123.96694214876034</v>
      </c>
      <c r="E8" s="178">
        <f>D8*22%</f>
        <v>27.272727272727273</v>
      </c>
      <c r="F8" s="178">
        <v>150</v>
      </c>
    </row>
    <row r="9" spans="1:6" ht="21">
      <c r="A9" s="177" t="s">
        <v>318</v>
      </c>
      <c r="B9" s="178">
        <f t="shared" si="0"/>
        <v>162.04829039053638</v>
      </c>
      <c r="C9" s="178">
        <f t="shared" si="1"/>
        <v>3.2409658078107277</v>
      </c>
      <c r="D9" s="178">
        <f t="shared" si="2"/>
        <v>165.28925619834712</v>
      </c>
      <c r="E9" s="178">
        <f t="shared" si="3"/>
        <v>36.363636363636367</v>
      </c>
      <c r="F9" s="178">
        <v>200</v>
      </c>
    </row>
    <row r="10" spans="1:6" ht="21">
      <c r="A10" s="177" t="s">
        <v>319</v>
      </c>
      <c r="B10" s="178">
        <f t="shared" si="0"/>
        <v>40.512072597634095</v>
      </c>
      <c r="C10" s="178">
        <f t="shared" si="1"/>
        <v>0.81024145195268193</v>
      </c>
      <c r="D10" s="178">
        <f t="shared" si="2"/>
        <v>41.32231404958678</v>
      </c>
      <c r="E10" s="178">
        <f t="shared" si="3"/>
        <v>9.0909090909090917</v>
      </c>
      <c r="F10" s="178">
        <v>50</v>
      </c>
    </row>
    <row r="11" spans="1:6" ht="21">
      <c r="A11" s="177" t="s">
        <v>320</v>
      </c>
      <c r="B11" s="178">
        <f t="shared" si="0"/>
        <v>16.204829039053639</v>
      </c>
      <c r="C11" s="178">
        <f t="shared" si="1"/>
        <v>0.32409658078107279</v>
      </c>
      <c r="D11" s="178">
        <f t="shared" si="2"/>
        <v>16.528925619834713</v>
      </c>
      <c r="E11" s="178">
        <f t="shared" si="3"/>
        <v>3.6363636363636367</v>
      </c>
      <c r="F11" s="178">
        <v>20</v>
      </c>
    </row>
    <row r="12" spans="1:6" ht="21">
      <c r="A12" s="177" t="s">
        <v>321</v>
      </c>
      <c r="B12" s="178">
        <f t="shared" si="0"/>
        <v>40.512072597634095</v>
      </c>
      <c r="C12" s="178">
        <f t="shared" si="1"/>
        <v>0.81024145195268193</v>
      </c>
      <c r="D12" s="178">
        <f t="shared" si="2"/>
        <v>41.32231404958678</v>
      </c>
      <c r="E12" s="178">
        <f t="shared" si="3"/>
        <v>9.0909090909090917</v>
      </c>
      <c r="F12" s="178">
        <v>50</v>
      </c>
    </row>
    <row r="13" spans="1:6" ht="21">
      <c r="A13" s="177"/>
      <c r="B13" s="178"/>
      <c r="C13" s="178"/>
      <c r="D13" s="178"/>
      <c r="E13" s="178"/>
      <c r="F13" s="178"/>
    </row>
    <row r="14" spans="1:6" s="14" customFormat="1" ht="28.5">
      <c r="A14" s="179" t="s">
        <v>144</v>
      </c>
      <c r="B14" s="180" t="s">
        <v>1</v>
      </c>
      <c r="C14" s="180" t="s">
        <v>141</v>
      </c>
      <c r="D14" s="181" t="s">
        <v>555</v>
      </c>
      <c r="E14" s="180" t="s">
        <v>4</v>
      </c>
      <c r="F14" s="180" t="s">
        <v>143</v>
      </c>
    </row>
    <row r="15" spans="1:6" ht="21">
      <c r="A15" s="177" t="s">
        <v>145</v>
      </c>
      <c r="B15" s="178">
        <f>D15/1.02</f>
        <v>121.53621779290229</v>
      </c>
      <c r="C15" s="178">
        <f t="shared" si="1"/>
        <v>2.4307243558580458</v>
      </c>
      <c r="D15" s="178">
        <f t="shared" si="2"/>
        <v>123.96694214876034</v>
      </c>
      <c r="E15" s="178">
        <f t="shared" ref="E15:E30" si="4">D15*22%</f>
        <v>27.272727272727273</v>
      </c>
      <c r="F15" s="178">
        <v>150</v>
      </c>
    </row>
    <row r="16" spans="1:6" ht="21">
      <c r="A16" s="177" t="s">
        <v>156</v>
      </c>
      <c r="B16" s="178">
        <f t="shared" ref="B16:B42" si="5">D16/1.02</f>
        <v>81.02414519526819</v>
      </c>
      <c r="C16" s="178">
        <f t="shared" si="1"/>
        <v>1.6204829039053639</v>
      </c>
      <c r="D16" s="178">
        <f t="shared" si="2"/>
        <v>82.644628099173559</v>
      </c>
      <c r="E16" s="178">
        <f t="shared" si="4"/>
        <v>18.181818181818183</v>
      </c>
      <c r="F16" s="178">
        <v>100</v>
      </c>
    </row>
    <row r="17" spans="1:6" ht="21">
      <c r="A17" s="177" t="s">
        <v>322</v>
      </c>
      <c r="B17" s="178">
        <f>D17/1.02</f>
        <v>81.02414519526819</v>
      </c>
      <c r="C17" s="178">
        <f>B17*2%</f>
        <v>1.6204829039053639</v>
      </c>
      <c r="D17" s="178">
        <f>F17/1.21</f>
        <v>82.644628099173559</v>
      </c>
      <c r="E17" s="178">
        <f>D17*22%</f>
        <v>18.181818181818183</v>
      </c>
      <c r="F17" s="178">
        <v>100</v>
      </c>
    </row>
    <row r="18" spans="1:6" ht="21">
      <c r="A18" s="177" t="s">
        <v>323</v>
      </c>
      <c r="B18" s="178">
        <f>D18/1.02</f>
        <v>16.204829039053639</v>
      </c>
      <c r="C18" s="178">
        <f>B18*2%</f>
        <v>0.32409658078107279</v>
      </c>
      <c r="D18" s="178">
        <f>F18/1.21</f>
        <v>16.528925619834713</v>
      </c>
      <c r="E18" s="178">
        <f>D18*22%</f>
        <v>3.6363636363636367</v>
      </c>
      <c r="F18" s="178">
        <v>20</v>
      </c>
    </row>
    <row r="19" spans="1:6" ht="21">
      <c r="A19" s="177" t="s">
        <v>155</v>
      </c>
      <c r="B19" s="178">
        <f t="shared" si="5"/>
        <v>32.409658078107277</v>
      </c>
      <c r="C19" s="178">
        <f t="shared" si="1"/>
        <v>0.64819316156214557</v>
      </c>
      <c r="D19" s="178">
        <f t="shared" si="2"/>
        <v>33.057851239669425</v>
      </c>
      <c r="E19" s="178">
        <f t="shared" si="4"/>
        <v>7.2727272727272734</v>
      </c>
      <c r="F19" s="178">
        <v>40</v>
      </c>
    </row>
    <row r="20" spans="1:6" ht="21">
      <c r="A20" s="177" t="s">
        <v>324</v>
      </c>
      <c r="B20" s="178">
        <f>D20/1.02</f>
        <v>81.02414519526819</v>
      </c>
      <c r="C20" s="178">
        <f>B20*2%</f>
        <v>1.6204829039053639</v>
      </c>
      <c r="D20" s="178">
        <f>F20/1.21</f>
        <v>82.644628099173559</v>
      </c>
      <c r="E20" s="178">
        <f>D20*22%</f>
        <v>18.181818181818183</v>
      </c>
      <c r="F20" s="178">
        <v>100</v>
      </c>
    </row>
    <row r="21" spans="1:6" ht="21">
      <c r="A21" s="177" t="s">
        <v>147</v>
      </c>
      <c r="B21" s="178">
        <f>D21/1.02</f>
        <v>81.02414519526819</v>
      </c>
      <c r="C21" s="178">
        <f>B21*2%</f>
        <v>1.6204829039053639</v>
      </c>
      <c r="D21" s="178">
        <f>F21/1.21</f>
        <v>82.644628099173559</v>
      </c>
      <c r="E21" s="178">
        <f>D21*22%</f>
        <v>18.181818181818183</v>
      </c>
      <c r="F21" s="178">
        <v>100</v>
      </c>
    </row>
    <row r="22" spans="1:6" ht="21">
      <c r="A22" s="177" t="s">
        <v>146</v>
      </c>
      <c r="B22" s="178">
        <f>D22/1.02</f>
        <v>162.04829039053638</v>
      </c>
      <c r="C22" s="178">
        <f>B22*2%</f>
        <v>3.2409658078107277</v>
      </c>
      <c r="D22" s="178">
        <f>F22/1.21</f>
        <v>165.28925619834712</v>
      </c>
      <c r="E22" s="178">
        <f>D22*22%</f>
        <v>36.363636363636367</v>
      </c>
      <c r="F22" s="178">
        <v>200</v>
      </c>
    </row>
    <row r="23" spans="1:6" ht="21">
      <c r="A23" s="177" t="s">
        <v>325</v>
      </c>
      <c r="B23" s="178">
        <f t="shared" si="5"/>
        <v>81.02414519526819</v>
      </c>
      <c r="C23" s="178">
        <f t="shared" si="1"/>
        <v>1.6204829039053639</v>
      </c>
      <c r="D23" s="178">
        <f t="shared" si="2"/>
        <v>82.644628099173559</v>
      </c>
      <c r="E23" s="178">
        <f t="shared" si="4"/>
        <v>18.181818181818183</v>
      </c>
      <c r="F23" s="178">
        <v>100</v>
      </c>
    </row>
    <row r="24" spans="1:6" ht="21">
      <c r="A24" s="177" t="s">
        <v>326</v>
      </c>
      <c r="B24" s="178">
        <f t="shared" si="5"/>
        <v>162.04829039053638</v>
      </c>
      <c r="C24" s="178">
        <f t="shared" si="1"/>
        <v>3.2409658078107277</v>
      </c>
      <c r="D24" s="178">
        <f t="shared" si="2"/>
        <v>165.28925619834712</v>
      </c>
      <c r="E24" s="178">
        <f t="shared" si="4"/>
        <v>36.363636363636367</v>
      </c>
      <c r="F24" s="178">
        <v>200</v>
      </c>
    </row>
    <row r="25" spans="1:6" ht="21">
      <c r="A25" s="177" t="s">
        <v>327</v>
      </c>
      <c r="B25" s="178">
        <f t="shared" si="5"/>
        <v>56.71690163668773</v>
      </c>
      <c r="C25" s="178">
        <f t="shared" si="1"/>
        <v>1.1343380327337547</v>
      </c>
      <c r="D25" s="178">
        <f t="shared" si="2"/>
        <v>57.851239669421489</v>
      </c>
      <c r="E25" s="178">
        <f t="shared" si="4"/>
        <v>12.727272727272728</v>
      </c>
      <c r="F25" s="178">
        <v>70</v>
      </c>
    </row>
    <row r="26" spans="1:6" ht="21">
      <c r="A26" s="177" t="s">
        <v>328</v>
      </c>
      <c r="B26" s="178">
        <f t="shared" si="5"/>
        <v>32.409658078107277</v>
      </c>
      <c r="C26" s="178">
        <f t="shared" si="1"/>
        <v>0.64819316156214557</v>
      </c>
      <c r="D26" s="178">
        <f t="shared" si="2"/>
        <v>33.057851239669425</v>
      </c>
      <c r="E26" s="178">
        <f t="shared" si="4"/>
        <v>7.2727272727272734</v>
      </c>
      <c r="F26" s="178">
        <v>40</v>
      </c>
    </row>
    <row r="27" spans="1:6" ht="21">
      <c r="A27" s="177" t="s">
        <v>329</v>
      </c>
      <c r="B27" s="178">
        <f t="shared" si="5"/>
        <v>40.512072597634095</v>
      </c>
      <c r="C27" s="178">
        <f t="shared" si="1"/>
        <v>0.81024145195268193</v>
      </c>
      <c r="D27" s="178">
        <f t="shared" si="2"/>
        <v>41.32231404958678</v>
      </c>
      <c r="E27" s="178">
        <f t="shared" si="4"/>
        <v>9.0909090909090917</v>
      </c>
      <c r="F27" s="178">
        <v>50</v>
      </c>
    </row>
    <row r="28" spans="1:6" ht="21">
      <c r="A28" s="177" t="s">
        <v>330</v>
      </c>
      <c r="B28" s="178">
        <f>D28/1.02</f>
        <v>40.512072597634095</v>
      </c>
      <c r="C28" s="178">
        <f>B28*2%</f>
        <v>0.81024145195268193</v>
      </c>
      <c r="D28" s="178">
        <f>F28/1.21</f>
        <v>41.32231404958678</v>
      </c>
      <c r="E28" s="178">
        <f>D28*22%</f>
        <v>9.0909090909090917</v>
      </c>
      <c r="F28" s="178">
        <v>50</v>
      </c>
    </row>
    <row r="29" spans="1:6" ht="21">
      <c r="A29" s="177" t="s">
        <v>331</v>
      </c>
      <c r="B29" s="178">
        <f t="shared" si="5"/>
        <v>40.512072597634095</v>
      </c>
      <c r="C29" s="178">
        <f t="shared" si="1"/>
        <v>0.81024145195268193</v>
      </c>
      <c r="D29" s="178">
        <f t="shared" si="2"/>
        <v>41.32231404958678</v>
      </c>
      <c r="E29" s="178">
        <f t="shared" si="4"/>
        <v>9.0909090909090917</v>
      </c>
      <c r="F29" s="178">
        <v>50</v>
      </c>
    </row>
    <row r="30" spans="1:6" ht="21">
      <c r="A30" s="177" t="s">
        <v>63</v>
      </c>
      <c r="B30" s="178">
        <f t="shared" si="5"/>
        <v>121.53621779290229</v>
      </c>
      <c r="C30" s="178">
        <f t="shared" si="1"/>
        <v>2.4307243558580458</v>
      </c>
      <c r="D30" s="178">
        <f t="shared" si="2"/>
        <v>123.96694214876034</v>
      </c>
      <c r="E30" s="178">
        <f t="shared" si="4"/>
        <v>27.272727272727273</v>
      </c>
      <c r="F30" s="178">
        <v>150</v>
      </c>
    </row>
    <row r="31" spans="1:6" ht="21">
      <c r="A31" s="177" t="s">
        <v>332</v>
      </c>
      <c r="B31" s="178">
        <f>D31/1.02</f>
        <v>283.58450818343869</v>
      </c>
      <c r="C31" s="178">
        <f>B31*2%</f>
        <v>5.6716901636687735</v>
      </c>
      <c r="D31" s="178">
        <f>F31/1.21</f>
        <v>289.25619834710744</v>
      </c>
      <c r="E31" s="178">
        <f>D31*22%</f>
        <v>63.63636363636364</v>
      </c>
      <c r="F31" s="178">
        <v>350</v>
      </c>
    </row>
    <row r="32" spans="1:6" ht="21">
      <c r="A32" s="177"/>
      <c r="B32" s="178"/>
      <c r="C32" s="178"/>
      <c r="D32" s="178"/>
      <c r="E32" s="178"/>
      <c r="F32" s="178"/>
    </row>
    <row r="33" spans="1:6" s="14" customFormat="1" ht="28.5">
      <c r="A33" s="179" t="s">
        <v>157</v>
      </c>
      <c r="B33" s="180" t="s">
        <v>1</v>
      </c>
      <c r="C33" s="180" t="s">
        <v>141</v>
      </c>
      <c r="D33" s="181" t="s">
        <v>555</v>
      </c>
      <c r="E33" s="180" t="s">
        <v>4</v>
      </c>
      <c r="F33" s="180" t="s">
        <v>143</v>
      </c>
    </row>
    <row r="34" spans="1:6" ht="21">
      <c r="A34" s="177" t="s">
        <v>170</v>
      </c>
      <c r="B34" s="178">
        <f t="shared" si="5"/>
        <v>16.204829039053639</v>
      </c>
      <c r="C34" s="178">
        <f t="shared" si="1"/>
        <v>0.32409658078107279</v>
      </c>
      <c r="D34" s="178">
        <f t="shared" si="2"/>
        <v>16.528925619834713</v>
      </c>
      <c r="E34" s="178">
        <f t="shared" ref="E34:E42" si="6">D34*22%</f>
        <v>3.6363636363636367</v>
      </c>
      <c r="F34" s="178">
        <v>20</v>
      </c>
    </row>
    <row r="35" spans="1:6" ht="21">
      <c r="A35" s="177" t="s">
        <v>169</v>
      </c>
      <c r="B35" s="178">
        <f t="shared" si="5"/>
        <v>64.819316156214555</v>
      </c>
      <c r="C35" s="178">
        <f t="shared" si="1"/>
        <v>1.2963863231242911</v>
      </c>
      <c r="D35" s="178">
        <f t="shared" si="2"/>
        <v>66.11570247933885</v>
      </c>
      <c r="E35" s="178">
        <f t="shared" si="6"/>
        <v>14.545454545454547</v>
      </c>
      <c r="F35" s="178">
        <v>80</v>
      </c>
    </row>
    <row r="36" spans="1:6" ht="21">
      <c r="A36" s="177" t="s">
        <v>333</v>
      </c>
      <c r="B36" s="178">
        <f t="shared" si="5"/>
        <v>162.04829039053638</v>
      </c>
      <c r="C36" s="178">
        <f t="shared" si="1"/>
        <v>3.2409658078107277</v>
      </c>
      <c r="D36" s="178">
        <f t="shared" si="2"/>
        <v>165.28925619834712</v>
      </c>
      <c r="E36" s="178">
        <f t="shared" si="6"/>
        <v>36.363636363636367</v>
      </c>
      <c r="F36" s="178">
        <v>200</v>
      </c>
    </row>
    <row r="37" spans="1:6" ht="21">
      <c r="A37" s="177" t="s">
        <v>334</v>
      </c>
      <c r="B37" s="178">
        <f t="shared" si="5"/>
        <v>81.02414519526819</v>
      </c>
      <c r="C37" s="178">
        <f t="shared" si="1"/>
        <v>1.6204829039053639</v>
      </c>
      <c r="D37" s="178">
        <f t="shared" si="2"/>
        <v>82.644628099173559</v>
      </c>
      <c r="E37" s="178">
        <f t="shared" si="6"/>
        <v>18.181818181818183</v>
      </c>
      <c r="F37" s="178">
        <v>100</v>
      </c>
    </row>
    <row r="38" spans="1:6" ht="21">
      <c r="A38" s="177" t="s">
        <v>335</v>
      </c>
      <c r="B38" s="178">
        <f t="shared" si="5"/>
        <v>162.04829039053638</v>
      </c>
      <c r="C38" s="178">
        <f t="shared" si="1"/>
        <v>3.2409658078107277</v>
      </c>
      <c r="D38" s="178">
        <f t="shared" si="2"/>
        <v>165.28925619834712</v>
      </c>
      <c r="E38" s="178">
        <f t="shared" si="6"/>
        <v>36.363636363636367</v>
      </c>
      <c r="F38" s="178">
        <v>200</v>
      </c>
    </row>
    <row r="39" spans="1:6" s="15" customFormat="1" ht="21">
      <c r="A39" s="182" t="s">
        <v>336</v>
      </c>
      <c r="B39" s="183">
        <f t="shared" si="5"/>
        <v>16.204829039053639</v>
      </c>
      <c r="C39" s="183">
        <f t="shared" si="1"/>
        <v>0.32409658078107279</v>
      </c>
      <c r="D39" s="183">
        <f t="shared" si="2"/>
        <v>16.528925619834713</v>
      </c>
      <c r="E39" s="178">
        <f t="shared" si="6"/>
        <v>3.6363636363636367</v>
      </c>
      <c r="F39" s="183">
        <v>20</v>
      </c>
    </row>
    <row r="40" spans="1:6" ht="21">
      <c r="A40" s="177" t="s">
        <v>159</v>
      </c>
      <c r="B40" s="178">
        <f t="shared" si="5"/>
        <v>24.307243558580456</v>
      </c>
      <c r="C40" s="178">
        <f t="shared" si="1"/>
        <v>0.48614487117160915</v>
      </c>
      <c r="D40" s="178">
        <f t="shared" si="2"/>
        <v>24.793388429752067</v>
      </c>
      <c r="E40" s="178">
        <f t="shared" si="6"/>
        <v>5.454545454545455</v>
      </c>
      <c r="F40" s="178">
        <v>30</v>
      </c>
    </row>
    <row r="41" spans="1:6" ht="21">
      <c r="A41" s="177" t="s">
        <v>337</v>
      </c>
      <c r="B41" s="178">
        <f t="shared" si="5"/>
        <v>81.02414519526819</v>
      </c>
      <c r="C41" s="178">
        <f t="shared" si="1"/>
        <v>1.6204829039053639</v>
      </c>
      <c r="D41" s="178">
        <f t="shared" si="2"/>
        <v>82.644628099173559</v>
      </c>
      <c r="E41" s="178">
        <f t="shared" si="6"/>
        <v>18.181818181818183</v>
      </c>
      <c r="F41" s="178">
        <v>100</v>
      </c>
    </row>
    <row r="42" spans="1:6" ht="21">
      <c r="A42" s="177" t="s">
        <v>338</v>
      </c>
      <c r="B42" s="178">
        <f t="shared" si="5"/>
        <v>121.53621779290229</v>
      </c>
      <c r="C42" s="178">
        <f t="shared" si="1"/>
        <v>2.4307243558580458</v>
      </c>
      <c r="D42" s="178">
        <f t="shared" si="2"/>
        <v>123.96694214876034</v>
      </c>
      <c r="E42" s="178">
        <f t="shared" si="6"/>
        <v>27.272727272727273</v>
      </c>
      <c r="F42" s="178">
        <v>150</v>
      </c>
    </row>
    <row r="43" spans="1:6" ht="21">
      <c r="A43" s="177"/>
      <c r="B43" s="178"/>
      <c r="C43" s="178"/>
      <c r="D43" s="178"/>
      <c r="E43" s="178"/>
      <c r="F43" s="178"/>
    </row>
    <row r="44" spans="1:6" s="14" customFormat="1" ht="28.5">
      <c r="A44" s="179" t="s">
        <v>171</v>
      </c>
      <c r="B44" s="184"/>
      <c r="C44" s="184"/>
      <c r="D44" s="184"/>
      <c r="E44" s="184"/>
      <c r="F44" s="184"/>
    </row>
    <row r="45" spans="1:6" s="14" customFormat="1" ht="28.5">
      <c r="A45" s="179" t="s">
        <v>172</v>
      </c>
      <c r="B45" s="180" t="s">
        <v>1</v>
      </c>
      <c r="C45" s="180" t="s">
        <v>141</v>
      </c>
      <c r="D45" s="181" t="s">
        <v>555</v>
      </c>
      <c r="E45" s="180" t="s">
        <v>4</v>
      </c>
      <c r="F45" s="180" t="s">
        <v>143</v>
      </c>
    </row>
    <row r="46" spans="1:6" ht="21">
      <c r="A46" s="177" t="s">
        <v>185</v>
      </c>
      <c r="B46" s="178">
        <f t="shared" ref="B46:B86" si="7">D46/1.02</f>
        <v>81.02414519526819</v>
      </c>
      <c r="C46" s="178">
        <f t="shared" ref="C46:C86" si="8">B46*2%</f>
        <v>1.6204829039053639</v>
      </c>
      <c r="D46" s="178">
        <f t="shared" ref="D46:D86" si="9">F46/1.21</f>
        <v>82.644628099173559</v>
      </c>
      <c r="E46" s="178">
        <f t="shared" ref="E46:E56" si="10">D46*22%</f>
        <v>18.181818181818183</v>
      </c>
      <c r="F46" s="178">
        <v>100</v>
      </c>
    </row>
    <row r="47" spans="1:6" ht="21">
      <c r="A47" s="177" t="s">
        <v>194</v>
      </c>
      <c r="B47" s="178">
        <f t="shared" si="7"/>
        <v>81.02414519526819</v>
      </c>
      <c r="C47" s="178">
        <f t="shared" si="8"/>
        <v>1.6204829039053639</v>
      </c>
      <c r="D47" s="178">
        <f t="shared" si="9"/>
        <v>82.644628099173559</v>
      </c>
      <c r="E47" s="178">
        <f t="shared" si="10"/>
        <v>18.181818181818183</v>
      </c>
      <c r="F47" s="178">
        <v>100</v>
      </c>
    </row>
    <row r="48" spans="1:6" ht="21">
      <c r="A48" s="177" t="s">
        <v>181</v>
      </c>
      <c r="B48" s="178">
        <f t="shared" si="7"/>
        <v>243.07243558580458</v>
      </c>
      <c r="C48" s="178">
        <f t="shared" si="8"/>
        <v>4.8614487117160916</v>
      </c>
      <c r="D48" s="178">
        <f t="shared" si="9"/>
        <v>247.93388429752068</v>
      </c>
      <c r="E48" s="178">
        <f t="shared" si="10"/>
        <v>54.545454545454547</v>
      </c>
      <c r="F48" s="178">
        <v>300</v>
      </c>
    </row>
    <row r="49" spans="1:6" ht="21">
      <c r="A49" s="177" t="s">
        <v>180</v>
      </c>
      <c r="B49" s="178">
        <f t="shared" si="7"/>
        <v>324.09658078107276</v>
      </c>
      <c r="C49" s="178">
        <f t="shared" si="8"/>
        <v>6.4819316156214555</v>
      </c>
      <c r="D49" s="178">
        <f t="shared" si="9"/>
        <v>330.57851239669424</v>
      </c>
      <c r="E49" s="178">
        <f t="shared" si="10"/>
        <v>72.727272727272734</v>
      </c>
      <c r="F49" s="178">
        <v>400</v>
      </c>
    </row>
    <row r="50" spans="1:6" ht="21">
      <c r="A50" s="177" t="s">
        <v>173</v>
      </c>
      <c r="B50" s="178">
        <f t="shared" si="7"/>
        <v>810.24145195268193</v>
      </c>
      <c r="C50" s="178">
        <f t="shared" si="8"/>
        <v>16.204829039053639</v>
      </c>
      <c r="D50" s="178">
        <f t="shared" si="9"/>
        <v>826.44628099173553</v>
      </c>
      <c r="E50" s="178">
        <f t="shared" si="10"/>
        <v>181.81818181818181</v>
      </c>
      <c r="F50" s="178">
        <v>1000</v>
      </c>
    </row>
    <row r="51" spans="1:6" ht="21">
      <c r="A51" s="177" t="s">
        <v>182</v>
      </c>
      <c r="B51" s="178">
        <f t="shared" si="7"/>
        <v>648.19316156214552</v>
      </c>
      <c r="C51" s="178">
        <f t="shared" si="8"/>
        <v>12.963863231242911</v>
      </c>
      <c r="D51" s="178">
        <f t="shared" si="9"/>
        <v>661.15702479338847</v>
      </c>
      <c r="E51" s="178">
        <f t="shared" si="10"/>
        <v>145.45454545454547</v>
      </c>
      <c r="F51" s="178">
        <v>800</v>
      </c>
    </row>
    <row r="52" spans="1:6" ht="21">
      <c r="A52" s="177" t="s">
        <v>339</v>
      </c>
      <c r="B52" s="178">
        <f t="shared" si="7"/>
        <v>405.12072597634096</v>
      </c>
      <c r="C52" s="178">
        <f t="shared" si="8"/>
        <v>8.1024145195268193</v>
      </c>
      <c r="D52" s="178">
        <f t="shared" si="9"/>
        <v>413.22314049586777</v>
      </c>
      <c r="E52" s="178">
        <f t="shared" si="10"/>
        <v>90.909090909090907</v>
      </c>
      <c r="F52" s="178">
        <v>500</v>
      </c>
    </row>
    <row r="53" spans="1:6" ht="21">
      <c r="A53" s="177" t="s">
        <v>186</v>
      </c>
      <c r="B53" s="178">
        <f t="shared" si="7"/>
        <v>486.14487117160917</v>
      </c>
      <c r="C53" s="178">
        <f t="shared" si="8"/>
        <v>9.7228974234321832</v>
      </c>
      <c r="D53" s="178">
        <f t="shared" si="9"/>
        <v>495.86776859504135</v>
      </c>
      <c r="E53" s="178">
        <f t="shared" si="10"/>
        <v>109.09090909090909</v>
      </c>
      <c r="F53" s="178">
        <v>600</v>
      </c>
    </row>
    <row r="54" spans="1:6" ht="21">
      <c r="A54" s="177" t="s">
        <v>340</v>
      </c>
      <c r="B54" s="178">
        <f t="shared" si="7"/>
        <v>486.14487117160917</v>
      </c>
      <c r="C54" s="178">
        <f t="shared" si="8"/>
        <v>9.7228974234321832</v>
      </c>
      <c r="D54" s="178">
        <f t="shared" si="9"/>
        <v>495.86776859504135</v>
      </c>
      <c r="E54" s="178">
        <f t="shared" si="10"/>
        <v>109.09090909090909</v>
      </c>
      <c r="F54" s="178">
        <v>600</v>
      </c>
    </row>
    <row r="55" spans="1:6" ht="21">
      <c r="A55" s="177" t="s">
        <v>183</v>
      </c>
      <c r="B55" s="178">
        <f t="shared" si="7"/>
        <v>243.07243558580458</v>
      </c>
      <c r="C55" s="178">
        <f t="shared" si="8"/>
        <v>4.8614487117160916</v>
      </c>
      <c r="D55" s="178">
        <f t="shared" si="9"/>
        <v>247.93388429752068</v>
      </c>
      <c r="E55" s="178">
        <f t="shared" si="10"/>
        <v>54.545454545454547</v>
      </c>
      <c r="F55" s="178">
        <v>300</v>
      </c>
    </row>
    <row r="56" spans="1:6" ht="21">
      <c r="A56" s="177" t="s">
        <v>184</v>
      </c>
      <c r="B56" s="178">
        <f t="shared" si="7"/>
        <v>648.19316156214552</v>
      </c>
      <c r="C56" s="178">
        <f t="shared" si="8"/>
        <v>12.963863231242911</v>
      </c>
      <c r="D56" s="178">
        <f t="shared" si="9"/>
        <v>661.15702479338847</v>
      </c>
      <c r="E56" s="178">
        <f t="shared" si="10"/>
        <v>145.45454545454547</v>
      </c>
      <c r="F56" s="178">
        <v>800</v>
      </c>
    </row>
    <row r="57" spans="1:6" ht="21">
      <c r="A57" s="177"/>
      <c r="B57" s="178"/>
      <c r="C57" s="178"/>
      <c r="D57" s="178"/>
      <c r="E57" s="178"/>
      <c r="F57" s="178"/>
    </row>
    <row r="58" spans="1:6" s="14" customFormat="1" ht="28.5">
      <c r="A58" s="179" t="s">
        <v>189</v>
      </c>
      <c r="B58" s="180" t="s">
        <v>1</v>
      </c>
      <c r="C58" s="180" t="s">
        <v>141</v>
      </c>
      <c r="D58" s="181" t="s">
        <v>555</v>
      </c>
      <c r="E58" s="180" t="s">
        <v>4</v>
      </c>
      <c r="F58" s="180" t="s">
        <v>143</v>
      </c>
    </row>
    <row r="59" spans="1:6" ht="21">
      <c r="A59" s="177" t="s">
        <v>341</v>
      </c>
      <c r="B59" s="178">
        <f t="shared" si="7"/>
        <v>405.12072597634096</v>
      </c>
      <c r="C59" s="178">
        <f t="shared" si="8"/>
        <v>8.1024145195268193</v>
      </c>
      <c r="D59" s="178">
        <f t="shared" si="9"/>
        <v>413.22314049586777</v>
      </c>
      <c r="E59" s="178">
        <f>D59*22%</f>
        <v>90.909090909090907</v>
      </c>
      <c r="F59" s="178">
        <v>500</v>
      </c>
    </row>
    <row r="60" spans="1:6" ht="21">
      <c r="A60" s="177"/>
      <c r="B60" s="178"/>
      <c r="C60" s="178"/>
      <c r="D60" s="178"/>
      <c r="E60" s="178"/>
      <c r="F60" s="178"/>
    </row>
    <row r="61" spans="1:6" s="14" customFormat="1" ht="28.5">
      <c r="A61" s="179" t="s">
        <v>201</v>
      </c>
      <c r="B61" s="180" t="s">
        <v>1</v>
      </c>
      <c r="C61" s="180" t="s">
        <v>141</v>
      </c>
      <c r="D61" s="181" t="s">
        <v>555</v>
      </c>
      <c r="E61" s="180" t="s">
        <v>4</v>
      </c>
      <c r="F61" s="180" t="s">
        <v>143</v>
      </c>
    </row>
    <row r="62" spans="1:6" s="14" customFormat="1" ht="21">
      <c r="A62" s="185" t="s">
        <v>342</v>
      </c>
      <c r="B62" s="186">
        <f>D62/1.02</f>
        <v>81.02414519526819</v>
      </c>
      <c r="C62" s="186">
        <f>B62*2%</f>
        <v>1.6204829039053639</v>
      </c>
      <c r="D62" s="186">
        <f>F62/1.21</f>
        <v>82.644628099173559</v>
      </c>
      <c r="E62" s="186">
        <f t="shared" ref="E62:E72" si="11">D62*22%</f>
        <v>18.181818181818183</v>
      </c>
      <c r="F62" s="186">
        <v>100</v>
      </c>
    </row>
    <row r="63" spans="1:6" s="14" customFormat="1" ht="21">
      <c r="A63" s="185" t="s">
        <v>343</v>
      </c>
      <c r="B63" s="186">
        <f>D63/1.02</f>
        <v>56.71690163668773</v>
      </c>
      <c r="C63" s="186">
        <f>B63*2%</f>
        <v>1.1343380327337547</v>
      </c>
      <c r="D63" s="186">
        <f>F63/1.21</f>
        <v>57.851239669421489</v>
      </c>
      <c r="E63" s="186">
        <f t="shared" si="11"/>
        <v>12.727272727272728</v>
      </c>
      <c r="F63" s="186">
        <v>70</v>
      </c>
    </row>
    <row r="64" spans="1:6" s="14" customFormat="1" ht="21">
      <c r="A64" s="185" t="s">
        <v>344</v>
      </c>
      <c r="B64" s="186">
        <f>D64/1.02</f>
        <v>243.07243558580458</v>
      </c>
      <c r="C64" s="186">
        <f>B64*2%</f>
        <v>4.8614487117160916</v>
      </c>
      <c r="D64" s="186">
        <f>F64/1.21</f>
        <v>247.93388429752068</v>
      </c>
      <c r="E64" s="186">
        <f t="shared" si="11"/>
        <v>54.545454545454547</v>
      </c>
      <c r="F64" s="186">
        <v>300</v>
      </c>
    </row>
    <row r="65" spans="1:6" ht="21">
      <c r="A65" s="177" t="s">
        <v>219</v>
      </c>
      <c r="B65" s="178">
        <f t="shared" si="7"/>
        <v>810.24145195268193</v>
      </c>
      <c r="C65" s="178">
        <f t="shared" si="8"/>
        <v>16.204829039053639</v>
      </c>
      <c r="D65" s="178">
        <f t="shared" si="9"/>
        <v>826.44628099173553</v>
      </c>
      <c r="E65" s="178">
        <f t="shared" si="11"/>
        <v>181.81818181818181</v>
      </c>
      <c r="F65" s="178">
        <v>1000</v>
      </c>
    </row>
    <row r="66" spans="1:6" ht="21">
      <c r="A66" s="177" t="s">
        <v>221</v>
      </c>
      <c r="B66" s="178">
        <f t="shared" si="7"/>
        <v>567.16901636687737</v>
      </c>
      <c r="C66" s="178">
        <f t="shared" si="8"/>
        <v>11.343380327337547</v>
      </c>
      <c r="D66" s="178">
        <f t="shared" si="9"/>
        <v>578.51239669421489</v>
      </c>
      <c r="E66" s="178">
        <f t="shared" si="11"/>
        <v>127.27272727272728</v>
      </c>
      <c r="F66" s="178">
        <v>700</v>
      </c>
    </row>
    <row r="67" spans="1:6" ht="21">
      <c r="A67" s="177" t="s">
        <v>211</v>
      </c>
      <c r="B67" s="178">
        <f t="shared" si="7"/>
        <v>810.24145195268193</v>
      </c>
      <c r="C67" s="178">
        <f t="shared" si="8"/>
        <v>16.204829039053639</v>
      </c>
      <c r="D67" s="178">
        <f t="shared" si="9"/>
        <v>826.44628099173553</v>
      </c>
      <c r="E67" s="178">
        <f t="shared" si="11"/>
        <v>181.81818181818181</v>
      </c>
      <c r="F67" s="178">
        <v>1000</v>
      </c>
    </row>
    <row r="68" spans="1:6" ht="21">
      <c r="A68" s="177" t="s">
        <v>209</v>
      </c>
      <c r="B68" s="178">
        <f t="shared" si="7"/>
        <v>1620.4829039053639</v>
      </c>
      <c r="C68" s="178">
        <f t="shared" si="8"/>
        <v>32.409658078107277</v>
      </c>
      <c r="D68" s="178">
        <f t="shared" si="9"/>
        <v>1652.8925619834711</v>
      </c>
      <c r="E68" s="178">
        <f t="shared" si="11"/>
        <v>363.63636363636363</v>
      </c>
      <c r="F68" s="178">
        <v>2000</v>
      </c>
    </row>
    <row r="69" spans="1:6" ht="21">
      <c r="A69" s="177" t="s">
        <v>208</v>
      </c>
      <c r="B69" s="178">
        <f t="shared" si="7"/>
        <v>2025.6036298817046</v>
      </c>
      <c r="C69" s="178">
        <f t="shared" si="8"/>
        <v>40.512072597634095</v>
      </c>
      <c r="D69" s="178">
        <f t="shared" si="9"/>
        <v>2066.1157024793388</v>
      </c>
      <c r="E69" s="178">
        <f t="shared" si="11"/>
        <v>454.54545454545456</v>
      </c>
      <c r="F69" s="178">
        <v>2500</v>
      </c>
    </row>
    <row r="70" spans="1:6" ht="21">
      <c r="A70" s="177" t="s">
        <v>345</v>
      </c>
      <c r="B70" s="178">
        <f>D70/1.02</f>
        <v>56.71690163668773</v>
      </c>
      <c r="C70" s="178">
        <f>B70*2%</f>
        <v>1.1343380327337547</v>
      </c>
      <c r="D70" s="178">
        <f>F70/1.21</f>
        <v>57.851239669421489</v>
      </c>
      <c r="E70" s="178">
        <f t="shared" si="11"/>
        <v>12.727272727272728</v>
      </c>
      <c r="F70" s="178">
        <v>70</v>
      </c>
    </row>
    <row r="71" spans="1:6" ht="21">
      <c r="A71" s="177" t="s">
        <v>346</v>
      </c>
      <c r="B71" s="178">
        <f>D71/1.02</f>
        <v>243.07243558580458</v>
      </c>
      <c r="C71" s="178">
        <f>B71*2%</f>
        <v>4.8614487117160916</v>
      </c>
      <c r="D71" s="178">
        <f>F71/1.21</f>
        <v>247.93388429752068</v>
      </c>
      <c r="E71" s="178">
        <f t="shared" si="11"/>
        <v>54.545454545454547</v>
      </c>
      <c r="F71" s="178">
        <v>300</v>
      </c>
    </row>
    <row r="72" spans="1:6" ht="21">
      <c r="A72" s="177" t="s">
        <v>347</v>
      </c>
      <c r="B72" s="178">
        <f>D72/1.02</f>
        <v>243.07243558580458</v>
      </c>
      <c r="C72" s="178">
        <f>B72*2%</f>
        <v>4.8614487117160916</v>
      </c>
      <c r="D72" s="178">
        <f>F72/1.21</f>
        <v>247.93388429752068</v>
      </c>
      <c r="E72" s="178">
        <f t="shared" si="11"/>
        <v>54.545454545454547</v>
      </c>
      <c r="F72" s="178">
        <v>300</v>
      </c>
    </row>
    <row r="73" spans="1:6" ht="21">
      <c r="A73" s="177"/>
      <c r="B73" s="178"/>
      <c r="C73" s="178"/>
      <c r="D73" s="178"/>
      <c r="E73" s="178"/>
      <c r="F73" s="178"/>
    </row>
    <row r="74" spans="1:6" s="14" customFormat="1" ht="28.5">
      <c r="A74" s="179" t="s">
        <v>223</v>
      </c>
      <c r="B74" s="180" t="s">
        <v>1</v>
      </c>
      <c r="C74" s="180" t="s">
        <v>141</v>
      </c>
      <c r="D74" s="181" t="s">
        <v>555</v>
      </c>
      <c r="E74" s="180" t="s">
        <v>4</v>
      </c>
      <c r="F74" s="180" t="s">
        <v>143</v>
      </c>
    </row>
    <row r="75" spans="1:6" ht="21">
      <c r="A75" s="177" t="s">
        <v>348</v>
      </c>
      <c r="B75" s="178">
        <f t="shared" si="7"/>
        <v>283.58450818343869</v>
      </c>
      <c r="C75" s="178">
        <f t="shared" si="8"/>
        <v>5.6716901636687735</v>
      </c>
      <c r="D75" s="178">
        <f t="shared" si="9"/>
        <v>289.25619834710744</v>
      </c>
      <c r="E75" s="178">
        <f t="shared" ref="E75:E82" si="12">D75*22%</f>
        <v>63.63636363636364</v>
      </c>
      <c r="F75" s="178">
        <v>350</v>
      </c>
    </row>
    <row r="76" spans="1:6" ht="21">
      <c r="A76" s="177" t="s">
        <v>349</v>
      </c>
      <c r="B76" s="178">
        <f>D76/1.02</f>
        <v>405.12072597634096</v>
      </c>
      <c r="C76" s="178">
        <f>B76*2%</f>
        <v>8.1024145195268193</v>
      </c>
      <c r="D76" s="178">
        <f>F76/1.21</f>
        <v>413.22314049586777</v>
      </c>
      <c r="E76" s="178">
        <f>D76*22%</f>
        <v>90.909090909090907</v>
      </c>
      <c r="F76" s="178">
        <v>500</v>
      </c>
    </row>
    <row r="77" spans="1:6" ht="21">
      <c r="A77" s="177" t="s">
        <v>350</v>
      </c>
      <c r="B77" s="178">
        <f t="shared" si="7"/>
        <v>486.14487117160917</v>
      </c>
      <c r="C77" s="178">
        <f t="shared" si="8"/>
        <v>9.7228974234321832</v>
      </c>
      <c r="D77" s="178">
        <f t="shared" si="9"/>
        <v>495.86776859504135</v>
      </c>
      <c r="E77" s="178">
        <f t="shared" si="12"/>
        <v>109.09090909090909</v>
      </c>
      <c r="F77" s="178">
        <v>600</v>
      </c>
    </row>
    <row r="78" spans="1:6" ht="21">
      <c r="A78" s="177" t="s">
        <v>351</v>
      </c>
      <c r="B78" s="178">
        <f t="shared" si="7"/>
        <v>648.19316156214552</v>
      </c>
      <c r="C78" s="178">
        <f t="shared" si="8"/>
        <v>12.963863231242911</v>
      </c>
      <c r="D78" s="178">
        <f t="shared" si="9"/>
        <v>661.15702479338847</v>
      </c>
      <c r="E78" s="178">
        <f t="shared" si="12"/>
        <v>145.45454545454547</v>
      </c>
      <c r="F78" s="178">
        <v>800</v>
      </c>
    </row>
    <row r="79" spans="1:6" ht="21">
      <c r="A79" s="177" t="s">
        <v>352</v>
      </c>
      <c r="B79" s="178">
        <f>D79/1.02</f>
        <v>405.12072597634096</v>
      </c>
      <c r="C79" s="178">
        <f>B79*2%</f>
        <v>8.1024145195268193</v>
      </c>
      <c r="D79" s="178">
        <f>F79/1.21</f>
        <v>413.22314049586777</v>
      </c>
      <c r="E79" s="178">
        <f t="shared" si="12"/>
        <v>90.909090909090907</v>
      </c>
      <c r="F79" s="178">
        <v>500</v>
      </c>
    </row>
    <row r="80" spans="1:6" ht="21">
      <c r="A80" s="177" t="s">
        <v>353</v>
      </c>
      <c r="B80" s="178">
        <f>D80/1.02</f>
        <v>405.12072597634096</v>
      </c>
      <c r="C80" s="178">
        <f>B80*2%</f>
        <v>8.1024145195268193</v>
      </c>
      <c r="D80" s="178">
        <f>F80/1.21</f>
        <v>413.22314049586777</v>
      </c>
      <c r="E80" s="178">
        <f t="shared" si="12"/>
        <v>90.909090909090907</v>
      </c>
      <c r="F80" s="178">
        <v>500</v>
      </c>
    </row>
    <row r="81" spans="1:6" ht="21">
      <c r="A81" s="177" t="s">
        <v>354</v>
      </c>
      <c r="B81" s="178">
        <f>D81/1.02</f>
        <v>364.60865337870689</v>
      </c>
      <c r="C81" s="178">
        <f>B81*2%</f>
        <v>7.2921730675741383</v>
      </c>
      <c r="D81" s="178">
        <f>F81/1.21</f>
        <v>371.90082644628103</v>
      </c>
      <c r="E81" s="178">
        <f t="shared" si="12"/>
        <v>81.818181818181827</v>
      </c>
      <c r="F81" s="178">
        <v>450</v>
      </c>
    </row>
    <row r="82" spans="1:6" ht="21">
      <c r="A82" s="177" t="s">
        <v>355</v>
      </c>
      <c r="B82" s="178">
        <f>D82/1.02</f>
        <v>202.56036298817048</v>
      </c>
      <c r="C82" s="178">
        <f>B82*2%</f>
        <v>4.0512072597634097</v>
      </c>
      <c r="D82" s="178">
        <f>F82/1.21</f>
        <v>206.61157024793388</v>
      </c>
      <c r="E82" s="178">
        <f t="shared" si="12"/>
        <v>45.454545454545453</v>
      </c>
      <c r="F82" s="178">
        <v>250</v>
      </c>
    </row>
    <row r="83" spans="1:6" ht="21">
      <c r="A83" s="177"/>
      <c r="B83" s="178"/>
      <c r="C83" s="178"/>
      <c r="D83" s="178"/>
      <c r="E83" s="178"/>
      <c r="F83" s="178"/>
    </row>
    <row r="84" spans="1:6" s="14" customFormat="1" ht="28.5">
      <c r="A84" s="179" t="s">
        <v>234</v>
      </c>
      <c r="B84" s="180" t="s">
        <v>1</v>
      </c>
      <c r="C84" s="180" t="s">
        <v>141</v>
      </c>
      <c r="D84" s="181" t="s">
        <v>555</v>
      </c>
      <c r="E84" s="180" t="s">
        <v>4</v>
      </c>
      <c r="F84" s="180" t="s">
        <v>143</v>
      </c>
    </row>
    <row r="85" spans="1:6" ht="21">
      <c r="A85" s="177" t="s">
        <v>237</v>
      </c>
      <c r="B85" s="178">
        <f t="shared" si="7"/>
        <v>1620.4829039053639</v>
      </c>
      <c r="C85" s="178">
        <f t="shared" si="8"/>
        <v>32.409658078107277</v>
      </c>
      <c r="D85" s="178">
        <f t="shared" si="9"/>
        <v>1652.8925619834711</v>
      </c>
      <c r="E85" s="178">
        <f>D85*22%</f>
        <v>363.63636363636363</v>
      </c>
      <c r="F85" s="178">
        <v>2000</v>
      </c>
    </row>
    <row r="86" spans="1:6" ht="21">
      <c r="A86" s="177" t="s">
        <v>235</v>
      </c>
      <c r="B86" s="178">
        <f t="shared" si="7"/>
        <v>1620.4829039053639</v>
      </c>
      <c r="C86" s="178">
        <f t="shared" si="8"/>
        <v>32.409658078107277</v>
      </c>
      <c r="D86" s="178">
        <f t="shared" si="9"/>
        <v>1652.8925619834711</v>
      </c>
      <c r="E86" s="178">
        <f>D86*22%</f>
        <v>363.63636363636363</v>
      </c>
      <c r="F86" s="178">
        <v>2000</v>
      </c>
    </row>
    <row r="87" spans="1:6" ht="21">
      <c r="A87" s="177" t="s">
        <v>224</v>
      </c>
      <c r="B87" s="178">
        <f>D87/1.02</f>
        <v>243.07243558580458</v>
      </c>
      <c r="C87" s="178">
        <f>B87*2%</f>
        <v>4.8614487117160916</v>
      </c>
      <c r="D87" s="178">
        <f>F87/1.21</f>
        <v>247.93388429752068</v>
      </c>
      <c r="E87" s="178">
        <f>D87*22%</f>
        <v>54.545454545454547</v>
      </c>
      <c r="F87" s="178">
        <v>300</v>
      </c>
    </row>
    <row r="88" spans="1:6" ht="21">
      <c r="A88" s="177"/>
      <c r="B88" s="178"/>
      <c r="C88" s="178"/>
      <c r="D88" s="178"/>
      <c r="E88" s="178"/>
      <c r="F88" s="178"/>
    </row>
    <row r="89" spans="1:6" s="14" customFormat="1" ht="28.5">
      <c r="A89" s="179" t="s">
        <v>356</v>
      </c>
      <c r="B89" s="180" t="s">
        <v>1</v>
      </c>
      <c r="C89" s="180" t="s">
        <v>141</v>
      </c>
      <c r="D89" s="181" t="s">
        <v>555</v>
      </c>
      <c r="E89" s="180" t="s">
        <v>4</v>
      </c>
      <c r="F89" s="180" t="s">
        <v>143</v>
      </c>
    </row>
    <row r="90" spans="1:6" ht="21">
      <c r="A90" s="177" t="s">
        <v>241</v>
      </c>
      <c r="B90" s="178">
        <f t="shared" ref="B90:B103" si="13">D90/1.02</f>
        <v>810.24145195268193</v>
      </c>
      <c r="C90" s="178">
        <f t="shared" ref="C90:C103" si="14">B90*2%</f>
        <v>16.204829039053639</v>
      </c>
      <c r="D90" s="178">
        <f t="shared" ref="D90:D103" si="15">F90/1.21</f>
        <v>826.44628099173553</v>
      </c>
      <c r="E90" s="178">
        <f t="shared" ref="E90:E103" si="16">D90*22%</f>
        <v>181.81818181818181</v>
      </c>
      <c r="F90" s="178">
        <v>1000</v>
      </c>
    </row>
    <row r="91" spans="1:6" ht="21">
      <c r="A91" s="177" t="s">
        <v>357</v>
      </c>
      <c r="B91" s="178">
        <f t="shared" si="13"/>
        <v>486.14487117160917</v>
      </c>
      <c r="C91" s="178">
        <f t="shared" si="14"/>
        <v>9.7228974234321832</v>
      </c>
      <c r="D91" s="178">
        <f t="shared" si="15"/>
        <v>495.86776859504135</v>
      </c>
      <c r="E91" s="178">
        <f t="shared" si="16"/>
        <v>109.09090909090909</v>
      </c>
      <c r="F91" s="178">
        <v>600</v>
      </c>
    </row>
    <row r="92" spans="1:6" ht="21">
      <c r="A92" s="177" t="s">
        <v>358</v>
      </c>
      <c r="B92" s="178">
        <f t="shared" si="13"/>
        <v>324.09658078107276</v>
      </c>
      <c r="C92" s="178">
        <f t="shared" si="14"/>
        <v>6.4819316156214555</v>
      </c>
      <c r="D92" s="178">
        <f t="shared" si="15"/>
        <v>330.57851239669424</v>
      </c>
      <c r="E92" s="178">
        <f t="shared" si="16"/>
        <v>72.727272727272734</v>
      </c>
      <c r="F92" s="178">
        <v>400</v>
      </c>
    </row>
    <row r="93" spans="1:6" ht="21">
      <c r="A93" s="177" t="s">
        <v>359</v>
      </c>
      <c r="B93" s="178">
        <f t="shared" si="13"/>
        <v>810.24145195268193</v>
      </c>
      <c r="C93" s="178">
        <f t="shared" si="14"/>
        <v>16.204829039053639</v>
      </c>
      <c r="D93" s="178">
        <f t="shared" si="15"/>
        <v>826.44628099173553</v>
      </c>
      <c r="E93" s="178">
        <f t="shared" si="16"/>
        <v>181.81818181818181</v>
      </c>
      <c r="F93" s="178">
        <v>1000</v>
      </c>
    </row>
    <row r="94" spans="1:6" ht="21">
      <c r="A94" s="177" t="s">
        <v>360</v>
      </c>
      <c r="B94" s="178">
        <f t="shared" si="13"/>
        <v>243.07243558580458</v>
      </c>
      <c r="C94" s="178">
        <f t="shared" si="14"/>
        <v>4.8614487117160916</v>
      </c>
      <c r="D94" s="178">
        <f t="shared" si="15"/>
        <v>247.93388429752068</v>
      </c>
      <c r="E94" s="178">
        <f t="shared" si="16"/>
        <v>54.545454545454547</v>
      </c>
      <c r="F94" s="178">
        <v>300</v>
      </c>
    </row>
    <row r="95" spans="1:6" ht="21">
      <c r="A95" s="177" t="s">
        <v>361</v>
      </c>
      <c r="B95" s="178">
        <f t="shared" si="13"/>
        <v>324.09658078107276</v>
      </c>
      <c r="C95" s="178">
        <f t="shared" si="14"/>
        <v>6.4819316156214555</v>
      </c>
      <c r="D95" s="178">
        <f t="shared" si="15"/>
        <v>330.57851239669424</v>
      </c>
      <c r="E95" s="178">
        <f t="shared" si="16"/>
        <v>72.727272727272734</v>
      </c>
      <c r="F95" s="178">
        <v>400</v>
      </c>
    </row>
    <row r="96" spans="1:6" ht="21">
      <c r="A96" s="177" t="s">
        <v>362</v>
      </c>
      <c r="B96" s="178">
        <f t="shared" si="13"/>
        <v>486.14487117160917</v>
      </c>
      <c r="C96" s="178">
        <f t="shared" si="14"/>
        <v>9.7228974234321832</v>
      </c>
      <c r="D96" s="178">
        <f t="shared" si="15"/>
        <v>495.86776859504135</v>
      </c>
      <c r="E96" s="178">
        <f t="shared" si="16"/>
        <v>109.09090909090909</v>
      </c>
      <c r="F96" s="178">
        <v>600</v>
      </c>
    </row>
    <row r="97" spans="1:6" ht="21">
      <c r="A97" s="177" t="s">
        <v>363</v>
      </c>
      <c r="B97" s="178">
        <f t="shared" si="13"/>
        <v>364.60865337870689</v>
      </c>
      <c r="C97" s="178">
        <f t="shared" si="14"/>
        <v>7.2921730675741383</v>
      </c>
      <c r="D97" s="178">
        <f t="shared" si="15"/>
        <v>371.90082644628103</v>
      </c>
      <c r="E97" s="178">
        <f t="shared" si="16"/>
        <v>81.818181818181827</v>
      </c>
      <c r="F97" s="178">
        <v>450</v>
      </c>
    </row>
    <row r="98" spans="1:6" ht="21">
      <c r="A98" s="177" t="s">
        <v>364</v>
      </c>
      <c r="B98" s="178">
        <f t="shared" si="13"/>
        <v>567.16901636687737</v>
      </c>
      <c r="C98" s="178">
        <f t="shared" si="14"/>
        <v>11.343380327337547</v>
      </c>
      <c r="D98" s="178">
        <f t="shared" si="15"/>
        <v>578.51239669421489</v>
      </c>
      <c r="E98" s="178">
        <f t="shared" si="16"/>
        <v>127.27272727272728</v>
      </c>
      <c r="F98" s="178">
        <v>700</v>
      </c>
    </row>
    <row r="99" spans="1:6" ht="21">
      <c r="A99" s="177" t="s">
        <v>365</v>
      </c>
      <c r="B99" s="178">
        <f t="shared" si="13"/>
        <v>121.53621779290229</v>
      </c>
      <c r="C99" s="178">
        <f t="shared" si="14"/>
        <v>2.4307243558580458</v>
      </c>
      <c r="D99" s="178">
        <f t="shared" si="15"/>
        <v>123.96694214876034</v>
      </c>
      <c r="E99" s="178">
        <f t="shared" si="16"/>
        <v>27.272727272727273</v>
      </c>
      <c r="F99" s="178">
        <v>150</v>
      </c>
    </row>
    <row r="100" spans="1:6" ht="21">
      <c r="A100" s="177" t="s">
        <v>366</v>
      </c>
      <c r="B100" s="178">
        <f t="shared" si="13"/>
        <v>567.16901636687737</v>
      </c>
      <c r="C100" s="178">
        <f t="shared" si="14"/>
        <v>11.343380327337547</v>
      </c>
      <c r="D100" s="178">
        <f t="shared" si="15"/>
        <v>578.51239669421489</v>
      </c>
      <c r="E100" s="178">
        <f t="shared" si="16"/>
        <v>127.27272727272728</v>
      </c>
      <c r="F100" s="178">
        <v>700</v>
      </c>
    </row>
    <row r="101" spans="1:6" ht="21">
      <c r="A101" s="177" t="s">
        <v>367</v>
      </c>
      <c r="B101" s="178">
        <f t="shared" si="13"/>
        <v>567.16901636687737</v>
      </c>
      <c r="C101" s="178">
        <f t="shared" si="14"/>
        <v>11.343380327337547</v>
      </c>
      <c r="D101" s="178">
        <f t="shared" si="15"/>
        <v>578.51239669421489</v>
      </c>
      <c r="E101" s="178">
        <f t="shared" si="16"/>
        <v>127.27272727272728</v>
      </c>
      <c r="F101" s="178">
        <v>700</v>
      </c>
    </row>
    <row r="102" spans="1:6" ht="21">
      <c r="A102" s="177" t="s">
        <v>368</v>
      </c>
      <c r="B102" s="178">
        <f t="shared" si="13"/>
        <v>1215.3621779290229</v>
      </c>
      <c r="C102" s="178">
        <f t="shared" si="14"/>
        <v>24.30724355858046</v>
      </c>
      <c r="D102" s="178">
        <f t="shared" si="15"/>
        <v>1239.6694214876034</v>
      </c>
      <c r="E102" s="178">
        <f t="shared" si="16"/>
        <v>272.72727272727275</v>
      </c>
      <c r="F102" s="178">
        <v>1500</v>
      </c>
    </row>
    <row r="103" spans="1:6" ht="21">
      <c r="A103" s="177" t="s">
        <v>369</v>
      </c>
      <c r="B103" s="178">
        <f t="shared" si="13"/>
        <v>243.07243558580458</v>
      </c>
      <c r="C103" s="178">
        <f t="shared" si="14"/>
        <v>4.8614487117160916</v>
      </c>
      <c r="D103" s="178">
        <f t="shared" si="15"/>
        <v>247.93388429752068</v>
      </c>
      <c r="E103" s="178">
        <f t="shared" si="16"/>
        <v>54.545454545454547</v>
      </c>
      <c r="F103" s="178">
        <v>300</v>
      </c>
    </row>
    <row r="104" spans="1:6" ht="21">
      <c r="A104" s="177" t="s">
        <v>370</v>
      </c>
      <c r="B104" s="178">
        <f>D104/1.02</f>
        <v>486.14487117160917</v>
      </c>
      <c r="C104" s="178">
        <f>B104*2%</f>
        <v>9.7228974234321832</v>
      </c>
      <c r="D104" s="178">
        <f>F104/1.21</f>
        <v>495.86776859504135</v>
      </c>
      <c r="E104" s="178">
        <f>D104*22%</f>
        <v>109.09090909090909</v>
      </c>
      <c r="F104" s="178">
        <v>600</v>
      </c>
    </row>
    <row r="105" spans="1:6" ht="21">
      <c r="A105" s="177" t="s">
        <v>371</v>
      </c>
      <c r="B105" s="178">
        <f>D105/1.02</f>
        <v>81.02414519526819</v>
      </c>
      <c r="C105" s="178">
        <f>B105*2%</f>
        <v>1.6204829039053639</v>
      </c>
      <c r="D105" s="178">
        <f>F105/1.21</f>
        <v>82.644628099173559</v>
      </c>
      <c r="E105" s="178">
        <f>D105*22%</f>
        <v>18.181818181818183</v>
      </c>
      <c r="F105" s="178">
        <v>100</v>
      </c>
    </row>
    <row r="106" spans="1:6" ht="21">
      <c r="A106" s="177" t="s">
        <v>372</v>
      </c>
      <c r="B106" s="178">
        <f>D106/1.02</f>
        <v>324.09658078107276</v>
      </c>
      <c r="C106" s="178">
        <f>B106*2%</f>
        <v>6.4819316156214555</v>
      </c>
      <c r="D106" s="178">
        <f>F106/1.21</f>
        <v>330.57851239669424</v>
      </c>
      <c r="E106" s="178">
        <f>D106*22%</f>
        <v>72.727272727272734</v>
      </c>
      <c r="F106" s="178">
        <v>400</v>
      </c>
    </row>
    <row r="107" spans="1:6" ht="21">
      <c r="A107" s="177"/>
      <c r="B107" s="178"/>
      <c r="C107" s="178"/>
      <c r="D107" s="178"/>
      <c r="E107" s="178"/>
      <c r="F107" s="178"/>
    </row>
    <row r="108" spans="1:6" s="14" customFormat="1" ht="28.5">
      <c r="A108" s="179" t="s">
        <v>246</v>
      </c>
      <c r="B108" s="181" t="s">
        <v>1</v>
      </c>
      <c r="C108" s="180" t="s">
        <v>141</v>
      </c>
      <c r="D108" s="181" t="s">
        <v>555</v>
      </c>
      <c r="E108" s="180" t="s">
        <v>4</v>
      </c>
      <c r="F108" s="180" t="s">
        <v>143</v>
      </c>
    </row>
    <row r="109" spans="1:6" ht="21">
      <c r="A109" s="177" t="s">
        <v>253</v>
      </c>
      <c r="B109" s="178">
        <f t="shared" ref="B109:B142" si="17">D109/1.02</f>
        <v>1215.3621779290229</v>
      </c>
      <c r="C109" s="178">
        <f t="shared" ref="C109:C114" si="18">B109*2%</f>
        <v>24.30724355858046</v>
      </c>
      <c r="D109" s="178">
        <f t="shared" ref="D109:D142" si="19">F109/1.21</f>
        <v>1239.6694214876034</v>
      </c>
      <c r="E109" s="178">
        <f t="shared" ref="E109:E114" si="20">D109*22%</f>
        <v>272.72727272727275</v>
      </c>
      <c r="F109" s="178">
        <v>1500</v>
      </c>
    </row>
    <row r="110" spans="1:6" ht="21">
      <c r="A110" s="177" t="s">
        <v>250</v>
      </c>
      <c r="B110" s="178">
        <f t="shared" si="17"/>
        <v>243.07243558580458</v>
      </c>
      <c r="C110" s="178">
        <f t="shared" si="18"/>
        <v>4.8614487117160916</v>
      </c>
      <c r="D110" s="178">
        <f t="shared" si="19"/>
        <v>247.93388429752068</v>
      </c>
      <c r="E110" s="178">
        <f t="shared" si="20"/>
        <v>54.545454545454547</v>
      </c>
      <c r="F110" s="178">
        <v>300</v>
      </c>
    </row>
    <row r="111" spans="1:6" ht="21">
      <c r="A111" s="177" t="s">
        <v>249</v>
      </c>
      <c r="B111" s="178">
        <f t="shared" si="17"/>
        <v>405.12072597634096</v>
      </c>
      <c r="C111" s="178">
        <f t="shared" si="18"/>
        <v>8.1024145195268193</v>
      </c>
      <c r="D111" s="178">
        <f t="shared" si="19"/>
        <v>413.22314049586777</v>
      </c>
      <c r="E111" s="178">
        <f t="shared" si="20"/>
        <v>90.909090909090907</v>
      </c>
      <c r="F111" s="178">
        <v>500</v>
      </c>
    </row>
    <row r="112" spans="1:6" ht="21">
      <c r="A112" s="177" t="s">
        <v>251</v>
      </c>
      <c r="B112" s="178">
        <f t="shared" si="17"/>
        <v>324.09658078107276</v>
      </c>
      <c r="C112" s="178">
        <f t="shared" si="18"/>
        <v>6.4819316156214555</v>
      </c>
      <c r="D112" s="178">
        <f t="shared" si="19"/>
        <v>330.57851239669424</v>
      </c>
      <c r="E112" s="178">
        <f t="shared" si="20"/>
        <v>72.727272727272734</v>
      </c>
      <c r="F112" s="178">
        <v>400</v>
      </c>
    </row>
    <row r="113" spans="1:7" ht="21">
      <c r="A113" s="177" t="s">
        <v>247</v>
      </c>
      <c r="B113" s="178">
        <f t="shared" si="17"/>
        <v>121.53621779290229</v>
      </c>
      <c r="C113" s="178">
        <f t="shared" si="18"/>
        <v>2.4307243558580458</v>
      </c>
      <c r="D113" s="178">
        <f t="shared" si="19"/>
        <v>123.96694214876034</v>
      </c>
      <c r="E113" s="178">
        <f t="shared" si="20"/>
        <v>27.272727272727273</v>
      </c>
      <c r="F113" s="178">
        <v>150</v>
      </c>
    </row>
    <row r="114" spans="1:7" ht="21">
      <c r="A114" s="177" t="s">
        <v>256</v>
      </c>
      <c r="B114" s="178">
        <f t="shared" si="17"/>
        <v>121.53621779290229</v>
      </c>
      <c r="C114" s="178">
        <f t="shared" si="18"/>
        <v>2.4307243558580458</v>
      </c>
      <c r="D114" s="178">
        <f t="shared" si="19"/>
        <v>123.96694214876034</v>
      </c>
      <c r="E114" s="178">
        <f t="shared" si="20"/>
        <v>27.272727272727273</v>
      </c>
      <c r="F114" s="178">
        <v>150</v>
      </c>
    </row>
    <row r="115" spans="1:7" ht="21">
      <c r="A115" s="177" t="s">
        <v>373</v>
      </c>
      <c r="B115" s="178">
        <f>D115/1.02</f>
        <v>243.07243558580458</v>
      </c>
      <c r="C115" s="178">
        <f>B115*2%</f>
        <v>4.8614487117160916</v>
      </c>
      <c r="D115" s="178">
        <f>F115/1.21</f>
        <v>247.93388429752068</v>
      </c>
      <c r="E115" s="178">
        <f>D115*22%</f>
        <v>54.545454545454547</v>
      </c>
      <c r="F115" s="178">
        <v>300</v>
      </c>
    </row>
    <row r="116" spans="1:7" ht="21">
      <c r="A116" s="177"/>
      <c r="B116" s="178"/>
      <c r="C116" s="178"/>
      <c r="D116" s="178"/>
      <c r="E116" s="178"/>
      <c r="F116" s="178"/>
    </row>
    <row r="117" spans="1:7" s="14" customFormat="1" ht="28.5">
      <c r="A117" s="179" t="s">
        <v>258</v>
      </c>
      <c r="B117" s="181" t="s">
        <v>1</v>
      </c>
      <c r="C117" s="180" t="s">
        <v>141</v>
      </c>
      <c r="D117" s="181" t="s">
        <v>555</v>
      </c>
      <c r="E117" s="180" t="s">
        <v>4</v>
      </c>
      <c r="F117" s="180" t="s">
        <v>143</v>
      </c>
    </row>
    <row r="118" spans="1:7" s="7" customFormat="1" ht="21">
      <c r="A118" s="187" t="s">
        <v>374</v>
      </c>
      <c r="B118" s="188">
        <f>D118/1.02</f>
        <v>162.04829039053638</v>
      </c>
      <c r="C118" s="188">
        <f>B118*2%</f>
        <v>3.2409658078107277</v>
      </c>
      <c r="D118" s="188">
        <f>F118/1.21</f>
        <v>165.28925619834712</v>
      </c>
      <c r="E118" s="188">
        <f>D118*22%</f>
        <v>36.363636363636367</v>
      </c>
      <c r="F118" s="188">
        <v>200</v>
      </c>
      <c r="G118" s="11"/>
    </row>
    <row r="119" spans="1:7" s="7" customFormat="1" ht="21">
      <c r="A119" s="187" t="s">
        <v>265</v>
      </c>
      <c r="B119" s="188">
        <f>D119/1.02</f>
        <v>121.53621779290229</v>
      </c>
      <c r="C119" s="188">
        <f>B119*2%</f>
        <v>2.4307243558580458</v>
      </c>
      <c r="D119" s="188">
        <f>F119/1.21</f>
        <v>123.96694214876034</v>
      </c>
      <c r="E119" s="188">
        <f>D119*22%</f>
        <v>27.272727272727273</v>
      </c>
      <c r="F119" s="188">
        <v>150</v>
      </c>
      <c r="G119" s="11"/>
    </row>
    <row r="120" spans="1:7" s="7" customFormat="1" ht="21">
      <c r="A120" s="187" t="s">
        <v>266</v>
      </c>
      <c r="B120" s="188">
        <f>D120/1.02</f>
        <v>81.02414519526819</v>
      </c>
      <c r="C120" s="188">
        <f>B120*2%</f>
        <v>1.6204829039053639</v>
      </c>
      <c r="D120" s="188">
        <f>F120/1.21</f>
        <v>82.644628099173559</v>
      </c>
      <c r="E120" s="188">
        <f>D120*22%</f>
        <v>18.181818181818183</v>
      </c>
      <c r="F120" s="188">
        <v>100</v>
      </c>
      <c r="G120" s="11"/>
    </row>
    <row r="121" spans="1:7" ht="21">
      <c r="A121" s="177" t="s">
        <v>375</v>
      </c>
      <c r="B121" s="178">
        <f t="shared" si="17"/>
        <v>243.07243558580458</v>
      </c>
      <c r="C121" s="178">
        <f t="shared" ref="C121:C142" si="21">B121*2%</f>
        <v>4.8614487117160916</v>
      </c>
      <c r="D121" s="178">
        <f t="shared" si="19"/>
        <v>247.93388429752068</v>
      </c>
      <c r="E121" s="178">
        <f>D121*22%</f>
        <v>54.545454545454547</v>
      </c>
      <c r="F121" s="178">
        <v>300</v>
      </c>
    </row>
    <row r="122" spans="1:7" ht="21">
      <c r="A122" s="177" t="s">
        <v>263</v>
      </c>
      <c r="B122" s="178">
        <f t="shared" si="17"/>
        <v>324.09658078107276</v>
      </c>
      <c r="C122" s="178">
        <f t="shared" si="21"/>
        <v>6.4819316156214555</v>
      </c>
      <c r="D122" s="178">
        <f t="shared" si="19"/>
        <v>330.57851239669424</v>
      </c>
      <c r="E122" s="178">
        <f>D122*22%</f>
        <v>72.727272727272734</v>
      </c>
      <c r="F122" s="178">
        <v>400</v>
      </c>
    </row>
    <row r="123" spans="1:7" ht="21">
      <c r="A123" s="177"/>
      <c r="B123" s="178"/>
      <c r="C123" s="178"/>
      <c r="D123" s="178"/>
      <c r="E123" s="178"/>
      <c r="F123" s="178"/>
    </row>
    <row r="124" spans="1:7" s="14" customFormat="1" ht="28.5">
      <c r="A124" s="179" t="s">
        <v>268</v>
      </c>
      <c r="B124" s="181" t="s">
        <v>1</v>
      </c>
      <c r="C124" s="180" t="s">
        <v>141</v>
      </c>
      <c r="D124" s="181" t="s">
        <v>555</v>
      </c>
      <c r="E124" s="180" t="s">
        <v>4</v>
      </c>
      <c r="F124" s="180" t="s">
        <v>143</v>
      </c>
    </row>
    <row r="125" spans="1:7" ht="21">
      <c r="A125" s="177" t="s">
        <v>376</v>
      </c>
      <c r="B125" s="178">
        <f t="shared" si="17"/>
        <v>405.12072597634096</v>
      </c>
      <c r="C125" s="178">
        <f t="shared" si="21"/>
        <v>8.1024145195268193</v>
      </c>
      <c r="D125" s="178">
        <f t="shared" si="19"/>
        <v>413.22314049586777</v>
      </c>
      <c r="E125" s="178">
        <f t="shared" ref="E125:E142" si="22">D125*22%</f>
        <v>90.909090909090907</v>
      </c>
      <c r="F125" s="178">
        <v>500</v>
      </c>
    </row>
    <row r="126" spans="1:7" ht="21">
      <c r="A126" s="177" t="s">
        <v>377</v>
      </c>
      <c r="B126" s="178">
        <f t="shared" si="17"/>
        <v>567.16901636687737</v>
      </c>
      <c r="C126" s="178">
        <f t="shared" si="21"/>
        <v>11.343380327337547</v>
      </c>
      <c r="D126" s="178">
        <f t="shared" si="19"/>
        <v>578.51239669421489</v>
      </c>
      <c r="E126" s="178">
        <f t="shared" si="22"/>
        <v>127.27272727272728</v>
      </c>
      <c r="F126" s="178">
        <v>700</v>
      </c>
    </row>
    <row r="127" spans="1:7" ht="21">
      <c r="A127" s="177" t="s">
        <v>378</v>
      </c>
      <c r="B127" s="178">
        <f t="shared" si="17"/>
        <v>162.04829039053638</v>
      </c>
      <c r="C127" s="178">
        <f t="shared" si="21"/>
        <v>3.2409658078107277</v>
      </c>
      <c r="D127" s="178">
        <f t="shared" si="19"/>
        <v>165.28925619834712</v>
      </c>
      <c r="E127" s="178">
        <f t="shared" si="22"/>
        <v>36.363636363636367</v>
      </c>
      <c r="F127" s="178">
        <v>200</v>
      </c>
    </row>
    <row r="128" spans="1:7" ht="21">
      <c r="A128" s="177" t="s">
        <v>379</v>
      </c>
      <c r="B128" s="178">
        <f t="shared" si="17"/>
        <v>1620.4829039053639</v>
      </c>
      <c r="C128" s="178">
        <f t="shared" si="21"/>
        <v>32.409658078107277</v>
      </c>
      <c r="D128" s="178">
        <f t="shared" si="19"/>
        <v>1652.8925619834711</v>
      </c>
      <c r="E128" s="178">
        <f t="shared" si="22"/>
        <v>363.63636363636363</v>
      </c>
      <c r="F128" s="178">
        <v>2000</v>
      </c>
    </row>
    <row r="129" spans="1:6" ht="21">
      <c r="A129" s="177" t="s">
        <v>380</v>
      </c>
      <c r="B129" s="178">
        <f t="shared" si="17"/>
        <v>283.58450818343869</v>
      </c>
      <c r="C129" s="178">
        <f t="shared" si="21"/>
        <v>5.6716901636687735</v>
      </c>
      <c r="D129" s="178">
        <f t="shared" si="19"/>
        <v>289.25619834710744</v>
      </c>
      <c r="E129" s="178">
        <f t="shared" si="22"/>
        <v>63.63636363636364</v>
      </c>
      <c r="F129" s="178">
        <v>350</v>
      </c>
    </row>
    <row r="130" spans="1:6" ht="21">
      <c r="A130" s="177" t="s">
        <v>381</v>
      </c>
      <c r="B130" s="178">
        <f t="shared" si="17"/>
        <v>243.07243558580458</v>
      </c>
      <c r="C130" s="178">
        <f t="shared" si="21"/>
        <v>4.8614487117160916</v>
      </c>
      <c r="D130" s="178">
        <f t="shared" si="19"/>
        <v>247.93388429752068</v>
      </c>
      <c r="E130" s="178">
        <f t="shared" si="22"/>
        <v>54.545454545454547</v>
      </c>
      <c r="F130" s="178">
        <v>300</v>
      </c>
    </row>
    <row r="131" spans="1:6" ht="21">
      <c r="A131" s="177" t="s">
        <v>382</v>
      </c>
      <c r="B131" s="178">
        <f t="shared" si="17"/>
        <v>324.09658078107276</v>
      </c>
      <c r="C131" s="178">
        <f t="shared" si="21"/>
        <v>6.4819316156214555</v>
      </c>
      <c r="D131" s="178">
        <f t="shared" si="19"/>
        <v>330.57851239669424</v>
      </c>
      <c r="E131" s="178">
        <f t="shared" si="22"/>
        <v>72.727272727272734</v>
      </c>
      <c r="F131" s="178">
        <v>400</v>
      </c>
    </row>
    <row r="132" spans="1:6" ht="21">
      <c r="A132" s="177" t="s">
        <v>383</v>
      </c>
      <c r="B132" s="178">
        <f t="shared" si="17"/>
        <v>324.09658078107276</v>
      </c>
      <c r="C132" s="178">
        <f t="shared" si="21"/>
        <v>6.4819316156214555</v>
      </c>
      <c r="D132" s="178">
        <f t="shared" si="19"/>
        <v>330.57851239669424</v>
      </c>
      <c r="E132" s="178">
        <f t="shared" si="22"/>
        <v>72.727272727272734</v>
      </c>
      <c r="F132" s="178">
        <v>400</v>
      </c>
    </row>
    <row r="133" spans="1:6" ht="21">
      <c r="A133" s="177" t="s">
        <v>384</v>
      </c>
      <c r="B133" s="178">
        <f>D133/1.02</f>
        <v>567.16901636687737</v>
      </c>
      <c r="C133" s="178">
        <f>B133*2%</f>
        <v>11.343380327337547</v>
      </c>
      <c r="D133" s="178">
        <f>F133/1.21</f>
        <v>578.51239669421489</v>
      </c>
      <c r="E133" s="178">
        <f>D133*22%</f>
        <v>127.27272727272728</v>
      </c>
      <c r="F133" s="178">
        <v>700</v>
      </c>
    </row>
    <row r="134" spans="1:6" ht="21">
      <c r="A134" s="177" t="s">
        <v>385</v>
      </c>
      <c r="B134" s="178">
        <f t="shared" si="17"/>
        <v>324.09658078107276</v>
      </c>
      <c r="C134" s="178">
        <f t="shared" si="21"/>
        <v>6.4819316156214555</v>
      </c>
      <c r="D134" s="178">
        <f t="shared" si="19"/>
        <v>330.57851239669424</v>
      </c>
      <c r="E134" s="178">
        <f t="shared" si="22"/>
        <v>72.727272727272734</v>
      </c>
      <c r="F134" s="178">
        <v>400</v>
      </c>
    </row>
    <row r="135" spans="1:6" ht="21">
      <c r="A135" s="177" t="s">
        <v>386</v>
      </c>
      <c r="B135" s="178">
        <f t="shared" si="17"/>
        <v>243.07243558580458</v>
      </c>
      <c r="C135" s="178">
        <f t="shared" si="21"/>
        <v>4.8614487117160916</v>
      </c>
      <c r="D135" s="178">
        <f t="shared" si="19"/>
        <v>247.93388429752068</v>
      </c>
      <c r="E135" s="178">
        <f t="shared" si="22"/>
        <v>54.545454545454547</v>
      </c>
      <c r="F135" s="178">
        <v>300</v>
      </c>
    </row>
    <row r="136" spans="1:6" ht="21">
      <c r="A136" s="177" t="s">
        <v>387</v>
      </c>
      <c r="B136" s="178">
        <f t="shared" si="17"/>
        <v>243.07243558580458</v>
      </c>
      <c r="C136" s="178">
        <f t="shared" si="21"/>
        <v>4.8614487117160916</v>
      </c>
      <c r="D136" s="178">
        <f t="shared" si="19"/>
        <v>247.93388429752068</v>
      </c>
      <c r="E136" s="178">
        <f t="shared" si="22"/>
        <v>54.545454545454547</v>
      </c>
      <c r="F136" s="178">
        <v>300</v>
      </c>
    </row>
    <row r="137" spans="1:6" ht="21">
      <c r="A137" s="177" t="s">
        <v>388</v>
      </c>
      <c r="B137" s="178">
        <f t="shared" si="17"/>
        <v>243.07243558580458</v>
      </c>
      <c r="C137" s="178">
        <f t="shared" si="21"/>
        <v>4.8614487117160916</v>
      </c>
      <c r="D137" s="178">
        <f t="shared" si="19"/>
        <v>247.93388429752068</v>
      </c>
      <c r="E137" s="178">
        <f t="shared" si="22"/>
        <v>54.545454545454547</v>
      </c>
      <c r="F137" s="178">
        <v>300</v>
      </c>
    </row>
    <row r="138" spans="1:6" ht="21">
      <c r="A138" s="177" t="s">
        <v>389</v>
      </c>
      <c r="B138" s="178">
        <f t="shared" si="17"/>
        <v>405.12072597634096</v>
      </c>
      <c r="C138" s="178">
        <f t="shared" si="21"/>
        <v>8.1024145195268193</v>
      </c>
      <c r="D138" s="178">
        <f t="shared" si="19"/>
        <v>413.22314049586777</v>
      </c>
      <c r="E138" s="178">
        <f t="shared" si="22"/>
        <v>90.909090909090907</v>
      </c>
      <c r="F138" s="178">
        <v>500</v>
      </c>
    </row>
    <row r="139" spans="1:6" ht="21">
      <c r="A139" s="177" t="s">
        <v>390</v>
      </c>
      <c r="B139" s="178">
        <f t="shared" si="17"/>
        <v>405.12072597634096</v>
      </c>
      <c r="C139" s="178">
        <f t="shared" si="21"/>
        <v>8.1024145195268193</v>
      </c>
      <c r="D139" s="178">
        <f t="shared" si="19"/>
        <v>413.22314049586777</v>
      </c>
      <c r="E139" s="178">
        <f t="shared" si="22"/>
        <v>90.909090909090907</v>
      </c>
      <c r="F139" s="178">
        <v>500</v>
      </c>
    </row>
    <row r="140" spans="1:6" ht="21">
      <c r="A140" s="177" t="s">
        <v>391</v>
      </c>
      <c r="B140" s="178">
        <f t="shared" si="17"/>
        <v>121.53621779290229</v>
      </c>
      <c r="C140" s="178">
        <f t="shared" si="21"/>
        <v>2.4307243558580458</v>
      </c>
      <c r="D140" s="178">
        <f t="shared" si="19"/>
        <v>123.96694214876034</v>
      </c>
      <c r="E140" s="178">
        <f t="shared" si="22"/>
        <v>27.272727272727273</v>
      </c>
      <c r="F140" s="178">
        <v>150</v>
      </c>
    </row>
    <row r="141" spans="1:6" ht="21">
      <c r="A141" s="177" t="s">
        <v>392</v>
      </c>
      <c r="B141" s="178">
        <f t="shared" si="17"/>
        <v>121.53621779290229</v>
      </c>
      <c r="C141" s="178">
        <f t="shared" si="21"/>
        <v>2.4307243558580458</v>
      </c>
      <c r="D141" s="178">
        <f t="shared" si="19"/>
        <v>123.96694214876034</v>
      </c>
      <c r="E141" s="178">
        <f t="shared" si="22"/>
        <v>27.272727272727273</v>
      </c>
      <c r="F141" s="178">
        <v>150</v>
      </c>
    </row>
    <row r="142" spans="1:6" ht="21">
      <c r="A142" s="177" t="s">
        <v>393</v>
      </c>
      <c r="B142" s="178">
        <f t="shared" si="17"/>
        <v>1620.4829039053639</v>
      </c>
      <c r="C142" s="178">
        <f t="shared" si="21"/>
        <v>32.409658078107277</v>
      </c>
      <c r="D142" s="178">
        <f t="shared" si="19"/>
        <v>1652.8925619834711</v>
      </c>
      <c r="E142" s="178">
        <f t="shared" si="22"/>
        <v>363.63636363636363</v>
      </c>
      <c r="F142" s="178">
        <v>2000</v>
      </c>
    </row>
    <row r="143" spans="1:6" ht="21">
      <c r="A143" s="177" t="s">
        <v>394</v>
      </c>
      <c r="B143" s="178">
        <f>D143/1.02</f>
        <v>121.53621779290229</v>
      </c>
      <c r="C143" s="178">
        <f>B143*2%</f>
        <v>2.4307243558580458</v>
      </c>
      <c r="D143" s="178">
        <f>F143/1.21</f>
        <v>123.96694214876034</v>
      </c>
      <c r="E143" s="178">
        <f>D143*22%</f>
        <v>27.272727272727273</v>
      </c>
      <c r="F143" s="178">
        <v>150</v>
      </c>
    </row>
    <row r="144" spans="1:6" ht="21">
      <c r="A144" s="177" t="s">
        <v>395</v>
      </c>
      <c r="B144" s="178">
        <f>D144/1.02</f>
        <v>121.53621779290229</v>
      </c>
      <c r="C144" s="178">
        <f>B144*2%</f>
        <v>2.4307243558580458</v>
      </c>
      <c r="D144" s="178">
        <f>F144/1.21</f>
        <v>123.96694214876034</v>
      </c>
      <c r="E144" s="178">
        <f>D144*22%</f>
        <v>27.272727272727273</v>
      </c>
      <c r="F144" s="178">
        <v>150</v>
      </c>
    </row>
    <row r="145" spans="1:6" ht="21">
      <c r="A145" s="189" t="s">
        <v>396</v>
      </c>
      <c r="B145" s="178">
        <f>D145/1.02</f>
        <v>121.53621779290229</v>
      </c>
      <c r="C145" s="178">
        <f>B145*2%</f>
        <v>2.4307243558580458</v>
      </c>
      <c r="D145" s="178">
        <f>F145/1.21</f>
        <v>123.96694214876034</v>
      </c>
      <c r="E145" s="178">
        <f>D145*22%</f>
        <v>27.272727272727273</v>
      </c>
      <c r="F145" s="178">
        <v>150</v>
      </c>
    </row>
    <row r="146" spans="1:6" ht="21">
      <c r="A146" s="177"/>
      <c r="B146" s="178"/>
      <c r="C146" s="178"/>
      <c r="D146" s="178"/>
      <c r="E146" s="178"/>
      <c r="F146" s="178"/>
    </row>
    <row r="147" spans="1:6" ht="21">
      <c r="A147" s="177"/>
      <c r="B147" s="178"/>
      <c r="C147" s="178"/>
      <c r="D147" s="178"/>
      <c r="E147" s="178"/>
      <c r="F147" s="178"/>
    </row>
  </sheetData>
  <mergeCells count="1">
    <mergeCell ref="A2:F2"/>
  </mergeCells>
  <pageMargins left="0.74803149606299213" right="0.74803149606299213" top="0.98425196850393704" bottom="0.98425196850393704" header="0.51181102362204722" footer="0.51181102362204722"/>
  <pageSetup paperSize="9" orientation="portrait" horizontalDpi="4294967292" verticalDpi="4294967292" r:id="rId1"/>
  <headerFooter alignWithMargins="0">
    <oddHeader>&amp;C&amp;"Verdana,Normale"&amp;14Tariffario prestazioni conto terzi
Chirurgia grossi animali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opLeftCell="A112" zoomScale="80" zoomScaleNormal="80" zoomScalePageLayoutView="90" workbookViewId="0">
      <selection activeCell="B192" sqref="B192"/>
    </sheetView>
  </sheetViews>
  <sheetFormatPr defaultColWidth="12.5703125" defaultRowHeight="15.75"/>
  <cols>
    <col min="1" max="1" width="86.28515625" style="4" customWidth="1"/>
    <col min="2" max="2" width="28.7109375" style="4" customWidth="1"/>
    <col min="3" max="3" width="25.28515625" style="4" customWidth="1"/>
    <col min="4" max="4" width="30.42578125" style="4" customWidth="1"/>
    <col min="5" max="5" width="21.28515625" style="4" customWidth="1"/>
    <col min="6" max="6" width="38.5703125" style="4" customWidth="1"/>
    <col min="7" max="16384" width="12.5703125" style="4"/>
  </cols>
  <sheetData>
    <row r="1" spans="1:7" ht="33.75">
      <c r="A1" s="283" t="s">
        <v>663</v>
      </c>
      <c r="B1" s="283"/>
      <c r="C1" s="283"/>
      <c r="D1" s="283"/>
      <c r="E1" s="283"/>
      <c r="F1" s="283"/>
      <c r="G1" s="283"/>
    </row>
    <row r="2" spans="1:7" ht="16.5" thickBot="1"/>
    <row r="3" spans="1:7" s="5" customFormat="1" ht="29.25" thickBot="1">
      <c r="A3" s="206" t="s">
        <v>0</v>
      </c>
      <c r="B3" s="207" t="s">
        <v>1</v>
      </c>
      <c r="C3" s="208" t="s">
        <v>141</v>
      </c>
      <c r="D3" s="208" t="s">
        <v>555</v>
      </c>
      <c r="E3" s="208" t="s">
        <v>4</v>
      </c>
      <c r="F3" s="209" t="s">
        <v>143</v>
      </c>
    </row>
    <row r="4" spans="1:7" ht="21">
      <c r="A4" s="210" t="s">
        <v>6</v>
      </c>
      <c r="B4" s="211">
        <f>D4/1.02</f>
        <v>28.127450980392158</v>
      </c>
      <c r="C4" s="212">
        <f>B4*2%</f>
        <v>0.5625490196078432</v>
      </c>
      <c r="D4" s="211">
        <v>28.69</v>
      </c>
      <c r="E4" s="212">
        <f>D4*22%</f>
        <v>6.3118000000000007</v>
      </c>
      <c r="F4" s="211">
        <v>35</v>
      </c>
    </row>
    <row r="5" spans="1:7" ht="21">
      <c r="A5" s="187" t="s">
        <v>8</v>
      </c>
      <c r="B5" s="213">
        <f>D5/1.02</f>
        <v>40.180006428801029</v>
      </c>
      <c r="C5" s="188">
        <f>B5*2%</f>
        <v>0.80360012857602059</v>
      </c>
      <c r="D5" s="213">
        <f>F5/1.22</f>
        <v>40.983606557377051</v>
      </c>
      <c r="E5" s="188">
        <f>D5*22%</f>
        <v>9.0163934426229506</v>
      </c>
      <c r="F5" s="213">
        <v>50</v>
      </c>
    </row>
    <row r="6" spans="1:7" ht="21.75" thickBot="1">
      <c r="A6" s="214" t="s">
        <v>7</v>
      </c>
      <c r="B6" s="215">
        <f>D6/1.02</f>
        <v>16.072002571520411</v>
      </c>
      <c r="C6" s="216">
        <f>B6*2%</f>
        <v>0.32144005143040821</v>
      </c>
      <c r="D6" s="215">
        <f>F6/1.22</f>
        <v>16.393442622950818</v>
      </c>
      <c r="E6" s="216">
        <f>D6*22%</f>
        <v>3.6065573770491799</v>
      </c>
      <c r="F6" s="215">
        <v>20</v>
      </c>
    </row>
    <row r="7" spans="1:7" s="5" customFormat="1" ht="29.25" thickBot="1">
      <c r="A7" s="206" t="s">
        <v>144</v>
      </c>
      <c r="B7" s="207" t="s">
        <v>143</v>
      </c>
      <c r="C7" s="208" t="s">
        <v>141</v>
      </c>
      <c r="D7" s="208" t="s">
        <v>555</v>
      </c>
      <c r="E7" s="208" t="s">
        <v>4</v>
      </c>
      <c r="F7" s="209" t="s">
        <v>143</v>
      </c>
    </row>
    <row r="8" spans="1:7" ht="21">
      <c r="A8" s="210" t="s">
        <v>145</v>
      </c>
      <c r="B8" s="211">
        <f t="shared" ref="B8:B21" si="0">D8/1.02</f>
        <v>40.180006428801029</v>
      </c>
      <c r="C8" s="212">
        <f t="shared" ref="C8:C21" si="1">B8*2%</f>
        <v>0.80360012857602059</v>
      </c>
      <c r="D8" s="211">
        <f t="shared" ref="D8:D21" si="2">F8/1.22</f>
        <v>40.983606557377051</v>
      </c>
      <c r="E8" s="212">
        <f t="shared" ref="E8:E21" si="3">D8*22%</f>
        <v>9.0163934426229506</v>
      </c>
      <c r="F8" s="211">
        <v>50</v>
      </c>
    </row>
    <row r="9" spans="1:7" ht="21">
      <c r="A9" s="187" t="s">
        <v>146</v>
      </c>
      <c r="B9" s="213">
        <f t="shared" si="0"/>
        <v>80.360012857602058</v>
      </c>
      <c r="C9" s="188">
        <f t="shared" si="1"/>
        <v>1.6072002571520412</v>
      </c>
      <c r="D9" s="213">
        <f t="shared" si="2"/>
        <v>81.967213114754102</v>
      </c>
      <c r="E9" s="188">
        <f t="shared" si="3"/>
        <v>18.032786885245901</v>
      </c>
      <c r="F9" s="213">
        <v>100</v>
      </c>
    </row>
    <row r="10" spans="1:7" ht="21">
      <c r="A10" s="187" t="s">
        <v>147</v>
      </c>
      <c r="B10" s="213">
        <f t="shared" si="0"/>
        <v>56.252009000321443</v>
      </c>
      <c r="C10" s="188">
        <f t="shared" si="1"/>
        <v>1.1250401800064289</v>
      </c>
      <c r="D10" s="213">
        <f t="shared" si="2"/>
        <v>57.377049180327873</v>
      </c>
      <c r="E10" s="188">
        <f t="shared" si="3"/>
        <v>12.622950819672132</v>
      </c>
      <c r="F10" s="213">
        <v>70</v>
      </c>
    </row>
    <row r="11" spans="1:7" ht="21">
      <c r="A11" s="187" t="s">
        <v>148</v>
      </c>
      <c r="B11" s="213">
        <f t="shared" si="0"/>
        <v>160.72002571520412</v>
      </c>
      <c r="C11" s="188">
        <f t="shared" si="1"/>
        <v>3.2144005143040824</v>
      </c>
      <c r="D11" s="213">
        <f t="shared" si="2"/>
        <v>163.9344262295082</v>
      </c>
      <c r="E11" s="188">
        <f t="shared" si="3"/>
        <v>36.065573770491802</v>
      </c>
      <c r="F11" s="213">
        <v>200</v>
      </c>
    </row>
    <row r="12" spans="1:7" ht="21">
      <c r="A12" s="187" t="s">
        <v>149</v>
      </c>
      <c r="B12" s="213">
        <f t="shared" si="0"/>
        <v>96.432015429122472</v>
      </c>
      <c r="C12" s="188">
        <f t="shared" si="1"/>
        <v>1.9286403085824495</v>
      </c>
      <c r="D12" s="213">
        <f t="shared" si="2"/>
        <v>98.360655737704917</v>
      </c>
      <c r="E12" s="188">
        <f t="shared" si="3"/>
        <v>21.639344262295083</v>
      </c>
      <c r="F12" s="213">
        <v>120</v>
      </c>
    </row>
    <row r="13" spans="1:7" ht="21">
      <c r="A13" s="187" t="s">
        <v>150</v>
      </c>
      <c r="B13" s="213">
        <f t="shared" si="0"/>
        <v>40.180006428801029</v>
      </c>
      <c r="C13" s="188">
        <f t="shared" si="1"/>
        <v>0.80360012857602059</v>
      </c>
      <c r="D13" s="213">
        <f t="shared" si="2"/>
        <v>40.983606557377051</v>
      </c>
      <c r="E13" s="188">
        <f t="shared" si="3"/>
        <v>9.0163934426229506</v>
      </c>
      <c r="F13" s="213">
        <v>50</v>
      </c>
    </row>
    <row r="14" spans="1:7" ht="21">
      <c r="A14" s="187" t="s">
        <v>151</v>
      </c>
      <c r="B14" s="213">
        <f t="shared" si="0"/>
        <v>112.50401800064289</v>
      </c>
      <c r="C14" s="188">
        <f t="shared" si="1"/>
        <v>2.2500803600128578</v>
      </c>
      <c r="D14" s="213">
        <f t="shared" si="2"/>
        <v>114.75409836065575</v>
      </c>
      <c r="E14" s="188">
        <f t="shared" si="3"/>
        <v>25.245901639344265</v>
      </c>
      <c r="F14" s="213">
        <v>140</v>
      </c>
    </row>
    <row r="15" spans="1:7" ht="21">
      <c r="A15" s="187" t="s">
        <v>152</v>
      </c>
      <c r="B15" s="213">
        <f t="shared" si="0"/>
        <v>361.62005785920923</v>
      </c>
      <c r="C15" s="188">
        <f t="shared" si="1"/>
        <v>7.2324011571841851</v>
      </c>
      <c r="D15" s="213">
        <f t="shared" si="2"/>
        <v>368.85245901639342</v>
      </c>
      <c r="E15" s="188">
        <f t="shared" si="3"/>
        <v>81.147540983606561</v>
      </c>
      <c r="F15" s="213">
        <v>450</v>
      </c>
    </row>
    <row r="16" spans="1:7" ht="21">
      <c r="A16" s="187" t="s">
        <v>153</v>
      </c>
      <c r="B16" s="213">
        <f t="shared" si="0"/>
        <v>40.180006428801029</v>
      </c>
      <c r="C16" s="188">
        <f t="shared" si="1"/>
        <v>0.80360012857602059</v>
      </c>
      <c r="D16" s="213">
        <f t="shared" si="2"/>
        <v>40.983606557377051</v>
      </c>
      <c r="E16" s="188">
        <f t="shared" si="3"/>
        <v>9.0163934426229506</v>
      </c>
      <c r="F16" s="213">
        <v>50</v>
      </c>
    </row>
    <row r="17" spans="1:6" ht="21">
      <c r="A17" s="187" t="s">
        <v>32</v>
      </c>
      <c r="B17" s="213">
        <f t="shared" si="0"/>
        <v>120.54001928640308</v>
      </c>
      <c r="C17" s="188">
        <f t="shared" si="1"/>
        <v>2.4108003857280615</v>
      </c>
      <c r="D17" s="213">
        <f t="shared" si="2"/>
        <v>122.95081967213115</v>
      </c>
      <c r="E17" s="188">
        <f t="shared" si="3"/>
        <v>27.049180327868854</v>
      </c>
      <c r="F17" s="213">
        <v>150</v>
      </c>
    </row>
    <row r="18" spans="1:6" ht="21">
      <c r="A18" s="187" t="s">
        <v>154</v>
      </c>
      <c r="B18" s="213">
        <f t="shared" si="0"/>
        <v>40.180006428801029</v>
      </c>
      <c r="C18" s="188">
        <f t="shared" si="1"/>
        <v>0.80360012857602059</v>
      </c>
      <c r="D18" s="213">
        <f t="shared" si="2"/>
        <v>40.983606557377051</v>
      </c>
      <c r="E18" s="188">
        <f t="shared" si="3"/>
        <v>9.0163934426229506</v>
      </c>
      <c r="F18" s="213">
        <v>50</v>
      </c>
    </row>
    <row r="19" spans="1:6" ht="21">
      <c r="A19" s="187" t="s">
        <v>155</v>
      </c>
      <c r="B19" s="213">
        <f t="shared" si="0"/>
        <v>32.144005143040822</v>
      </c>
      <c r="C19" s="188">
        <f t="shared" si="1"/>
        <v>0.64288010286081643</v>
      </c>
      <c r="D19" s="213">
        <f t="shared" si="2"/>
        <v>32.786885245901637</v>
      </c>
      <c r="E19" s="188">
        <f t="shared" si="3"/>
        <v>7.2131147540983598</v>
      </c>
      <c r="F19" s="213">
        <v>40</v>
      </c>
    </row>
    <row r="20" spans="1:6" ht="21">
      <c r="A20" s="187" t="s">
        <v>156</v>
      </c>
      <c r="B20" s="213">
        <f t="shared" si="0"/>
        <v>40.180006428801029</v>
      </c>
      <c r="C20" s="188">
        <f t="shared" si="1"/>
        <v>0.80360012857602059</v>
      </c>
      <c r="D20" s="213">
        <f t="shared" si="2"/>
        <v>40.983606557377051</v>
      </c>
      <c r="E20" s="188">
        <f t="shared" si="3"/>
        <v>9.0163934426229506</v>
      </c>
      <c r="F20" s="213">
        <v>50</v>
      </c>
    </row>
    <row r="21" spans="1:6" ht="21.75" thickBot="1">
      <c r="A21" s="214" t="s">
        <v>63</v>
      </c>
      <c r="B21" s="215">
        <f t="shared" si="0"/>
        <v>56.252009000321443</v>
      </c>
      <c r="C21" s="216">
        <f t="shared" si="1"/>
        <v>1.1250401800064289</v>
      </c>
      <c r="D21" s="215">
        <f t="shared" si="2"/>
        <v>57.377049180327873</v>
      </c>
      <c r="E21" s="216">
        <f t="shared" si="3"/>
        <v>12.622950819672132</v>
      </c>
      <c r="F21" s="215">
        <v>70</v>
      </c>
    </row>
    <row r="22" spans="1:6" s="5" customFormat="1" ht="29.25" thickBot="1">
      <c r="A22" s="206" t="s">
        <v>157</v>
      </c>
      <c r="B22" s="207" t="s">
        <v>143</v>
      </c>
      <c r="C22" s="208" t="s">
        <v>141</v>
      </c>
      <c r="D22" s="208" t="s">
        <v>555</v>
      </c>
      <c r="E22" s="208" t="s">
        <v>4</v>
      </c>
      <c r="F22" s="209" t="s">
        <v>143</v>
      </c>
    </row>
    <row r="23" spans="1:6" ht="21">
      <c r="A23" s="210" t="s">
        <v>158</v>
      </c>
      <c r="B23" s="211">
        <f t="shared" ref="B23:B38" si="4">D23/1.02</f>
        <v>24.108003857280618</v>
      </c>
      <c r="C23" s="212">
        <f t="shared" ref="C23:C38" si="5">B23*2%</f>
        <v>0.48216007714561238</v>
      </c>
      <c r="D23" s="211">
        <f>F23/1.22</f>
        <v>24.590163934426229</v>
      </c>
      <c r="E23" s="212">
        <f t="shared" ref="E23:E38" si="6">D23*22%</f>
        <v>5.4098360655737707</v>
      </c>
      <c r="F23" s="211">
        <v>30</v>
      </c>
    </row>
    <row r="24" spans="1:6" ht="21">
      <c r="A24" s="187" t="s">
        <v>159</v>
      </c>
      <c r="B24" s="213">
        <f t="shared" si="4"/>
        <v>24.108003857280618</v>
      </c>
      <c r="C24" s="188">
        <f t="shared" si="5"/>
        <v>0.48216007714561238</v>
      </c>
      <c r="D24" s="213">
        <f>F24/1.22</f>
        <v>24.590163934426229</v>
      </c>
      <c r="E24" s="188">
        <f t="shared" si="6"/>
        <v>5.4098360655737707</v>
      </c>
      <c r="F24" s="213">
        <v>30</v>
      </c>
    </row>
    <row r="25" spans="1:6" ht="21">
      <c r="A25" s="187" t="s">
        <v>60</v>
      </c>
      <c r="B25" s="213">
        <f t="shared" si="4"/>
        <v>80.360012857602058</v>
      </c>
      <c r="C25" s="188">
        <f t="shared" si="5"/>
        <v>1.6072002571520412</v>
      </c>
      <c r="D25" s="213">
        <f>F25/1.22</f>
        <v>81.967213114754102</v>
      </c>
      <c r="E25" s="188">
        <f t="shared" si="6"/>
        <v>18.032786885245901</v>
      </c>
      <c r="F25" s="213">
        <v>100</v>
      </c>
    </row>
    <row r="26" spans="1:6" ht="21">
      <c r="A26" s="187" t="s">
        <v>160</v>
      </c>
      <c r="B26" s="213">
        <f t="shared" si="4"/>
        <v>120.54001928640308</v>
      </c>
      <c r="C26" s="188">
        <f t="shared" si="5"/>
        <v>2.4108003857280615</v>
      </c>
      <c r="D26" s="213">
        <f>F26/1.22</f>
        <v>122.95081967213115</v>
      </c>
      <c r="E26" s="188">
        <f t="shared" si="6"/>
        <v>27.049180327868854</v>
      </c>
      <c r="F26" s="213">
        <v>150</v>
      </c>
    </row>
    <row r="27" spans="1:6" ht="21">
      <c r="A27" s="187" t="s">
        <v>161</v>
      </c>
      <c r="B27" s="213">
        <f t="shared" si="4"/>
        <v>80.360012857602058</v>
      </c>
      <c r="C27" s="188">
        <f t="shared" si="5"/>
        <v>1.6072002571520412</v>
      </c>
      <c r="D27" s="213">
        <f>F27/1.22</f>
        <v>81.967213114754102</v>
      </c>
      <c r="E27" s="188">
        <f t="shared" si="6"/>
        <v>18.032786885245901</v>
      </c>
      <c r="F27" s="213">
        <v>100</v>
      </c>
    </row>
    <row r="28" spans="1:6" ht="21">
      <c r="A28" s="187" t="s">
        <v>162</v>
      </c>
      <c r="B28" s="213">
        <f t="shared" si="4"/>
        <v>40.180006428801029</v>
      </c>
      <c r="C28" s="188">
        <f t="shared" si="5"/>
        <v>0.80360012857602059</v>
      </c>
      <c r="D28" s="213">
        <f t="shared" ref="D28:D34" si="7">F28/1.22</f>
        <v>40.983606557377051</v>
      </c>
      <c r="E28" s="188">
        <f t="shared" si="6"/>
        <v>9.0163934426229506</v>
      </c>
      <c r="F28" s="213">
        <v>50</v>
      </c>
    </row>
    <row r="29" spans="1:6" ht="21">
      <c r="A29" s="187" t="s">
        <v>163</v>
      </c>
      <c r="B29" s="213">
        <f t="shared" si="4"/>
        <v>40.180006428801029</v>
      </c>
      <c r="C29" s="188">
        <f t="shared" si="5"/>
        <v>0.80360012857602059</v>
      </c>
      <c r="D29" s="213">
        <f t="shared" si="7"/>
        <v>40.983606557377051</v>
      </c>
      <c r="E29" s="188">
        <f t="shared" si="6"/>
        <v>9.0163934426229506</v>
      </c>
      <c r="F29" s="213">
        <v>50</v>
      </c>
    </row>
    <row r="30" spans="1:6" s="6" customFormat="1" ht="21">
      <c r="A30" s="187" t="s">
        <v>164</v>
      </c>
      <c r="B30" s="213">
        <f t="shared" si="4"/>
        <v>40.180006428801029</v>
      </c>
      <c r="C30" s="188">
        <f t="shared" si="5"/>
        <v>0.80360012857602059</v>
      </c>
      <c r="D30" s="213">
        <f t="shared" si="7"/>
        <v>40.983606557377051</v>
      </c>
      <c r="E30" s="188">
        <f t="shared" si="6"/>
        <v>9.0163934426229506</v>
      </c>
      <c r="F30" s="213">
        <v>50</v>
      </c>
    </row>
    <row r="31" spans="1:6" ht="21">
      <c r="A31" s="217" t="s">
        <v>165</v>
      </c>
      <c r="B31" s="218">
        <f t="shared" si="4"/>
        <v>16.072002571520411</v>
      </c>
      <c r="C31" s="219">
        <f t="shared" si="5"/>
        <v>0.32144005143040821</v>
      </c>
      <c r="D31" s="218">
        <f t="shared" si="7"/>
        <v>16.393442622950818</v>
      </c>
      <c r="E31" s="219">
        <f t="shared" si="6"/>
        <v>3.6065573770491799</v>
      </c>
      <c r="F31" s="218">
        <v>20</v>
      </c>
    </row>
    <row r="32" spans="1:6" ht="21">
      <c r="A32" s="187" t="s">
        <v>166</v>
      </c>
      <c r="B32" s="213">
        <f t="shared" si="4"/>
        <v>12.054001928640309</v>
      </c>
      <c r="C32" s="188">
        <f t="shared" si="5"/>
        <v>0.24108003857280619</v>
      </c>
      <c r="D32" s="213">
        <f t="shared" si="7"/>
        <v>12.295081967213115</v>
      </c>
      <c r="E32" s="188">
        <f t="shared" si="6"/>
        <v>2.7049180327868854</v>
      </c>
      <c r="F32" s="213">
        <v>15</v>
      </c>
    </row>
    <row r="33" spans="1:6" ht="21">
      <c r="A33" s="187" t="s">
        <v>166</v>
      </c>
      <c r="B33" s="213">
        <f t="shared" si="4"/>
        <v>12.054001928640309</v>
      </c>
      <c r="C33" s="188">
        <f t="shared" si="5"/>
        <v>0.24108003857280619</v>
      </c>
      <c r="D33" s="213">
        <f t="shared" si="7"/>
        <v>12.295081967213115</v>
      </c>
      <c r="E33" s="188">
        <f t="shared" si="6"/>
        <v>2.7049180327868854</v>
      </c>
      <c r="F33" s="213">
        <v>15</v>
      </c>
    </row>
    <row r="34" spans="1:6" ht="21">
      <c r="A34" s="187" t="s">
        <v>167</v>
      </c>
      <c r="B34" s="213">
        <f t="shared" si="4"/>
        <v>40.180006428801029</v>
      </c>
      <c r="C34" s="188">
        <f t="shared" si="5"/>
        <v>0.80360012857602059</v>
      </c>
      <c r="D34" s="213">
        <f t="shared" si="7"/>
        <v>40.983606557377051</v>
      </c>
      <c r="E34" s="188">
        <f t="shared" si="6"/>
        <v>9.0163934426229506</v>
      </c>
      <c r="F34" s="213">
        <v>50</v>
      </c>
    </row>
    <row r="35" spans="1:6" ht="21">
      <c r="A35" s="187" t="s">
        <v>168</v>
      </c>
      <c r="B35" s="213">
        <f t="shared" si="4"/>
        <v>20.090003214400515</v>
      </c>
      <c r="C35" s="188">
        <f t="shared" si="5"/>
        <v>0.40180006428801029</v>
      </c>
      <c r="D35" s="213">
        <f>F35/1.22</f>
        <v>20.491803278688526</v>
      </c>
      <c r="E35" s="188">
        <f t="shared" si="6"/>
        <v>4.5081967213114753</v>
      </c>
      <c r="F35" s="213">
        <v>25</v>
      </c>
    </row>
    <row r="36" spans="1:6" ht="21">
      <c r="A36" s="187" t="s">
        <v>169</v>
      </c>
      <c r="B36" s="213">
        <f t="shared" si="4"/>
        <v>40.180006428801029</v>
      </c>
      <c r="C36" s="188">
        <f t="shared" si="5"/>
        <v>0.80360012857602059</v>
      </c>
      <c r="D36" s="213">
        <f>F36/1.22</f>
        <v>40.983606557377051</v>
      </c>
      <c r="E36" s="188">
        <f t="shared" si="6"/>
        <v>9.0163934426229506</v>
      </c>
      <c r="F36" s="213">
        <v>50</v>
      </c>
    </row>
    <row r="37" spans="1:6" ht="21">
      <c r="A37" s="187" t="s">
        <v>59</v>
      </c>
      <c r="B37" s="213">
        <f t="shared" si="4"/>
        <v>16.072002571520411</v>
      </c>
      <c r="C37" s="188">
        <f t="shared" si="5"/>
        <v>0.32144005143040821</v>
      </c>
      <c r="D37" s="213">
        <f>F37/1.22</f>
        <v>16.393442622950818</v>
      </c>
      <c r="E37" s="188">
        <f t="shared" si="6"/>
        <v>3.6065573770491799</v>
      </c>
      <c r="F37" s="213">
        <v>20</v>
      </c>
    </row>
    <row r="38" spans="1:6" ht="21.75" thickBot="1">
      <c r="A38" s="214" t="s">
        <v>170</v>
      </c>
      <c r="B38" s="213">
        <f t="shared" si="4"/>
        <v>24.108003857280618</v>
      </c>
      <c r="C38" s="188">
        <f t="shared" si="5"/>
        <v>0.48216007714561238</v>
      </c>
      <c r="D38" s="213">
        <f>F38/1.22</f>
        <v>24.590163934426229</v>
      </c>
      <c r="E38" s="188">
        <f t="shared" si="6"/>
        <v>5.4098360655737707</v>
      </c>
      <c r="F38" s="213">
        <v>30</v>
      </c>
    </row>
    <row r="39" spans="1:6" s="5" customFormat="1" ht="29.25" thickBot="1">
      <c r="A39" s="220" t="s">
        <v>171</v>
      </c>
      <c r="B39" s="221"/>
      <c r="C39" s="222"/>
      <c r="D39" s="221"/>
      <c r="E39" s="222"/>
      <c r="F39" s="221"/>
    </row>
    <row r="40" spans="1:6" s="5" customFormat="1" ht="29.25" thickBot="1">
      <c r="A40" s="223" t="s">
        <v>172</v>
      </c>
      <c r="B40" s="207" t="s">
        <v>143</v>
      </c>
      <c r="C40" s="208" t="s">
        <v>141</v>
      </c>
      <c r="D40" s="208" t="s">
        <v>555</v>
      </c>
      <c r="E40" s="208" t="s">
        <v>4</v>
      </c>
      <c r="F40" s="209" t="s">
        <v>143</v>
      </c>
    </row>
    <row r="41" spans="1:6" ht="21">
      <c r="A41" s="210" t="s">
        <v>173</v>
      </c>
      <c r="B41" s="211">
        <f t="shared" ref="B41:B56" si="8">D41/1.02</f>
        <v>321.44005143040823</v>
      </c>
      <c r="C41" s="212">
        <f t="shared" ref="C41:C56" si="9">B41*2%</f>
        <v>6.4288010286081647</v>
      </c>
      <c r="D41" s="211">
        <f t="shared" ref="D41:D56" si="10">F41/1.22</f>
        <v>327.86885245901641</v>
      </c>
      <c r="E41" s="212">
        <f t="shared" ref="E41:E56" si="11">D41*22%</f>
        <v>72.131147540983605</v>
      </c>
      <c r="F41" s="211">
        <v>400</v>
      </c>
    </row>
    <row r="42" spans="1:6" ht="21">
      <c r="A42" s="187" t="s">
        <v>174</v>
      </c>
      <c r="B42" s="213">
        <f t="shared" si="8"/>
        <v>321.44005143040823</v>
      </c>
      <c r="C42" s="188">
        <f t="shared" si="9"/>
        <v>6.4288010286081647</v>
      </c>
      <c r="D42" s="213">
        <f t="shared" si="10"/>
        <v>327.86885245901641</v>
      </c>
      <c r="E42" s="188">
        <f t="shared" si="11"/>
        <v>72.131147540983605</v>
      </c>
      <c r="F42" s="213">
        <v>400</v>
      </c>
    </row>
    <row r="43" spans="1:6" ht="21">
      <c r="A43" s="187" t="s">
        <v>175</v>
      </c>
      <c r="B43" s="213">
        <f t="shared" si="8"/>
        <v>160.72002571520412</v>
      </c>
      <c r="C43" s="188">
        <f t="shared" si="9"/>
        <v>3.2144005143040824</v>
      </c>
      <c r="D43" s="213">
        <f t="shared" si="10"/>
        <v>163.9344262295082</v>
      </c>
      <c r="E43" s="188">
        <f t="shared" si="11"/>
        <v>36.065573770491802</v>
      </c>
      <c r="F43" s="213">
        <v>200</v>
      </c>
    </row>
    <row r="44" spans="1:6" ht="21">
      <c r="A44" s="187" t="s">
        <v>176</v>
      </c>
      <c r="B44" s="213">
        <f t="shared" si="8"/>
        <v>241.08003857280616</v>
      </c>
      <c r="C44" s="188">
        <f t="shared" si="9"/>
        <v>4.8216007714561231</v>
      </c>
      <c r="D44" s="213">
        <f t="shared" si="10"/>
        <v>245.90163934426229</v>
      </c>
      <c r="E44" s="188">
        <f t="shared" si="11"/>
        <v>54.098360655737707</v>
      </c>
      <c r="F44" s="213">
        <v>300</v>
      </c>
    </row>
    <row r="45" spans="1:6" ht="21">
      <c r="A45" s="187" t="s">
        <v>177</v>
      </c>
      <c r="B45" s="213">
        <f t="shared" si="8"/>
        <v>200.90003214400514</v>
      </c>
      <c r="C45" s="188">
        <f t="shared" si="9"/>
        <v>4.0180006428801027</v>
      </c>
      <c r="D45" s="213">
        <f t="shared" si="10"/>
        <v>204.91803278688525</v>
      </c>
      <c r="E45" s="188">
        <f t="shared" si="11"/>
        <v>45.081967213114758</v>
      </c>
      <c r="F45" s="213">
        <v>250</v>
      </c>
    </row>
    <row r="46" spans="1:6" ht="21">
      <c r="A46" s="187" t="s">
        <v>178</v>
      </c>
      <c r="B46" s="213">
        <f t="shared" si="8"/>
        <v>241.08003857280616</v>
      </c>
      <c r="C46" s="188">
        <f t="shared" si="9"/>
        <v>4.8216007714561231</v>
      </c>
      <c r="D46" s="213">
        <f t="shared" si="10"/>
        <v>245.90163934426229</v>
      </c>
      <c r="E46" s="188">
        <f t="shared" si="11"/>
        <v>54.098360655737707</v>
      </c>
      <c r="F46" s="213">
        <v>300</v>
      </c>
    </row>
    <row r="47" spans="1:6" ht="21">
      <c r="A47" s="187" t="s">
        <v>179</v>
      </c>
      <c r="B47" s="213">
        <f t="shared" si="8"/>
        <v>160.72002571520412</v>
      </c>
      <c r="C47" s="188">
        <f t="shared" si="9"/>
        <v>3.2144005143040824</v>
      </c>
      <c r="D47" s="213">
        <f t="shared" si="10"/>
        <v>163.9344262295082</v>
      </c>
      <c r="E47" s="188">
        <f t="shared" si="11"/>
        <v>36.065573770491802</v>
      </c>
      <c r="F47" s="213">
        <v>200</v>
      </c>
    </row>
    <row r="48" spans="1:6" ht="21">
      <c r="A48" s="187" t="s">
        <v>180</v>
      </c>
      <c r="B48" s="213">
        <f t="shared" si="8"/>
        <v>241.08003857280616</v>
      </c>
      <c r="C48" s="188">
        <f t="shared" si="9"/>
        <v>4.8216007714561231</v>
      </c>
      <c r="D48" s="213">
        <f t="shared" si="10"/>
        <v>245.90163934426229</v>
      </c>
      <c r="E48" s="188">
        <f t="shared" si="11"/>
        <v>54.098360655737707</v>
      </c>
      <c r="F48" s="213">
        <v>300</v>
      </c>
    </row>
    <row r="49" spans="1:6" ht="21">
      <c r="A49" s="187" t="s">
        <v>181</v>
      </c>
      <c r="B49" s="213">
        <f t="shared" si="8"/>
        <v>160.72002571520412</v>
      </c>
      <c r="C49" s="188">
        <f t="shared" si="9"/>
        <v>3.2144005143040824</v>
      </c>
      <c r="D49" s="213">
        <f t="shared" si="10"/>
        <v>163.9344262295082</v>
      </c>
      <c r="E49" s="188">
        <f t="shared" si="11"/>
        <v>36.065573770491802</v>
      </c>
      <c r="F49" s="213">
        <v>200</v>
      </c>
    </row>
    <row r="50" spans="1:6" ht="21">
      <c r="A50" s="187" t="s">
        <v>182</v>
      </c>
      <c r="B50" s="213">
        <f t="shared" si="8"/>
        <v>200.90003214400514</v>
      </c>
      <c r="C50" s="188">
        <f t="shared" si="9"/>
        <v>4.0180006428801027</v>
      </c>
      <c r="D50" s="213">
        <f t="shared" si="10"/>
        <v>204.91803278688525</v>
      </c>
      <c r="E50" s="188">
        <f t="shared" si="11"/>
        <v>45.081967213114758</v>
      </c>
      <c r="F50" s="213">
        <v>250</v>
      </c>
    </row>
    <row r="51" spans="1:6" ht="21">
      <c r="A51" s="187" t="s">
        <v>183</v>
      </c>
      <c r="B51" s="213">
        <f t="shared" si="8"/>
        <v>160.72002571520412</v>
      </c>
      <c r="C51" s="188">
        <f t="shared" si="9"/>
        <v>3.2144005143040824</v>
      </c>
      <c r="D51" s="213">
        <f t="shared" si="10"/>
        <v>163.9344262295082</v>
      </c>
      <c r="E51" s="188">
        <f t="shared" si="11"/>
        <v>36.065573770491802</v>
      </c>
      <c r="F51" s="213">
        <v>200</v>
      </c>
    </row>
    <row r="52" spans="1:6" ht="21">
      <c r="A52" s="187" t="s">
        <v>184</v>
      </c>
      <c r="B52" s="213">
        <f t="shared" si="8"/>
        <v>241.08003857280616</v>
      </c>
      <c r="C52" s="188">
        <f t="shared" si="9"/>
        <v>4.8216007714561231</v>
      </c>
      <c r="D52" s="213">
        <f t="shared" si="10"/>
        <v>245.90163934426229</v>
      </c>
      <c r="E52" s="188">
        <f t="shared" si="11"/>
        <v>54.098360655737707</v>
      </c>
      <c r="F52" s="213">
        <v>300</v>
      </c>
    </row>
    <row r="53" spans="1:6" ht="21">
      <c r="A53" s="187" t="s">
        <v>185</v>
      </c>
      <c r="B53" s="213">
        <f t="shared" si="8"/>
        <v>40.180006428801029</v>
      </c>
      <c r="C53" s="188">
        <f t="shared" si="9"/>
        <v>0.80360012857602059</v>
      </c>
      <c r="D53" s="213">
        <f t="shared" si="10"/>
        <v>40.983606557377051</v>
      </c>
      <c r="E53" s="188">
        <f t="shared" si="11"/>
        <v>9.0163934426229506</v>
      </c>
      <c r="F53" s="213">
        <v>50</v>
      </c>
    </row>
    <row r="54" spans="1:6" ht="21">
      <c r="A54" s="187" t="s">
        <v>186</v>
      </c>
      <c r="B54" s="213">
        <f t="shared" si="8"/>
        <v>281.26004500160718</v>
      </c>
      <c r="C54" s="188">
        <f t="shared" si="9"/>
        <v>5.6252009000321435</v>
      </c>
      <c r="D54" s="213">
        <f t="shared" si="10"/>
        <v>286.88524590163934</v>
      </c>
      <c r="E54" s="188">
        <f t="shared" si="11"/>
        <v>63.114754098360656</v>
      </c>
      <c r="F54" s="213">
        <v>350</v>
      </c>
    </row>
    <row r="55" spans="1:6" ht="21">
      <c r="A55" s="187" t="s">
        <v>187</v>
      </c>
      <c r="B55" s="213">
        <f t="shared" si="8"/>
        <v>160.72002571520412</v>
      </c>
      <c r="C55" s="188">
        <f t="shared" si="9"/>
        <v>3.2144005143040824</v>
      </c>
      <c r="D55" s="213">
        <f t="shared" si="10"/>
        <v>163.9344262295082</v>
      </c>
      <c r="E55" s="188">
        <f t="shared" si="11"/>
        <v>36.065573770491802</v>
      </c>
      <c r="F55" s="213">
        <v>200</v>
      </c>
    </row>
    <row r="56" spans="1:6" ht="21.75" thickBot="1">
      <c r="A56" s="187" t="s">
        <v>188</v>
      </c>
      <c r="B56" s="213">
        <f t="shared" si="8"/>
        <v>200.90003214400514</v>
      </c>
      <c r="C56" s="188">
        <f t="shared" si="9"/>
        <v>4.0180006428801027</v>
      </c>
      <c r="D56" s="213">
        <f t="shared" si="10"/>
        <v>204.91803278688525</v>
      </c>
      <c r="E56" s="188">
        <f t="shared" si="11"/>
        <v>45.081967213114758</v>
      </c>
      <c r="F56" s="213">
        <v>250</v>
      </c>
    </row>
    <row r="57" spans="1:6" ht="29.25" thickBot="1">
      <c r="A57" s="224" t="s">
        <v>189</v>
      </c>
      <c r="B57" s="207" t="s">
        <v>143</v>
      </c>
      <c r="C57" s="208" t="s">
        <v>141</v>
      </c>
      <c r="D57" s="208" t="s">
        <v>555</v>
      </c>
      <c r="E57" s="224" t="s">
        <v>4</v>
      </c>
      <c r="F57" s="209" t="s">
        <v>143</v>
      </c>
    </row>
    <row r="58" spans="1:6" ht="21">
      <c r="A58" s="187" t="s">
        <v>190</v>
      </c>
      <c r="B58" s="213">
        <f t="shared" ref="B58:B68" si="12">D58/1.02</f>
        <v>160.72002571520412</v>
      </c>
      <c r="C58" s="188">
        <f t="shared" ref="C58:C68" si="13">B58*2%</f>
        <v>3.2144005143040824</v>
      </c>
      <c r="D58" s="213">
        <f t="shared" ref="D58:D64" si="14">F58/1.22</f>
        <v>163.9344262295082</v>
      </c>
      <c r="E58" s="188">
        <f t="shared" ref="E58:E68" si="15">D58*22%</f>
        <v>36.065573770491802</v>
      </c>
      <c r="F58" s="213">
        <v>200</v>
      </c>
    </row>
    <row r="59" spans="1:6" ht="21">
      <c r="A59" s="187" t="s">
        <v>191</v>
      </c>
      <c r="B59" s="213">
        <f t="shared" si="12"/>
        <v>200.90003214400514</v>
      </c>
      <c r="C59" s="188">
        <f t="shared" si="13"/>
        <v>4.0180006428801027</v>
      </c>
      <c r="D59" s="213">
        <f t="shared" si="14"/>
        <v>204.91803278688525</v>
      </c>
      <c r="E59" s="188">
        <f t="shared" si="15"/>
        <v>45.081967213114758</v>
      </c>
      <c r="F59" s="213">
        <v>250</v>
      </c>
    </row>
    <row r="60" spans="1:6" ht="21">
      <c r="A60" s="187" t="s">
        <v>192</v>
      </c>
      <c r="B60" s="213">
        <f t="shared" si="12"/>
        <v>281.26004500160718</v>
      </c>
      <c r="C60" s="188">
        <f t="shared" si="13"/>
        <v>5.6252009000321435</v>
      </c>
      <c r="D60" s="213">
        <f t="shared" si="14"/>
        <v>286.88524590163934</v>
      </c>
      <c r="E60" s="188">
        <f t="shared" si="15"/>
        <v>63.114754098360656</v>
      </c>
      <c r="F60" s="213">
        <v>350</v>
      </c>
    </row>
    <row r="61" spans="1:6" ht="21.75" thickBot="1">
      <c r="A61" s="214" t="s">
        <v>193</v>
      </c>
      <c r="B61" s="215">
        <f t="shared" si="12"/>
        <v>120.54001928640308</v>
      </c>
      <c r="C61" s="216">
        <f t="shared" si="13"/>
        <v>2.4108003857280615</v>
      </c>
      <c r="D61" s="215">
        <f t="shared" si="14"/>
        <v>122.95081967213115</v>
      </c>
      <c r="E61" s="216">
        <f t="shared" si="15"/>
        <v>27.049180327868854</v>
      </c>
      <c r="F61" s="215">
        <v>150</v>
      </c>
    </row>
    <row r="62" spans="1:6" s="5" customFormat="1" ht="21.75" thickBot="1">
      <c r="A62" s="225" t="s">
        <v>194</v>
      </c>
      <c r="B62" s="226">
        <f t="shared" si="12"/>
        <v>56.252009000321443</v>
      </c>
      <c r="C62" s="227">
        <f t="shared" si="13"/>
        <v>1.1250401800064289</v>
      </c>
      <c r="D62" s="226">
        <f t="shared" si="14"/>
        <v>57.377049180327873</v>
      </c>
      <c r="E62" s="227">
        <f t="shared" si="15"/>
        <v>12.622950819672132</v>
      </c>
      <c r="F62" s="228">
        <v>70</v>
      </c>
    </row>
    <row r="63" spans="1:6" ht="21">
      <c r="A63" s="210" t="s">
        <v>195</v>
      </c>
      <c r="B63" s="211">
        <f t="shared" si="12"/>
        <v>120.54001928640308</v>
      </c>
      <c r="C63" s="212">
        <f t="shared" si="13"/>
        <v>2.4108003857280615</v>
      </c>
      <c r="D63" s="211">
        <f t="shared" si="14"/>
        <v>122.95081967213115</v>
      </c>
      <c r="E63" s="212">
        <f t="shared" si="15"/>
        <v>27.049180327868854</v>
      </c>
      <c r="F63" s="211">
        <v>150</v>
      </c>
    </row>
    <row r="64" spans="1:6" ht="21">
      <c r="A64" s="187" t="s">
        <v>196</v>
      </c>
      <c r="B64" s="213">
        <f t="shared" si="12"/>
        <v>241.08003857280616</v>
      </c>
      <c r="C64" s="188">
        <f t="shared" si="13"/>
        <v>4.8216007714561231</v>
      </c>
      <c r="D64" s="213">
        <f t="shared" si="14"/>
        <v>245.90163934426229</v>
      </c>
      <c r="E64" s="188">
        <f t="shared" si="15"/>
        <v>54.098360655737707</v>
      </c>
      <c r="F64" s="213">
        <v>300</v>
      </c>
    </row>
    <row r="65" spans="1:7" ht="21">
      <c r="A65" s="187" t="s">
        <v>197</v>
      </c>
      <c r="B65" s="213">
        <f t="shared" si="12"/>
        <v>160.72002571520412</v>
      </c>
      <c r="C65" s="188">
        <f t="shared" si="13"/>
        <v>3.2144005143040824</v>
      </c>
      <c r="D65" s="213">
        <f>F65/1.22</f>
        <v>163.9344262295082</v>
      </c>
      <c r="E65" s="188">
        <f t="shared" si="15"/>
        <v>36.065573770491802</v>
      </c>
      <c r="F65" s="213">
        <v>200</v>
      </c>
    </row>
    <row r="66" spans="1:7" ht="21">
      <c r="A66" s="187" t="s">
        <v>198</v>
      </c>
      <c r="B66" s="213">
        <f t="shared" si="12"/>
        <v>281.26004500160718</v>
      </c>
      <c r="C66" s="188">
        <f t="shared" si="13"/>
        <v>5.6252009000321435</v>
      </c>
      <c r="D66" s="213">
        <f>F66/1.22</f>
        <v>286.88524590163934</v>
      </c>
      <c r="E66" s="188">
        <f t="shared" si="15"/>
        <v>63.114754098360656</v>
      </c>
      <c r="F66" s="213">
        <v>350</v>
      </c>
    </row>
    <row r="67" spans="1:7" ht="21">
      <c r="A67" s="187" t="s">
        <v>199</v>
      </c>
      <c r="B67" s="213">
        <f t="shared" si="12"/>
        <v>321.44005143040823</v>
      </c>
      <c r="C67" s="188">
        <f t="shared" si="13"/>
        <v>6.4288010286081647</v>
      </c>
      <c r="D67" s="213">
        <f>F67/1.22</f>
        <v>327.86885245901641</v>
      </c>
      <c r="E67" s="188">
        <f t="shared" si="15"/>
        <v>72.131147540983605</v>
      </c>
      <c r="F67" s="213">
        <v>400</v>
      </c>
    </row>
    <row r="68" spans="1:7" ht="21.75" thickBot="1">
      <c r="A68" s="214" t="s">
        <v>200</v>
      </c>
      <c r="B68" s="215">
        <f t="shared" si="12"/>
        <v>321.44005143040823</v>
      </c>
      <c r="C68" s="216">
        <f t="shared" si="13"/>
        <v>6.4288010286081647</v>
      </c>
      <c r="D68" s="215">
        <f>F68/1.22</f>
        <v>327.86885245901641</v>
      </c>
      <c r="E68" s="216">
        <f t="shared" si="15"/>
        <v>72.131147540983605</v>
      </c>
      <c r="F68" s="215">
        <v>400</v>
      </c>
    </row>
    <row r="69" spans="1:7" s="5" customFormat="1" ht="29.25" thickBot="1">
      <c r="A69" s="206" t="s">
        <v>201</v>
      </c>
      <c r="B69" s="207" t="s">
        <v>143</v>
      </c>
      <c r="C69" s="208" t="s">
        <v>141</v>
      </c>
      <c r="D69" s="208" t="s">
        <v>555</v>
      </c>
      <c r="E69" s="208" t="s">
        <v>4</v>
      </c>
      <c r="F69" s="209" t="s">
        <v>143</v>
      </c>
    </row>
    <row r="70" spans="1:7" ht="21">
      <c r="A70" s="210" t="s">
        <v>202</v>
      </c>
      <c r="B70" s="211">
        <f t="shared" ref="B70:B90" si="16">D70/1.02</f>
        <v>241.08003857280616</v>
      </c>
      <c r="C70" s="212">
        <f t="shared" ref="C70:C90" si="17">B70*2%</f>
        <v>4.8216007714561231</v>
      </c>
      <c r="D70" s="211">
        <f t="shared" ref="D70:D83" si="18">F70/1.22</f>
        <v>245.90163934426229</v>
      </c>
      <c r="E70" s="212">
        <f t="shared" ref="E70:E90" si="19">D70*22%</f>
        <v>54.098360655737707</v>
      </c>
      <c r="F70" s="211">
        <v>300</v>
      </c>
      <c r="G70" s="8"/>
    </row>
    <row r="71" spans="1:7" ht="21">
      <c r="A71" s="187" t="s">
        <v>203</v>
      </c>
      <c r="B71" s="213">
        <f t="shared" si="16"/>
        <v>401.80006428801028</v>
      </c>
      <c r="C71" s="188">
        <f t="shared" si="17"/>
        <v>8.0360012857602054</v>
      </c>
      <c r="D71" s="213">
        <f t="shared" si="18"/>
        <v>409.8360655737705</v>
      </c>
      <c r="E71" s="188">
        <f t="shared" si="19"/>
        <v>90.163934426229517</v>
      </c>
      <c r="F71" s="213">
        <v>500</v>
      </c>
      <c r="G71" s="8"/>
    </row>
    <row r="72" spans="1:7" ht="21">
      <c r="A72" s="187" t="s">
        <v>204</v>
      </c>
      <c r="B72" s="213">
        <f t="shared" si="16"/>
        <v>401.80006428801028</v>
      </c>
      <c r="C72" s="188">
        <f t="shared" si="17"/>
        <v>8.0360012857602054</v>
      </c>
      <c r="D72" s="213">
        <f t="shared" si="18"/>
        <v>409.8360655737705</v>
      </c>
      <c r="E72" s="188">
        <f t="shared" si="19"/>
        <v>90.163934426229517</v>
      </c>
      <c r="F72" s="213">
        <v>500</v>
      </c>
      <c r="G72" s="8"/>
    </row>
    <row r="73" spans="1:7" ht="21">
      <c r="A73" s="187" t="s">
        <v>205</v>
      </c>
      <c r="B73" s="213">
        <f t="shared" si="16"/>
        <v>321.44005143040823</v>
      </c>
      <c r="C73" s="188">
        <f t="shared" si="17"/>
        <v>6.4288010286081647</v>
      </c>
      <c r="D73" s="213">
        <f t="shared" si="18"/>
        <v>327.86885245901641</v>
      </c>
      <c r="E73" s="188">
        <f t="shared" si="19"/>
        <v>72.131147540983605</v>
      </c>
      <c r="F73" s="213">
        <v>400</v>
      </c>
      <c r="G73" s="8"/>
    </row>
    <row r="74" spans="1:7" ht="21">
      <c r="A74" s="187" t="s">
        <v>206</v>
      </c>
      <c r="B74" s="213">
        <f t="shared" si="16"/>
        <v>401.80006428801028</v>
      </c>
      <c r="C74" s="188">
        <f t="shared" si="17"/>
        <v>8.0360012857602054</v>
      </c>
      <c r="D74" s="213">
        <f t="shared" si="18"/>
        <v>409.8360655737705</v>
      </c>
      <c r="E74" s="188">
        <f t="shared" si="19"/>
        <v>90.163934426229517</v>
      </c>
      <c r="F74" s="213">
        <v>500</v>
      </c>
      <c r="G74" s="8"/>
    </row>
    <row r="75" spans="1:7" ht="21">
      <c r="A75" s="187" t="s">
        <v>207</v>
      </c>
      <c r="B75" s="213">
        <f t="shared" si="16"/>
        <v>160.72002571520412</v>
      </c>
      <c r="C75" s="188">
        <f t="shared" si="17"/>
        <v>3.2144005143040824</v>
      </c>
      <c r="D75" s="213">
        <f t="shared" si="18"/>
        <v>163.9344262295082</v>
      </c>
      <c r="E75" s="188">
        <f t="shared" si="19"/>
        <v>36.065573770491802</v>
      </c>
      <c r="F75" s="213">
        <v>200</v>
      </c>
      <c r="G75" s="8"/>
    </row>
    <row r="76" spans="1:7" ht="21">
      <c r="A76" s="187" t="s">
        <v>208</v>
      </c>
      <c r="B76" s="213">
        <f t="shared" si="16"/>
        <v>401.80006428801028</v>
      </c>
      <c r="C76" s="188">
        <f t="shared" si="17"/>
        <v>8.0360012857602054</v>
      </c>
      <c r="D76" s="213">
        <f t="shared" si="18"/>
        <v>409.8360655737705</v>
      </c>
      <c r="E76" s="188">
        <f t="shared" si="19"/>
        <v>90.163934426229517</v>
      </c>
      <c r="F76" s="213">
        <v>500</v>
      </c>
      <c r="G76" s="8"/>
    </row>
    <row r="77" spans="1:7" ht="21">
      <c r="A77" s="187" t="s">
        <v>209</v>
      </c>
      <c r="B77" s="213">
        <f t="shared" si="16"/>
        <v>361.62005785920923</v>
      </c>
      <c r="C77" s="188">
        <f t="shared" si="17"/>
        <v>7.2324011571841851</v>
      </c>
      <c r="D77" s="213">
        <f t="shared" si="18"/>
        <v>368.85245901639342</v>
      </c>
      <c r="E77" s="188">
        <f t="shared" si="19"/>
        <v>81.147540983606561</v>
      </c>
      <c r="F77" s="213">
        <v>450</v>
      </c>
      <c r="G77" s="8"/>
    </row>
    <row r="78" spans="1:7" ht="21">
      <c r="A78" s="187" t="s">
        <v>210</v>
      </c>
      <c r="B78" s="213">
        <f t="shared" si="16"/>
        <v>200.90003214400514</v>
      </c>
      <c r="C78" s="188">
        <f t="shared" si="17"/>
        <v>4.0180006428801027</v>
      </c>
      <c r="D78" s="213">
        <f t="shared" si="18"/>
        <v>204.91803278688525</v>
      </c>
      <c r="E78" s="188">
        <f t="shared" si="19"/>
        <v>45.081967213114758</v>
      </c>
      <c r="F78" s="213">
        <v>250</v>
      </c>
      <c r="G78" s="8"/>
    </row>
    <row r="79" spans="1:7" ht="21">
      <c r="A79" s="187" t="s">
        <v>211</v>
      </c>
      <c r="B79" s="213">
        <f t="shared" si="16"/>
        <v>401.80006428801028</v>
      </c>
      <c r="C79" s="188">
        <f t="shared" si="17"/>
        <v>8.0360012857602054</v>
      </c>
      <c r="D79" s="213">
        <f t="shared" si="18"/>
        <v>409.8360655737705</v>
      </c>
      <c r="E79" s="188">
        <f t="shared" si="19"/>
        <v>90.163934426229517</v>
      </c>
      <c r="F79" s="213">
        <v>500</v>
      </c>
      <c r="G79" s="8"/>
    </row>
    <row r="80" spans="1:7" ht="21">
      <c r="A80" s="187" t="s">
        <v>212</v>
      </c>
      <c r="B80" s="213">
        <f t="shared" si="16"/>
        <v>160.72002571520412</v>
      </c>
      <c r="C80" s="188">
        <f t="shared" si="17"/>
        <v>3.2144005143040824</v>
      </c>
      <c r="D80" s="213">
        <f t="shared" si="18"/>
        <v>163.9344262295082</v>
      </c>
      <c r="E80" s="188">
        <f t="shared" si="19"/>
        <v>36.065573770491802</v>
      </c>
      <c r="F80" s="213">
        <v>200</v>
      </c>
      <c r="G80" s="8"/>
    </row>
    <row r="81" spans="1:7" ht="21">
      <c r="A81" s="187" t="s">
        <v>213</v>
      </c>
      <c r="B81" s="213">
        <f t="shared" si="16"/>
        <v>321.44005143040823</v>
      </c>
      <c r="C81" s="188">
        <f t="shared" si="17"/>
        <v>6.4288010286081647</v>
      </c>
      <c r="D81" s="213">
        <f t="shared" si="18"/>
        <v>327.86885245901641</v>
      </c>
      <c r="E81" s="188">
        <f t="shared" si="19"/>
        <v>72.131147540983605</v>
      </c>
      <c r="F81" s="213">
        <v>400</v>
      </c>
      <c r="G81" s="8"/>
    </row>
    <row r="82" spans="1:7" ht="21">
      <c r="A82" s="187" t="s">
        <v>214</v>
      </c>
      <c r="B82" s="213">
        <f t="shared" si="16"/>
        <v>401.80006428801028</v>
      </c>
      <c r="C82" s="188">
        <f t="shared" si="17"/>
        <v>8.0360012857602054</v>
      </c>
      <c r="D82" s="213">
        <f t="shared" si="18"/>
        <v>409.8360655737705</v>
      </c>
      <c r="E82" s="188">
        <f t="shared" si="19"/>
        <v>90.163934426229517</v>
      </c>
      <c r="F82" s="213">
        <v>500</v>
      </c>
      <c r="G82" s="8"/>
    </row>
    <row r="83" spans="1:7" ht="21">
      <c r="A83" s="187" t="s">
        <v>215</v>
      </c>
      <c r="B83" s="213">
        <f t="shared" si="16"/>
        <v>321.44005143040823</v>
      </c>
      <c r="C83" s="188">
        <f t="shared" si="17"/>
        <v>6.4288010286081647</v>
      </c>
      <c r="D83" s="213">
        <f t="shared" si="18"/>
        <v>327.86885245901641</v>
      </c>
      <c r="E83" s="188">
        <f t="shared" si="19"/>
        <v>72.131147540983605</v>
      </c>
      <c r="F83" s="213">
        <v>400</v>
      </c>
      <c r="G83" s="8"/>
    </row>
    <row r="84" spans="1:7" ht="21">
      <c r="A84" s="187" t="s">
        <v>216</v>
      </c>
      <c r="B84" s="213">
        <f t="shared" si="16"/>
        <v>162.04829039053638</v>
      </c>
      <c r="C84" s="188">
        <f t="shared" si="17"/>
        <v>3.2409658078107277</v>
      </c>
      <c r="D84" s="213">
        <f t="shared" ref="D84" si="20">F84/1.21</f>
        <v>165.28925619834712</v>
      </c>
      <c r="E84" s="188">
        <f t="shared" si="19"/>
        <v>36.363636363636367</v>
      </c>
      <c r="F84" s="213">
        <v>200</v>
      </c>
      <c r="G84" s="8"/>
    </row>
    <row r="85" spans="1:7" ht="21">
      <c r="A85" s="187" t="s">
        <v>217</v>
      </c>
      <c r="B85" s="213">
        <f t="shared" si="16"/>
        <v>80.360012857602058</v>
      </c>
      <c r="C85" s="188">
        <f t="shared" si="17"/>
        <v>1.6072002571520412</v>
      </c>
      <c r="D85" s="213">
        <f t="shared" ref="D85:D90" si="21">F85/1.22</f>
        <v>81.967213114754102</v>
      </c>
      <c r="E85" s="188">
        <f t="shared" si="19"/>
        <v>18.032786885245901</v>
      </c>
      <c r="F85" s="213">
        <v>100</v>
      </c>
      <c r="G85" s="8"/>
    </row>
    <row r="86" spans="1:7" ht="21">
      <c r="A86" s="187" t="s">
        <v>218</v>
      </c>
      <c r="B86" s="213">
        <f t="shared" si="16"/>
        <v>522.34008357441337</v>
      </c>
      <c r="C86" s="188">
        <f t="shared" si="17"/>
        <v>10.446801671488268</v>
      </c>
      <c r="D86" s="213">
        <f t="shared" si="21"/>
        <v>532.78688524590166</v>
      </c>
      <c r="E86" s="188">
        <f t="shared" si="19"/>
        <v>117.21311475409837</v>
      </c>
      <c r="F86" s="213">
        <v>650</v>
      </c>
      <c r="G86" s="8"/>
    </row>
    <row r="87" spans="1:7" ht="21">
      <c r="A87" s="187" t="s">
        <v>219</v>
      </c>
      <c r="B87" s="213">
        <f t="shared" si="16"/>
        <v>281.26004500160718</v>
      </c>
      <c r="C87" s="188">
        <f t="shared" si="17"/>
        <v>5.6252009000321435</v>
      </c>
      <c r="D87" s="213">
        <f t="shared" si="21"/>
        <v>286.88524590163934</v>
      </c>
      <c r="E87" s="188">
        <f t="shared" si="19"/>
        <v>63.114754098360656</v>
      </c>
      <c r="F87" s="213">
        <v>350</v>
      </c>
      <c r="G87" s="8"/>
    </row>
    <row r="88" spans="1:7" ht="21">
      <c r="A88" s="187" t="s">
        <v>220</v>
      </c>
      <c r="B88" s="213">
        <f t="shared" si="16"/>
        <v>482.16007714561232</v>
      </c>
      <c r="C88" s="188">
        <f t="shared" si="17"/>
        <v>9.6432015429122462</v>
      </c>
      <c r="D88" s="213">
        <f t="shared" si="21"/>
        <v>491.80327868852459</v>
      </c>
      <c r="E88" s="188">
        <f t="shared" si="19"/>
        <v>108.19672131147541</v>
      </c>
      <c r="F88" s="213">
        <v>600</v>
      </c>
      <c r="G88" s="8"/>
    </row>
    <row r="89" spans="1:7" ht="21">
      <c r="A89" s="187" t="s">
        <v>221</v>
      </c>
      <c r="B89" s="213">
        <f t="shared" si="16"/>
        <v>281.26004500160718</v>
      </c>
      <c r="C89" s="188">
        <f t="shared" si="17"/>
        <v>5.6252009000321435</v>
      </c>
      <c r="D89" s="213">
        <f t="shared" si="21"/>
        <v>286.88524590163934</v>
      </c>
      <c r="E89" s="188">
        <f t="shared" si="19"/>
        <v>63.114754098360656</v>
      </c>
      <c r="F89" s="213">
        <v>350</v>
      </c>
      <c r="G89" s="8"/>
    </row>
    <row r="90" spans="1:7" ht="21.75" thickBot="1">
      <c r="A90" s="214" t="s">
        <v>222</v>
      </c>
      <c r="B90" s="215">
        <f t="shared" si="16"/>
        <v>642.88010286081646</v>
      </c>
      <c r="C90" s="216">
        <f t="shared" si="17"/>
        <v>12.857602057216329</v>
      </c>
      <c r="D90" s="215">
        <f t="shared" si="21"/>
        <v>655.73770491803282</v>
      </c>
      <c r="E90" s="216">
        <f t="shared" si="19"/>
        <v>144.26229508196721</v>
      </c>
      <c r="F90" s="215">
        <v>800</v>
      </c>
      <c r="G90" s="8"/>
    </row>
    <row r="91" spans="1:7" s="5" customFormat="1" ht="29.25" thickBot="1">
      <c r="A91" s="206" t="s">
        <v>223</v>
      </c>
      <c r="B91" s="207" t="s">
        <v>143</v>
      </c>
      <c r="C91" s="208" t="s">
        <v>141</v>
      </c>
      <c r="D91" s="208" t="s">
        <v>555</v>
      </c>
      <c r="E91" s="208" t="s">
        <v>4</v>
      </c>
      <c r="F91" s="209" t="s">
        <v>143</v>
      </c>
      <c r="G91" s="9"/>
    </row>
    <row r="92" spans="1:7" ht="23.25">
      <c r="A92" s="229" t="s">
        <v>224</v>
      </c>
      <c r="B92" s="230">
        <f t="shared" ref="B92:B101" si="22">D92/1.02</f>
        <v>120.54001928640308</v>
      </c>
      <c r="C92" s="231">
        <f t="shared" ref="C92:C101" si="23">B92*2%</f>
        <v>2.4108003857280615</v>
      </c>
      <c r="D92" s="230">
        <f t="shared" ref="D92:D101" si="24">F92/1.22</f>
        <v>122.95081967213115</v>
      </c>
      <c r="E92" s="231">
        <f t="shared" ref="E92:E101" si="25">D92*22%</f>
        <v>27.049180327868854</v>
      </c>
      <c r="F92" s="230">
        <v>150</v>
      </c>
      <c r="G92" s="8"/>
    </row>
    <row r="93" spans="1:7" ht="23.25">
      <c r="A93" s="232" t="s">
        <v>225</v>
      </c>
      <c r="B93" s="233">
        <f t="shared" si="22"/>
        <v>401.80006428801028</v>
      </c>
      <c r="C93" s="234">
        <f t="shared" si="23"/>
        <v>8.0360012857602054</v>
      </c>
      <c r="D93" s="233">
        <f t="shared" si="24"/>
        <v>409.8360655737705</v>
      </c>
      <c r="E93" s="234">
        <f t="shared" si="25"/>
        <v>90.163934426229517</v>
      </c>
      <c r="F93" s="233">
        <v>500</v>
      </c>
      <c r="G93" s="8"/>
    </row>
    <row r="94" spans="1:7" ht="23.25">
      <c r="A94" s="232" t="s">
        <v>226</v>
      </c>
      <c r="B94" s="233">
        <f t="shared" si="22"/>
        <v>321.44005143040823</v>
      </c>
      <c r="C94" s="234">
        <f t="shared" si="23"/>
        <v>6.4288010286081647</v>
      </c>
      <c r="D94" s="233">
        <f t="shared" si="24"/>
        <v>327.86885245901641</v>
      </c>
      <c r="E94" s="234">
        <f t="shared" si="25"/>
        <v>72.131147540983605</v>
      </c>
      <c r="F94" s="233">
        <v>400</v>
      </c>
      <c r="G94" s="8"/>
    </row>
    <row r="95" spans="1:7" ht="23.25">
      <c r="A95" s="232" t="s">
        <v>227</v>
      </c>
      <c r="B95" s="233">
        <f t="shared" si="22"/>
        <v>361.62005785920923</v>
      </c>
      <c r="C95" s="234">
        <f t="shared" si="23"/>
        <v>7.2324011571841851</v>
      </c>
      <c r="D95" s="233">
        <f t="shared" si="24"/>
        <v>368.85245901639342</v>
      </c>
      <c r="E95" s="234">
        <f t="shared" si="25"/>
        <v>81.147540983606561</v>
      </c>
      <c r="F95" s="233">
        <v>450</v>
      </c>
      <c r="G95" s="8"/>
    </row>
    <row r="96" spans="1:7" ht="23.25">
      <c r="A96" s="232" t="s">
        <v>228</v>
      </c>
      <c r="B96" s="233">
        <f t="shared" si="22"/>
        <v>361.62005785920923</v>
      </c>
      <c r="C96" s="234">
        <f t="shared" si="23"/>
        <v>7.2324011571841851</v>
      </c>
      <c r="D96" s="233">
        <f t="shared" si="24"/>
        <v>368.85245901639342</v>
      </c>
      <c r="E96" s="234">
        <f t="shared" si="25"/>
        <v>81.147540983606561</v>
      </c>
      <c r="F96" s="233">
        <v>450</v>
      </c>
      <c r="G96" s="8"/>
    </row>
    <row r="97" spans="1:7" ht="23.25">
      <c r="A97" s="232" t="s">
        <v>229</v>
      </c>
      <c r="B97" s="233">
        <f t="shared" si="22"/>
        <v>160.72002571520412</v>
      </c>
      <c r="C97" s="234">
        <f t="shared" si="23"/>
        <v>3.2144005143040824</v>
      </c>
      <c r="D97" s="233">
        <f t="shared" si="24"/>
        <v>163.9344262295082</v>
      </c>
      <c r="E97" s="234">
        <f t="shared" si="25"/>
        <v>36.065573770491802</v>
      </c>
      <c r="F97" s="233">
        <v>200</v>
      </c>
      <c r="G97" s="8"/>
    </row>
    <row r="98" spans="1:7" ht="23.25">
      <c r="A98" s="232" t="s">
        <v>230</v>
      </c>
      <c r="B98" s="233">
        <f t="shared" si="22"/>
        <v>361.62005785920923</v>
      </c>
      <c r="C98" s="234">
        <f t="shared" si="23"/>
        <v>7.2324011571841851</v>
      </c>
      <c r="D98" s="233">
        <f t="shared" si="24"/>
        <v>368.85245901639342</v>
      </c>
      <c r="E98" s="234">
        <f t="shared" si="25"/>
        <v>81.147540983606561</v>
      </c>
      <c r="F98" s="233">
        <v>450</v>
      </c>
      <c r="G98" s="8"/>
    </row>
    <row r="99" spans="1:7" ht="23.25">
      <c r="A99" s="232" t="s">
        <v>231</v>
      </c>
      <c r="B99" s="233">
        <f t="shared" si="22"/>
        <v>361.62005785920923</v>
      </c>
      <c r="C99" s="234">
        <f t="shared" si="23"/>
        <v>7.2324011571841851</v>
      </c>
      <c r="D99" s="233">
        <f t="shared" si="24"/>
        <v>368.85245901639342</v>
      </c>
      <c r="E99" s="234">
        <f t="shared" si="25"/>
        <v>81.147540983606561</v>
      </c>
      <c r="F99" s="233">
        <v>450</v>
      </c>
      <c r="G99" s="8"/>
    </row>
    <row r="100" spans="1:7" ht="23.25">
      <c r="A100" s="232" t="s">
        <v>232</v>
      </c>
      <c r="B100" s="233">
        <f t="shared" si="22"/>
        <v>482.16007714561232</v>
      </c>
      <c r="C100" s="234">
        <f t="shared" si="23"/>
        <v>9.6432015429122462</v>
      </c>
      <c r="D100" s="233">
        <f t="shared" si="24"/>
        <v>491.80327868852459</v>
      </c>
      <c r="E100" s="234">
        <f t="shared" si="25"/>
        <v>108.19672131147541</v>
      </c>
      <c r="F100" s="233">
        <v>600</v>
      </c>
      <c r="G100" s="8"/>
    </row>
    <row r="101" spans="1:7" ht="24" thickBot="1">
      <c r="A101" s="235" t="s">
        <v>233</v>
      </c>
      <c r="B101" s="236">
        <f t="shared" si="22"/>
        <v>200.90003214400514</v>
      </c>
      <c r="C101" s="237">
        <f t="shared" si="23"/>
        <v>4.0180006428801027</v>
      </c>
      <c r="D101" s="236">
        <f t="shared" si="24"/>
        <v>204.91803278688525</v>
      </c>
      <c r="E101" s="237">
        <f t="shared" si="25"/>
        <v>45.081967213114758</v>
      </c>
      <c r="F101" s="236">
        <v>250</v>
      </c>
      <c r="G101" s="8"/>
    </row>
    <row r="102" spans="1:7" s="5" customFormat="1" ht="29.25" thickBot="1">
      <c r="A102" s="206" t="s">
        <v>234</v>
      </c>
      <c r="B102" s="207" t="s">
        <v>143</v>
      </c>
      <c r="C102" s="208" t="s">
        <v>141</v>
      </c>
      <c r="D102" s="208" t="s">
        <v>555</v>
      </c>
      <c r="E102" s="208" t="s">
        <v>4</v>
      </c>
      <c r="F102" s="209" t="s">
        <v>143</v>
      </c>
      <c r="G102" s="9"/>
    </row>
    <row r="103" spans="1:7" ht="23.25">
      <c r="A103" s="229" t="s">
        <v>235</v>
      </c>
      <c r="B103" s="230">
        <f>D103/1.02</f>
        <v>361.62005785920923</v>
      </c>
      <c r="C103" s="231">
        <f>B103*2%</f>
        <v>7.2324011571841851</v>
      </c>
      <c r="D103" s="230">
        <f>F103/1.22</f>
        <v>368.85245901639342</v>
      </c>
      <c r="E103" s="231">
        <f>D103*22%</f>
        <v>81.147540983606561</v>
      </c>
      <c r="F103" s="230">
        <v>450</v>
      </c>
      <c r="G103" s="8"/>
    </row>
    <row r="104" spans="1:7" ht="23.25">
      <c r="A104" s="232" t="s">
        <v>236</v>
      </c>
      <c r="B104" s="233">
        <f>D104/1.02</f>
        <v>482.16007714561232</v>
      </c>
      <c r="C104" s="234">
        <f>B104*2%</f>
        <v>9.6432015429122462</v>
      </c>
      <c r="D104" s="233">
        <f>F104/1.22</f>
        <v>491.80327868852459</v>
      </c>
      <c r="E104" s="234">
        <f>D104*22%</f>
        <v>108.19672131147541</v>
      </c>
      <c r="F104" s="233">
        <v>600</v>
      </c>
      <c r="G104" s="8"/>
    </row>
    <row r="105" spans="1:7" ht="24" thickBot="1">
      <c r="A105" s="235" t="s">
        <v>237</v>
      </c>
      <c r="B105" s="236">
        <f>D105/1.02</f>
        <v>321.44005143040823</v>
      </c>
      <c r="C105" s="237">
        <f>B105*2%</f>
        <v>6.4288010286081647</v>
      </c>
      <c r="D105" s="236">
        <f>F105/1.22</f>
        <v>327.86885245901641</v>
      </c>
      <c r="E105" s="237">
        <f>D105*22%</f>
        <v>72.131147540983605</v>
      </c>
      <c r="F105" s="236">
        <v>400</v>
      </c>
      <c r="G105" s="8"/>
    </row>
    <row r="106" spans="1:7" s="5" customFormat="1" ht="29.25" thickBot="1">
      <c r="A106" s="206" t="s">
        <v>238</v>
      </c>
      <c r="B106" s="207" t="s">
        <v>143</v>
      </c>
      <c r="C106" s="208" t="s">
        <v>141</v>
      </c>
      <c r="D106" s="238" t="s">
        <v>142</v>
      </c>
      <c r="E106" s="208" t="s">
        <v>4</v>
      </c>
      <c r="F106" s="209" t="s">
        <v>143</v>
      </c>
      <c r="G106" s="9"/>
    </row>
    <row r="107" spans="1:7" ht="21">
      <c r="A107" s="210" t="s">
        <v>239</v>
      </c>
      <c r="B107" s="211">
        <f t="shared" ref="B107:B113" si="26">D107/1.02</f>
        <v>120.54001928640308</v>
      </c>
      <c r="C107" s="212">
        <f t="shared" ref="C107:C113" si="27">B107*2%</f>
        <v>2.4108003857280615</v>
      </c>
      <c r="D107" s="211">
        <f t="shared" ref="D107:D113" si="28">F107/1.22</f>
        <v>122.95081967213115</v>
      </c>
      <c r="E107" s="212">
        <f t="shared" ref="E107:E113" si="29">D107*22%</f>
        <v>27.049180327868854</v>
      </c>
      <c r="F107" s="211">
        <v>150</v>
      </c>
      <c r="G107" s="8"/>
    </row>
    <row r="108" spans="1:7" ht="21">
      <c r="A108" s="187" t="s">
        <v>240</v>
      </c>
      <c r="B108" s="213">
        <f t="shared" si="26"/>
        <v>361.62005785920923</v>
      </c>
      <c r="C108" s="188">
        <f t="shared" si="27"/>
        <v>7.2324011571841851</v>
      </c>
      <c r="D108" s="213">
        <f t="shared" si="28"/>
        <v>368.85245901639342</v>
      </c>
      <c r="E108" s="188">
        <f t="shared" si="29"/>
        <v>81.147540983606561</v>
      </c>
      <c r="F108" s="213">
        <v>450</v>
      </c>
      <c r="G108" s="8"/>
    </row>
    <row r="109" spans="1:7" ht="21">
      <c r="A109" s="187" t="s">
        <v>241</v>
      </c>
      <c r="B109" s="213">
        <f t="shared" si="26"/>
        <v>321.44005143040823</v>
      </c>
      <c r="C109" s="188">
        <f t="shared" si="27"/>
        <v>6.4288010286081647</v>
      </c>
      <c r="D109" s="213">
        <f t="shared" si="28"/>
        <v>327.86885245901641</v>
      </c>
      <c r="E109" s="188">
        <f t="shared" si="29"/>
        <v>72.131147540983605</v>
      </c>
      <c r="F109" s="213">
        <v>400</v>
      </c>
      <c r="G109" s="8"/>
    </row>
    <row r="110" spans="1:7" ht="21">
      <c r="A110" s="187" t="s">
        <v>242</v>
      </c>
      <c r="B110" s="213">
        <f t="shared" si="26"/>
        <v>401.80006428801028</v>
      </c>
      <c r="C110" s="188">
        <f t="shared" si="27"/>
        <v>8.0360012857602054</v>
      </c>
      <c r="D110" s="213">
        <f t="shared" si="28"/>
        <v>409.8360655737705</v>
      </c>
      <c r="E110" s="188">
        <f t="shared" si="29"/>
        <v>90.163934426229517</v>
      </c>
      <c r="F110" s="213">
        <v>500</v>
      </c>
      <c r="G110" s="8"/>
    </row>
    <row r="111" spans="1:7" ht="21">
      <c r="A111" s="187" t="s">
        <v>243</v>
      </c>
      <c r="B111" s="213">
        <f t="shared" si="26"/>
        <v>401.80006428801028</v>
      </c>
      <c r="C111" s="188">
        <f t="shared" si="27"/>
        <v>8.0360012857602054</v>
      </c>
      <c r="D111" s="213">
        <f t="shared" si="28"/>
        <v>409.8360655737705</v>
      </c>
      <c r="E111" s="188">
        <f t="shared" si="29"/>
        <v>90.163934426229517</v>
      </c>
      <c r="F111" s="213">
        <v>500</v>
      </c>
      <c r="G111" s="8"/>
    </row>
    <row r="112" spans="1:7" ht="21">
      <c r="A112" s="187" t="s">
        <v>244</v>
      </c>
      <c r="B112" s="213">
        <f t="shared" si="26"/>
        <v>321.44005143040823</v>
      </c>
      <c r="C112" s="188">
        <f t="shared" si="27"/>
        <v>6.4288010286081647</v>
      </c>
      <c r="D112" s="213">
        <f t="shared" si="28"/>
        <v>327.86885245901641</v>
      </c>
      <c r="E112" s="188">
        <f t="shared" si="29"/>
        <v>72.131147540983605</v>
      </c>
      <c r="F112" s="213">
        <v>400</v>
      </c>
      <c r="G112" s="8"/>
    </row>
    <row r="113" spans="1:7" ht="21.75" thickBot="1">
      <c r="A113" s="214" t="s">
        <v>245</v>
      </c>
      <c r="B113" s="215">
        <f t="shared" si="26"/>
        <v>281.26004500160718</v>
      </c>
      <c r="C113" s="216">
        <f t="shared" si="27"/>
        <v>5.6252009000321435</v>
      </c>
      <c r="D113" s="215">
        <f t="shared" si="28"/>
        <v>286.88524590163934</v>
      </c>
      <c r="E113" s="216">
        <f t="shared" si="29"/>
        <v>63.114754098360656</v>
      </c>
      <c r="F113" s="215">
        <v>350</v>
      </c>
      <c r="G113" s="8"/>
    </row>
    <row r="114" spans="1:7" s="5" customFormat="1" ht="29.25" thickBot="1">
      <c r="A114" s="223" t="s">
        <v>246</v>
      </c>
      <c r="B114" s="207" t="s">
        <v>143</v>
      </c>
      <c r="C114" s="208" t="s">
        <v>141</v>
      </c>
      <c r="D114" s="208" t="s">
        <v>555</v>
      </c>
      <c r="E114" s="239" t="s">
        <v>4</v>
      </c>
      <c r="F114" s="209" t="s">
        <v>143</v>
      </c>
      <c r="G114" s="9"/>
    </row>
    <row r="115" spans="1:7" ht="21">
      <c r="A115" s="210" t="s">
        <v>247</v>
      </c>
      <c r="B115" s="211">
        <f t="shared" ref="B115:B125" si="30">D115/1.02</f>
        <v>361.62005785920923</v>
      </c>
      <c r="C115" s="212">
        <f t="shared" ref="C115:C125" si="31">B115*2%</f>
        <v>7.2324011571841851</v>
      </c>
      <c r="D115" s="211">
        <f t="shared" ref="D115:D125" si="32">F115/1.22</f>
        <v>368.85245901639342</v>
      </c>
      <c r="E115" s="212">
        <f t="shared" ref="E115:E125" si="33">D115*22%</f>
        <v>81.147540983606561</v>
      </c>
      <c r="F115" s="211">
        <v>450</v>
      </c>
      <c r="G115" s="8"/>
    </row>
    <row r="116" spans="1:7" ht="21">
      <c r="A116" s="187" t="s">
        <v>248</v>
      </c>
      <c r="B116" s="213">
        <f t="shared" si="30"/>
        <v>321.44005143040823</v>
      </c>
      <c r="C116" s="188">
        <f t="shared" si="31"/>
        <v>6.4288010286081647</v>
      </c>
      <c r="D116" s="213">
        <f t="shared" si="32"/>
        <v>327.86885245901641</v>
      </c>
      <c r="E116" s="188">
        <f t="shared" si="33"/>
        <v>72.131147540983605</v>
      </c>
      <c r="F116" s="213">
        <v>400</v>
      </c>
      <c r="G116" s="8"/>
    </row>
    <row r="117" spans="1:7" ht="21">
      <c r="A117" s="187" t="s">
        <v>249</v>
      </c>
      <c r="B117" s="213">
        <f t="shared" si="30"/>
        <v>281.26004500160718</v>
      </c>
      <c r="C117" s="188">
        <f t="shared" si="31"/>
        <v>5.6252009000321435</v>
      </c>
      <c r="D117" s="213">
        <f t="shared" si="32"/>
        <v>286.88524590163934</v>
      </c>
      <c r="E117" s="188">
        <f t="shared" si="33"/>
        <v>63.114754098360656</v>
      </c>
      <c r="F117" s="213">
        <v>350</v>
      </c>
      <c r="G117" s="8"/>
    </row>
    <row r="118" spans="1:7" ht="21">
      <c r="A118" s="187" t="s">
        <v>250</v>
      </c>
      <c r="B118" s="213">
        <f t="shared" si="30"/>
        <v>160.72002571520412</v>
      </c>
      <c r="C118" s="188">
        <f t="shared" si="31"/>
        <v>3.2144005143040824</v>
      </c>
      <c r="D118" s="213">
        <f t="shared" si="32"/>
        <v>163.9344262295082</v>
      </c>
      <c r="E118" s="188">
        <f t="shared" si="33"/>
        <v>36.065573770491802</v>
      </c>
      <c r="F118" s="213">
        <v>200</v>
      </c>
      <c r="G118" s="8"/>
    </row>
    <row r="119" spans="1:7" ht="21">
      <c r="A119" s="187" t="s">
        <v>251</v>
      </c>
      <c r="B119" s="213">
        <f t="shared" si="30"/>
        <v>200.90003214400514</v>
      </c>
      <c r="C119" s="188">
        <f t="shared" si="31"/>
        <v>4.0180006428801027</v>
      </c>
      <c r="D119" s="213">
        <f t="shared" si="32"/>
        <v>204.91803278688525</v>
      </c>
      <c r="E119" s="188">
        <f t="shared" si="33"/>
        <v>45.081967213114758</v>
      </c>
      <c r="F119" s="213">
        <v>250</v>
      </c>
      <c r="G119" s="8"/>
    </row>
    <row r="120" spans="1:7" ht="21">
      <c r="A120" s="187" t="s">
        <v>252</v>
      </c>
      <c r="B120" s="213">
        <f t="shared" si="30"/>
        <v>321.44005143040823</v>
      </c>
      <c r="C120" s="188">
        <f t="shared" si="31"/>
        <v>6.4288010286081647</v>
      </c>
      <c r="D120" s="213">
        <f t="shared" si="32"/>
        <v>327.86885245901641</v>
      </c>
      <c r="E120" s="188">
        <f t="shared" si="33"/>
        <v>72.131147540983605</v>
      </c>
      <c r="F120" s="213">
        <v>400</v>
      </c>
      <c r="G120" s="8"/>
    </row>
    <row r="121" spans="1:7" ht="21">
      <c r="A121" s="187" t="s">
        <v>253</v>
      </c>
      <c r="B121" s="213">
        <f t="shared" si="30"/>
        <v>241.08003857280616</v>
      </c>
      <c r="C121" s="188">
        <f t="shared" si="31"/>
        <v>4.8216007714561231</v>
      </c>
      <c r="D121" s="213">
        <f t="shared" si="32"/>
        <v>245.90163934426229</v>
      </c>
      <c r="E121" s="188">
        <f t="shared" si="33"/>
        <v>54.098360655737707</v>
      </c>
      <c r="F121" s="213">
        <v>300</v>
      </c>
      <c r="G121" s="8"/>
    </row>
    <row r="122" spans="1:7" ht="21">
      <c r="A122" s="187" t="s">
        <v>254</v>
      </c>
      <c r="B122" s="213">
        <f t="shared" si="30"/>
        <v>321.44005143040823</v>
      </c>
      <c r="C122" s="188">
        <f t="shared" si="31"/>
        <v>6.4288010286081647</v>
      </c>
      <c r="D122" s="213">
        <f t="shared" si="32"/>
        <v>327.86885245901641</v>
      </c>
      <c r="E122" s="188">
        <f t="shared" si="33"/>
        <v>72.131147540983605</v>
      </c>
      <c r="F122" s="213">
        <v>400</v>
      </c>
      <c r="G122" s="8"/>
    </row>
    <row r="123" spans="1:7" ht="21">
      <c r="A123" s="187" t="s">
        <v>255</v>
      </c>
      <c r="B123" s="213">
        <f t="shared" si="30"/>
        <v>401.80006428801028</v>
      </c>
      <c r="C123" s="188">
        <f t="shared" si="31"/>
        <v>8.0360012857602054</v>
      </c>
      <c r="D123" s="213">
        <f t="shared" si="32"/>
        <v>409.8360655737705</v>
      </c>
      <c r="E123" s="188">
        <f t="shared" si="33"/>
        <v>90.163934426229517</v>
      </c>
      <c r="F123" s="213">
        <v>500</v>
      </c>
      <c r="G123" s="8"/>
    </row>
    <row r="124" spans="1:7" ht="21">
      <c r="A124" s="187" t="s">
        <v>256</v>
      </c>
      <c r="B124" s="213">
        <f t="shared" si="30"/>
        <v>40.180006428801029</v>
      </c>
      <c r="C124" s="188">
        <f t="shared" si="31"/>
        <v>0.80360012857602059</v>
      </c>
      <c r="D124" s="213">
        <f t="shared" si="32"/>
        <v>40.983606557377051</v>
      </c>
      <c r="E124" s="188">
        <f t="shared" si="33"/>
        <v>9.0163934426229506</v>
      </c>
      <c r="F124" s="213">
        <v>50</v>
      </c>
      <c r="G124" s="8"/>
    </row>
    <row r="125" spans="1:7" ht="21.75" thickBot="1">
      <c r="A125" s="214" t="s">
        <v>257</v>
      </c>
      <c r="B125" s="215">
        <f t="shared" si="30"/>
        <v>361.62005785920923</v>
      </c>
      <c r="C125" s="216">
        <f t="shared" si="31"/>
        <v>7.2324011571841851</v>
      </c>
      <c r="D125" s="215">
        <f t="shared" si="32"/>
        <v>368.85245901639342</v>
      </c>
      <c r="E125" s="216">
        <f t="shared" si="33"/>
        <v>81.147540983606561</v>
      </c>
      <c r="F125" s="215">
        <v>450</v>
      </c>
      <c r="G125" s="8"/>
    </row>
    <row r="126" spans="1:7" s="5" customFormat="1" ht="29.25" thickBot="1">
      <c r="A126" s="223" t="s">
        <v>258</v>
      </c>
      <c r="B126" s="207" t="s">
        <v>143</v>
      </c>
      <c r="C126" s="208" t="s">
        <v>141</v>
      </c>
      <c r="D126" s="208" t="s">
        <v>555</v>
      </c>
      <c r="E126" s="239" t="s">
        <v>4</v>
      </c>
      <c r="F126" s="209" t="s">
        <v>143</v>
      </c>
      <c r="G126" s="9"/>
    </row>
    <row r="127" spans="1:7" ht="21">
      <c r="A127" s="210" t="s">
        <v>259</v>
      </c>
      <c r="B127" s="211">
        <f t="shared" ref="B127:B135" si="34">D127/1.02</f>
        <v>64.288010286081644</v>
      </c>
      <c r="C127" s="212">
        <f t="shared" ref="C127:C135" si="35">B127*2%</f>
        <v>1.2857602057216329</v>
      </c>
      <c r="D127" s="211">
        <f t="shared" ref="D127:D135" si="36">F127/1.22</f>
        <v>65.573770491803273</v>
      </c>
      <c r="E127" s="212">
        <f t="shared" ref="E127:E135" si="37">D127*22%</f>
        <v>14.42622950819672</v>
      </c>
      <c r="F127" s="211">
        <v>80</v>
      </c>
      <c r="G127" s="8"/>
    </row>
    <row r="128" spans="1:7" ht="21">
      <c r="A128" s="187" t="s">
        <v>260</v>
      </c>
      <c r="B128" s="213">
        <f t="shared" si="34"/>
        <v>160.72002571520412</v>
      </c>
      <c r="C128" s="188">
        <f t="shared" si="35"/>
        <v>3.2144005143040824</v>
      </c>
      <c r="D128" s="213">
        <f t="shared" si="36"/>
        <v>163.9344262295082</v>
      </c>
      <c r="E128" s="188">
        <f t="shared" si="37"/>
        <v>36.065573770491802</v>
      </c>
      <c r="F128" s="213">
        <v>200</v>
      </c>
      <c r="G128" s="8"/>
    </row>
    <row r="129" spans="1:7" ht="21">
      <c r="A129" s="187" t="s">
        <v>261</v>
      </c>
      <c r="B129" s="213">
        <f t="shared" si="34"/>
        <v>241.08003857280616</v>
      </c>
      <c r="C129" s="188">
        <f t="shared" si="35"/>
        <v>4.8216007714561231</v>
      </c>
      <c r="D129" s="213">
        <f t="shared" si="36"/>
        <v>245.90163934426229</v>
      </c>
      <c r="E129" s="188">
        <f>D129*22%</f>
        <v>54.098360655737707</v>
      </c>
      <c r="F129" s="213">
        <v>300</v>
      </c>
      <c r="G129" s="8"/>
    </row>
    <row r="130" spans="1:7" ht="21">
      <c r="A130" s="187" t="s">
        <v>262</v>
      </c>
      <c r="B130" s="213">
        <f t="shared" si="34"/>
        <v>200.90003214400514</v>
      </c>
      <c r="C130" s="188">
        <f t="shared" si="35"/>
        <v>4.0180006428801027</v>
      </c>
      <c r="D130" s="213">
        <f t="shared" si="36"/>
        <v>204.91803278688525</v>
      </c>
      <c r="E130" s="188">
        <f t="shared" si="37"/>
        <v>45.081967213114758</v>
      </c>
      <c r="F130" s="213">
        <v>250</v>
      </c>
      <c r="G130" s="8"/>
    </row>
    <row r="131" spans="1:7" ht="21">
      <c r="A131" s="187" t="s">
        <v>263</v>
      </c>
      <c r="B131" s="213">
        <f t="shared" si="34"/>
        <v>321.44005143040823</v>
      </c>
      <c r="C131" s="188">
        <f t="shared" si="35"/>
        <v>6.4288010286081647</v>
      </c>
      <c r="D131" s="213">
        <f t="shared" si="36"/>
        <v>327.86885245901641</v>
      </c>
      <c r="E131" s="188">
        <f t="shared" si="37"/>
        <v>72.131147540983605</v>
      </c>
      <c r="F131" s="213">
        <v>400</v>
      </c>
      <c r="G131" s="8"/>
    </row>
    <row r="132" spans="1:7" ht="21">
      <c r="A132" s="187" t="s">
        <v>264</v>
      </c>
      <c r="B132" s="213">
        <f t="shared" si="34"/>
        <v>120.54001928640308</v>
      </c>
      <c r="C132" s="188">
        <f t="shared" si="35"/>
        <v>2.4108003857280615</v>
      </c>
      <c r="D132" s="213">
        <f t="shared" si="36"/>
        <v>122.95081967213115</v>
      </c>
      <c r="E132" s="188">
        <f t="shared" si="37"/>
        <v>27.049180327868854</v>
      </c>
      <c r="F132" s="213">
        <v>150</v>
      </c>
      <c r="G132" s="8"/>
    </row>
    <row r="133" spans="1:7" ht="21">
      <c r="A133" s="187" t="s">
        <v>265</v>
      </c>
      <c r="B133" s="213">
        <f t="shared" si="34"/>
        <v>80.360012857602058</v>
      </c>
      <c r="C133" s="188">
        <f t="shared" si="35"/>
        <v>1.6072002571520412</v>
      </c>
      <c r="D133" s="213">
        <f t="shared" si="36"/>
        <v>81.967213114754102</v>
      </c>
      <c r="E133" s="188">
        <f t="shared" si="37"/>
        <v>18.032786885245901</v>
      </c>
      <c r="F133" s="213">
        <v>100</v>
      </c>
      <c r="G133" s="8"/>
    </row>
    <row r="134" spans="1:7" ht="21">
      <c r="A134" s="187" t="s">
        <v>266</v>
      </c>
      <c r="B134" s="213">
        <f t="shared" si="34"/>
        <v>56.252009000321443</v>
      </c>
      <c r="C134" s="188">
        <f t="shared" si="35"/>
        <v>1.1250401800064289</v>
      </c>
      <c r="D134" s="213">
        <f t="shared" si="36"/>
        <v>57.377049180327873</v>
      </c>
      <c r="E134" s="188">
        <f t="shared" si="37"/>
        <v>12.622950819672132</v>
      </c>
      <c r="F134" s="213">
        <v>70</v>
      </c>
      <c r="G134" s="8"/>
    </row>
    <row r="135" spans="1:7" ht="21.75" thickBot="1">
      <c r="A135" s="214" t="s">
        <v>267</v>
      </c>
      <c r="B135" s="215">
        <f t="shared" si="34"/>
        <v>281.26004500160718</v>
      </c>
      <c r="C135" s="216">
        <f t="shared" si="35"/>
        <v>5.6252009000321435</v>
      </c>
      <c r="D135" s="215">
        <f t="shared" si="36"/>
        <v>286.88524590163934</v>
      </c>
      <c r="E135" s="216">
        <f t="shared" si="37"/>
        <v>63.114754098360656</v>
      </c>
      <c r="F135" s="215">
        <v>350</v>
      </c>
      <c r="G135" s="8"/>
    </row>
    <row r="136" spans="1:7" s="5" customFormat="1" ht="29.25" thickBot="1">
      <c r="A136" s="223" t="s">
        <v>268</v>
      </c>
      <c r="B136" s="207" t="s">
        <v>143</v>
      </c>
      <c r="C136" s="208" t="s">
        <v>141</v>
      </c>
      <c r="D136" s="208" t="s">
        <v>555</v>
      </c>
      <c r="E136" s="239" t="s">
        <v>4</v>
      </c>
      <c r="F136" s="209" t="s">
        <v>143</v>
      </c>
    </row>
    <row r="137" spans="1:7" ht="21">
      <c r="A137" s="210" t="s">
        <v>269</v>
      </c>
      <c r="B137" s="211">
        <f t="shared" ref="B137:B198" si="38">D137/1.02</f>
        <v>40.180006428801029</v>
      </c>
      <c r="C137" s="212">
        <f t="shared" ref="C137:C198" si="39">B137*2%</f>
        <v>0.80360012857602059</v>
      </c>
      <c r="D137" s="211">
        <f t="shared" ref="D137:D143" si="40">F137/1.22</f>
        <v>40.983606557377051</v>
      </c>
      <c r="E137" s="212">
        <f t="shared" ref="E137:E198" si="41">D137*22%</f>
        <v>9.0163934426229506</v>
      </c>
      <c r="F137" s="211">
        <v>50</v>
      </c>
    </row>
    <row r="138" spans="1:7" s="10" customFormat="1" ht="21">
      <c r="A138" s="187" t="s">
        <v>270</v>
      </c>
      <c r="B138" s="211">
        <f t="shared" si="38"/>
        <v>321.44005143040823</v>
      </c>
      <c r="C138" s="212">
        <f t="shared" si="39"/>
        <v>6.4288010286081647</v>
      </c>
      <c r="D138" s="211">
        <f t="shared" si="40"/>
        <v>327.86885245901641</v>
      </c>
      <c r="E138" s="212">
        <f t="shared" si="41"/>
        <v>72.131147540983605</v>
      </c>
      <c r="F138" s="211">
        <v>400</v>
      </c>
    </row>
    <row r="139" spans="1:7" s="10" customFormat="1" ht="21">
      <c r="A139" s="187" t="s">
        <v>271</v>
      </c>
      <c r="B139" s="213">
        <f t="shared" si="38"/>
        <v>281.26004500160718</v>
      </c>
      <c r="C139" s="188">
        <f t="shared" si="39"/>
        <v>5.6252009000321435</v>
      </c>
      <c r="D139" s="213">
        <f t="shared" si="40"/>
        <v>286.88524590163934</v>
      </c>
      <c r="E139" s="188">
        <f t="shared" si="41"/>
        <v>63.114754098360656</v>
      </c>
      <c r="F139" s="213">
        <v>350</v>
      </c>
    </row>
    <row r="140" spans="1:7" s="10" customFormat="1" ht="21">
      <c r="A140" s="187" t="s">
        <v>272</v>
      </c>
      <c r="B140" s="213">
        <f t="shared" si="38"/>
        <v>241.08003857280616</v>
      </c>
      <c r="C140" s="188">
        <f t="shared" si="39"/>
        <v>4.8216007714561231</v>
      </c>
      <c r="D140" s="213">
        <f t="shared" si="40"/>
        <v>245.90163934426229</v>
      </c>
      <c r="E140" s="188">
        <f t="shared" si="41"/>
        <v>54.098360655737707</v>
      </c>
      <c r="F140" s="213">
        <v>300</v>
      </c>
    </row>
    <row r="141" spans="1:7" s="10" customFormat="1" ht="21">
      <c r="A141" s="187" t="s">
        <v>273</v>
      </c>
      <c r="B141" s="213">
        <f t="shared" si="38"/>
        <v>200.90003214400514</v>
      </c>
      <c r="C141" s="188">
        <f t="shared" si="39"/>
        <v>4.0180006428801027</v>
      </c>
      <c r="D141" s="213">
        <f t="shared" si="40"/>
        <v>204.91803278688525</v>
      </c>
      <c r="E141" s="188">
        <f t="shared" si="41"/>
        <v>45.081967213114758</v>
      </c>
      <c r="F141" s="213">
        <v>250</v>
      </c>
    </row>
    <row r="142" spans="1:7" s="10" customFormat="1" ht="21">
      <c r="A142" s="187" t="s">
        <v>274</v>
      </c>
      <c r="B142" s="213">
        <f t="shared" si="38"/>
        <v>120.54001928640308</v>
      </c>
      <c r="C142" s="188">
        <f t="shared" si="39"/>
        <v>2.4108003857280615</v>
      </c>
      <c r="D142" s="213">
        <f t="shared" si="40"/>
        <v>122.95081967213115</v>
      </c>
      <c r="E142" s="188">
        <f t="shared" si="41"/>
        <v>27.049180327868854</v>
      </c>
      <c r="F142" s="213">
        <v>150</v>
      </c>
    </row>
    <row r="143" spans="1:7" s="10" customFormat="1" ht="21">
      <c r="A143" s="187" t="s">
        <v>275</v>
      </c>
      <c r="B143" s="213">
        <f t="shared" si="38"/>
        <v>482.16007714561232</v>
      </c>
      <c r="C143" s="188">
        <f t="shared" si="39"/>
        <v>9.6432015429122462</v>
      </c>
      <c r="D143" s="213">
        <f t="shared" si="40"/>
        <v>491.80327868852459</v>
      </c>
      <c r="E143" s="188">
        <f t="shared" si="41"/>
        <v>108.19672131147541</v>
      </c>
      <c r="F143" s="213">
        <v>600</v>
      </c>
    </row>
    <row r="144" spans="1:7" s="10" customFormat="1" ht="21">
      <c r="A144" s="187" t="s">
        <v>276</v>
      </c>
      <c r="B144" s="213">
        <f t="shared" si="38"/>
        <v>361.62005785920923</v>
      </c>
      <c r="C144" s="188">
        <f t="shared" si="39"/>
        <v>7.2324011571841851</v>
      </c>
      <c r="D144" s="213">
        <f>F144/1.22</f>
        <v>368.85245901639342</v>
      </c>
      <c r="E144" s="188">
        <f t="shared" si="41"/>
        <v>81.147540983606561</v>
      </c>
      <c r="F144" s="213">
        <v>450</v>
      </c>
    </row>
    <row r="145" spans="1:6" s="10" customFormat="1" ht="21">
      <c r="A145" s="187" t="s">
        <v>277</v>
      </c>
      <c r="B145" s="213">
        <f t="shared" si="38"/>
        <v>562.52009000321436</v>
      </c>
      <c r="C145" s="188">
        <f t="shared" si="39"/>
        <v>11.250401800064287</v>
      </c>
      <c r="D145" s="213">
        <f t="shared" ref="D145:D198" si="42">F145/1.22</f>
        <v>573.77049180327867</v>
      </c>
      <c r="E145" s="188">
        <f t="shared" si="41"/>
        <v>126.22950819672131</v>
      </c>
      <c r="F145" s="213">
        <v>700</v>
      </c>
    </row>
    <row r="146" spans="1:6" s="10" customFormat="1" ht="21">
      <c r="A146" s="187" t="s">
        <v>278</v>
      </c>
      <c r="B146" s="213">
        <f t="shared" si="38"/>
        <v>80.360012857602058</v>
      </c>
      <c r="C146" s="188">
        <f t="shared" si="39"/>
        <v>1.6072002571520412</v>
      </c>
      <c r="D146" s="213">
        <f t="shared" si="42"/>
        <v>81.967213114754102</v>
      </c>
      <c r="E146" s="188">
        <f t="shared" si="41"/>
        <v>18.032786885245901</v>
      </c>
      <c r="F146" s="213">
        <v>100</v>
      </c>
    </row>
    <row r="147" spans="1:6" s="10" customFormat="1" ht="21">
      <c r="A147" s="240" t="s">
        <v>316</v>
      </c>
      <c r="B147" s="213">
        <f t="shared" si="38"/>
        <v>1607.2002571520411</v>
      </c>
      <c r="C147" s="188">
        <f t="shared" si="39"/>
        <v>32.144005143040822</v>
      </c>
      <c r="D147" s="213">
        <f t="shared" si="42"/>
        <v>1639.344262295082</v>
      </c>
      <c r="E147" s="188">
        <f t="shared" si="41"/>
        <v>360.65573770491807</v>
      </c>
      <c r="F147" s="213">
        <v>2000</v>
      </c>
    </row>
    <row r="148" spans="1:6" s="10" customFormat="1" ht="21">
      <c r="A148" s="187" t="s">
        <v>690</v>
      </c>
      <c r="B148" s="213">
        <f t="shared" si="38"/>
        <v>803.60012857602055</v>
      </c>
      <c r="C148" s="188">
        <f t="shared" si="39"/>
        <v>16.072002571520411</v>
      </c>
      <c r="D148" s="213">
        <f t="shared" si="42"/>
        <v>819.67213114754099</v>
      </c>
      <c r="E148" s="188">
        <f t="shared" si="41"/>
        <v>180.32786885245903</v>
      </c>
      <c r="F148" s="213">
        <v>1000</v>
      </c>
    </row>
    <row r="149" spans="1:6" s="10" customFormat="1" ht="21">
      <c r="A149" s="187" t="s">
        <v>279</v>
      </c>
      <c r="B149" s="213">
        <f t="shared" si="38"/>
        <v>964.32015429122464</v>
      </c>
      <c r="C149" s="188">
        <f t="shared" si="39"/>
        <v>19.286403085824492</v>
      </c>
      <c r="D149" s="213">
        <f t="shared" si="42"/>
        <v>983.60655737704917</v>
      </c>
      <c r="E149" s="188">
        <f t="shared" si="41"/>
        <v>216.39344262295083</v>
      </c>
      <c r="F149" s="213">
        <v>1200</v>
      </c>
    </row>
    <row r="150" spans="1:6" s="10" customFormat="1" ht="21">
      <c r="A150" s="187" t="s">
        <v>280</v>
      </c>
      <c r="B150" s="213">
        <f t="shared" si="38"/>
        <v>321.44005143040823</v>
      </c>
      <c r="C150" s="188">
        <f t="shared" si="39"/>
        <v>6.4288010286081647</v>
      </c>
      <c r="D150" s="213">
        <f t="shared" si="42"/>
        <v>327.86885245901641</v>
      </c>
      <c r="E150" s="188">
        <f t="shared" si="41"/>
        <v>72.131147540983605</v>
      </c>
      <c r="F150" s="213">
        <v>400</v>
      </c>
    </row>
    <row r="151" spans="1:6" s="10" customFormat="1" ht="21">
      <c r="A151" s="187" t="s">
        <v>281</v>
      </c>
      <c r="B151" s="213">
        <f t="shared" si="38"/>
        <v>241.08003857280616</v>
      </c>
      <c r="C151" s="188">
        <f t="shared" si="39"/>
        <v>4.8216007714561231</v>
      </c>
      <c r="D151" s="213">
        <f t="shared" si="42"/>
        <v>245.90163934426229</v>
      </c>
      <c r="E151" s="188">
        <f t="shared" si="41"/>
        <v>54.098360655737707</v>
      </c>
      <c r="F151" s="213">
        <v>300</v>
      </c>
    </row>
    <row r="152" spans="1:6" s="10" customFormat="1" ht="21">
      <c r="A152" s="187" t="s">
        <v>282</v>
      </c>
      <c r="B152" s="213">
        <f t="shared" si="38"/>
        <v>482.16007714561232</v>
      </c>
      <c r="C152" s="188">
        <f t="shared" si="39"/>
        <v>9.6432015429122462</v>
      </c>
      <c r="D152" s="213">
        <f t="shared" si="42"/>
        <v>491.80327868852459</v>
      </c>
      <c r="E152" s="188">
        <f t="shared" si="41"/>
        <v>108.19672131147541</v>
      </c>
      <c r="F152" s="213">
        <v>600</v>
      </c>
    </row>
    <row r="153" spans="1:6" s="10" customFormat="1" ht="21">
      <c r="A153" s="187" t="s">
        <v>283</v>
      </c>
      <c r="B153" s="213">
        <f t="shared" si="38"/>
        <v>361.62005785920923</v>
      </c>
      <c r="C153" s="188">
        <f t="shared" si="39"/>
        <v>7.2324011571841851</v>
      </c>
      <c r="D153" s="213">
        <f t="shared" si="42"/>
        <v>368.85245901639342</v>
      </c>
      <c r="E153" s="188">
        <f t="shared" si="41"/>
        <v>81.147540983606561</v>
      </c>
      <c r="F153" s="213">
        <v>450</v>
      </c>
    </row>
    <row r="154" spans="1:6" s="10" customFormat="1" ht="21">
      <c r="A154" s="187" t="s">
        <v>284</v>
      </c>
      <c r="B154" s="213">
        <f t="shared" si="38"/>
        <v>441.98007071681133</v>
      </c>
      <c r="C154" s="188">
        <f t="shared" si="39"/>
        <v>8.8396014143362276</v>
      </c>
      <c r="D154" s="213">
        <f t="shared" si="42"/>
        <v>450.81967213114757</v>
      </c>
      <c r="E154" s="188">
        <f t="shared" si="41"/>
        <v>99.180327868852473</v>
      </c>
      <c r="F154" s="213">
        <v>550</v>
      </c>
    </row>
    <row r="155" spans="1:6" s="10" customFormat="1" ht="21">
      <c r="A155" s="187" t="s">
        <v>285</v>
      </c>
      <c r="B155" s="213">
        <f t="shared" si="38"/>
        <v>401.80006428801028</v>
      </c>
      <c r="C155" s="188">
        <f t="shared" si="39"/>
        <v>8.0360012857602054</v>
      </c>
      <c r="D155" s="213">
        <f t="shared" si="42"/>
        <v>409.8360655737705</v>
      </c>
      <c r="E155" s="188">
        <f t="shared" si="41"/>
        <v>90.163934426229517</v>
      </c>
      <c r="F155" s="213">
        <v>500</v>
      </c>
    </row>
    <row r="156" spans="1:6" s="10" customFormat="1" ht="21">
      <c r="A156" s="187" t="s">
        <v>286</v>
      </c>
      <c r="B156" s="213">
        <f t="shared" si="38"/>
        <v>281.26004500160718</v>
      </c>
      <c r="C156" s="188">
        <f t="shared" si="39"/>
        <v>5.6252009000321435</v>
      </c>
      <c r="D156" s="213">
        <f t="shared" si="42"/>
        <v>286.88524590163934</v>
      </c>
      <c r="E156" s="188">
        <f t="shared" si="41"/>
        <v>63.114754098360656</v>
      </c>
      <c r="F156" s="213">
        <v>350</v>
      </c>
    </row>
    <row r="157" spans="1:6" ht="21">
      <c r="A157" s="187" t="s">
        <v>278</v>
      </c>
      <c r="B157" s="213">
        <f t="shared" si="38"/>
        <v>241.08003857280616</v>
      </c>
      <c r="C157" s="188">
        <f t="shared" si="39"/>
        <v>4.8216007714561231</v>
      </c>
      <c r="D157" s="213">
        <f t="shared" si="42"/>
        <v>245.90163934426229</v>
      </c>
      <c r="E157" s="188">
        <f t="shared" si="41"/>
        <v>54.098360655737707</v>
      </c>
      <c r="F157" s="213">
        <v>300</v>
      </c>
    </row>
    <row r="158" spans="1:6" ht="21">
      <c r="A158" s="187" t="s">
        <v>287</v>
      </c>
      <c r="B158" s="213">
        <f t="shared" si="38"/>
        <v>241.08003857280616</v>
      </c>
      <c r="C158" s="188">
        <f t="shared" si="39"/>
        <v>4.8216007714561231</v>
      </c>
      <c r="D158" s="213">
        <f t="shared" si="42"/>
        <v>245.90163934426229</v>
      </c>
      <c r="E158" s="188">
        <f t="shared" si="41"/>
        <v>54.098360655737707</v>
      </c>
      <c r="F158" s="213">
        <v>300</v>
      </c>
    </row>
    <row r="159" spans="1:6" s="10" customFormat="1" ht="21">
      <c r="A159" s="187" t="s">
        <v>288</v>
      </c>
      <c r="B159" s="213">
        <f t="shared" si="38"/>
        <v>281.26004500160718</v>
      </c>
      <c r="C159" s="188">
        <f t="shared" si="39"/>
        <v>5.6252009000321435</v>
      </c>
      <c r="D159" s="213">
        <f t="shared" si="42"/>
        <v>286.88524590163934</v>
      </c>
      <c r="E159" s="188">
        <f t="shared" si="41"/>
        <v>63.114754098360656</v>
      </c>
      <c r="F159" s="213">
        <v>350</v>
      </c>
    </row>
    <row r="160" spans="1:6" s="10" customFormat="1" ht="21">
      <c r="A160" s="187" t="s">
        <v>289</v>
      </c>
      <c r="B160" s="213">
        <f t="shared" si="38"/>
        <v>241.08003857280616</v>
      </c>
      <c r="C160" s="188">
        <f t="shared" si="39"/>
        <v>4.8216007714561231</v>
      </c>
      <c r="D160" s="213">
        <f t="shared" si="42"/>
        <v>245.90163934426229</v>
      </c>
      <c r="E160" s="188">
        <f t="shared" si="41"/>
        <v>54.098360655737707</v>
      </c>
      <c r="F160" s="213">
        <v>300</v>
      </c>
    </row>
    <row r="161" spans="1:6" s="10" customFormat="1" ht="21">
      <c r="A161" s="187" t="s">
        <v>290</v>
      </c>
      <c r="B161" s="213">
        <f t="shared" si="38"/>
        <v>281.26004500160718</v>
      </c>
      <c r="C161" s="188">
        <f t="shared" si="39"/>
        <v>5.6252009000321435</v>
      </c>
      <c r="D161" s="213">
        <f t="shared" si="42"/>
        <v>286.88524590163934</v>
      </c>
      <c r="E161" s="188">
        <f t="shared" si="41"/>
        <v>63.114754098360656</v>
      </c>
      <c r="F161" s="213">
        <v>350</v>
      </c>
    </row>
    <row r="162" spans="1:6" s="10" customFormat="1" ht="21">
      <c r="A162" s="187" t="s">
        <v>291</v>
      </c>
      <c r="B162" s="213">
        <f t="shared" si="38"/>
        <v>642.88010286081646</v>
      </c>
      <c r="C162" s="188">
        <f t="shared" si="39"/>
        <v>12.857602057216329</v>
      </c>
      <c r="D162" s="213">
        <f t="shared" si="42"/>
        <v>655.73770491803282</v>
      </c>
      <c r="E162" s="188">
        <f t="shared" si="41"/>
        <v>144.26229508196721</v>
      </c>
      <c r="F162" s="213">
        <v>800</v>
      </c>
    </row>
    <row r="163" spans="1:6" s="10" customFormat="1" ht="21">
      <c r="A163" s="187" t="s">
        <v>292</v>
      </c>
      <c r="B163" s="213">
        <f t="shared" si="38"/>
        <v>642.88010286081646</v>
      </c>
      <c r="C163" s="188">
        <f t="shared" si="39"/>
        <v>12.857602057216329</v>
      </c>
      <c r="D163" s="213">
        <f t="shared" si="42"/>
        <v>655.73770491803282</v>
      </c>
      <c r="E163" s="188">
        <f t="shared" si="41"/>
        <v>144.26229508196721</v>
      </c>
      <c r="F163" s="213">
        <v>800</v>
      </c>
    </row>
    <row r="164" spans="1:6" ht="21">
      <c r="A164" s="187" t="s">
        <v>293</v>
      </c>
      <c r="B164" s="213">
        <f t="shared" si="38"/>
        <v>160.72002571520412</v>
      </c>
      <c r="C164" s="188">
        <f t="shared" si="39"/>
        <v>3.2144005143040824</v>
      </c>
      <c r="D164" s="213">
        <f t="shared" si="42"/>
        <v>163.9344262295082</v>
      </c>
      <c r="E164" s="188">
        <f t="shared" si="41"/>
        <v>36.065573770491802</v>
      </c>
      <c r="F164" s="213">
        <v>200</v>
      </c>
    </row>
    <row r="165" spans="1:6" ht="21">
      <c r="A165" s="187" t="s">
        <v>294</v>
      </c>
      <c r="B165" s="213">
        <f t="shared" si="38"/>
        <v>241.08003857280616</v>
      </c>
      <c r="C165" s="188">
        <f t="shared" si="39"/>
        <v>4.8216007714561231</v>
      </c>
      <c r="D165" s="213">
        <f t="shared" si="42"/>
        <v>245.90163934426229</v>
      </c>
      <c r="E165" s="188">
        <f t="shared" si="41"/>
        <v>54.098360655737707</v>
      </c>
      <c r="F165" s="213">
        <v>300</v>
      </c>
    </row>
    <row r="166" spans="1:6" s="10" customFormat="1" ht="21">
      <c r="A166" s="187" t="s">
        <v>295</v>
      </c>
      <c r="B166" s="213">
        <f t="shared" si="38"/>
        <v>482.16007714561232</v>
      </c>
      <c r="C166" s="188">
        <f t="shared" si="39"/>
        <v>9.6432015429122462</v>
      </c>
      <c r="D166" s="213">
        <f t="shared" si="42"/>
        <v>491.80327868852459</v>
      </c>
      <c r="E166" s="188">
        <f t="shared" si="41"/>
        <v>108.19672131147541</v>
      </c>
      <c r="F166" s="213">
        <v>600</v>
      </c>
    </row>
    <row r="167" spans="1:6" s="10" customFormat="1" ht="21">
      <c r="A167" s="187" t="s">
        <v>296</v>
      </c>
      <c r="B167" s="213">
        <f t="shared" si="38"/>
        <v>241.08003857280616</v>
      </c>
      <c r="C167" s="188">
        <f t="shared" si="39"/>
        <v>4.8216007714561231</v>
      </c>
      <c r="D167" s="213">
        <f t="shared" si="42"/>
        <v>245.90163934426229</v>
      </c>
      <c r="E167" s="188">
        <f t="shared" si="41"/>
        <v>54.098360655737707</v>
      </c>
      <c r="F167" s="213">
        <v>300</v>
      </c>
    </row>
    <row r="168" spans="1:6" s="10" customFormat="1" ht="21">
      <c r="A168" s="187" t="s">
        <v>297</v>
      </c>
      <c r="B168" s="213">
        <f t="shared" si="38"/>
        <v>321.44005143040823</v>
      </c>
      <c r="C168" s="188">
        <f t="shared" si="39"/>
        <v>6.4288010286081647</v>
      </c>
      <c r="D168" s="213">
        <f t="shared" si="42"/>
        <v>327.86885245901641</v>
      </c>
      <c r="E168" s="188">
        <f t="shared" si="41"/>
        <v>72.131147540983605</v>
      </c>
      <c r="F168" s="213">
        <v>400</v>
      </c>
    </row>
    <row r="169" spans="1:6" s="10" customFormat="1" ht="21">
      <c r="A169" s="273" t="s">
        <v>691</v>
      </c>
      <c r="B169" s="213">
        <f t="shared" si="38"/>
        <v>642.88010286081646</v>
      </c>
      <c r="C169" s="188">
        <f t="shared" si="39"/>
        <v>12.857602057216329</v>
      </c>
      <c r="D169" s="213">
        <f t="shared" si="42"/>
        <v>655.73770491803282</v>
      </c>
      <c r="E169" s="188">
        <f t="shared" si="41"/>
        <v>144.26229508196721</v>
      </c>
      <c r="F169" s="213">
        <v>800</v>
      </c>
    </row>
    <row r="170" spans="1:6" s="10" customFormat="1" ht="21">
      <c r="A170" s="187" t="s">
        <v>298</v>
      </c>
      <c r="B170" s="213">
        <f t="shared" si="38"/>
        <v>642.88010286081646</v>
      </c>
      <c r="C170" s="188">
        <f t="shared" si="39"/>
        <v>12.857602057216329</v>
      </c>
      <c r="D170" s="213">
        <f t="shared" si="42"/>
        <v>655.73770491803282</v>
      </c>
      <c r="E170" s="188">
        <f t="shared" si="41"/>
        <v>144.26229508196721</v>
      </c>
      <c r="F170" s="213">
        <v>800</v>
      </c>
    </row>
    <row r="171" spans="1:6" ht="21">
      <c r="A171" s="187" t="s">
        <v>299</v>
      </c>
      <c r="B171" s="213">
        <f t="shared" si="38"/>
        <v>80.360012857602058</v>
      </c>
      <c r="C171" s="188">
        <f t="shared" si="39"/>
        <v>1.6072002571520412</v>
      </c>
      <c r="D171" s="213">
        <f t="shared" si="42"/>
        <v>81.967213114754102</v>
      </c>
      <c r="E171" s="188">
        <f t="shared" si="41"/>
        <v>18.032786885245901</v>
      </c>
      <c r="F171" s="213">
        <v>100</v>
      </c>
    </row>
    <row r="172" spans="1:6" ht="21">
      <c r="A172" s="187" t="s">
        <v>300</v>
      </c>
      <c r="B172" s="213">
        <f t="shared" si="38"/>
        <v>40.180006428801029</v>
      </c>
      <c r="C172" s="188">
        <f t="shared" si="39"/>
        <v>0.80360012857602059</v>
      </c>
      <c r="D172" s="213">
        <f t="shared" si="42"/>
        <v>40.983606557377051</v>
      </c>
      <c r="E172" s="188">
        <f t="shared" si="41"/>
        <v>9.0163934426229506</v>
      </c>
      <c r="F172" s="213">
        <v>50</v>
      </c>
    </row>
    <row r="173" spans="1:6" ht="21">
      <c r="A173" s="187" t="s">
        <v>300</v>
      </c>
      <c r="B173" s="213">
        <f t="shared" si="38"/>
        <v>80.360012857602058</v>
      </c>
      <c r="C173" s="188">
        <f t="shared" si="39"/>
        <v>1.6072002571520412</v>
      </c>
      <c r="D173" s="213">
        <f t="shared" si="42"/>
        <v>81.967213114754102</v>
      </c>
      <c r="E173" s="188">
        <f t="shared" si="41"/>
        <v>18.032786885245901</v>
      </c>
      <c r="F173" s="213">
        <v>100</v>
      </c>
    </row>
    <row r="174" spans="1:6" ht="21">
      <c r="A174" s="187" t="s">
        <v>301</v>
      </c>
      <c r="B174" s="213">
        <f t="shared" si="38"/>
        <v>40.180006428801029</v>
      </c>
      <c r="C174" s="188">
        <f t="shared" si="39"/>
        <v>0.80360012857602059</v>
      </c>
      <c r="D174" s="213">
        <f t="shared" si="42"/>
        <v>40.983606557377051</v>
      </c>
      <c r="E174" s="188">
        <f t="shared" si="41"/>
        <v>9.0163934426229506</v>
      </c>
      <c r="F174" s="213">
        <v>50</v>
      </c>
    </row>
    <row r="175" spans="1:6" ht="21">
      <c r="A175" s="187" t="s">
        <v>301</v>
      </c>
      <c r="B175" s="213">
        <f t="shared" si="38"/>
        <v>80.360012857602058</v>
      </c>
      <c r="C175" s="188">
        <f t="shared" si="39"/>
        <v>1.6072002571520412</v>
      </c>
      <c r="D175" s="213">
        <f t="shared" si="42"/>
        <v>81.967213114754102</v>
      </c>
      <c r="E175" s="188">
        <f t="shared" si="41"/>
        <v>18.032786885245901</v>
      </c>
      <c r="F175" s="213">
        <v>100</v>
      </c>
    </row>
    <row r="176" spans="1:6" ht="21">
      <c r="A176" s="187" t="s">
        <v>302</v>
      </c>
      <c r="B176" s="213">
        <f t="shared" si="38"/>
        <v>40.180006428801029</v>
      </c>
      <c r="C176" s="188">
        <f t="shared" si="39"/>
        <v>0.80360012857602059</v>
      </c>
      <c r="D176" s="213">
        <f t="shared" si="42"/>
        <v>40.983606557377051</v>
      </c>
      <c r="E176" s="188">
        <f t="shared" si="41"/>
        <v>9.0163934426229506</v>
      </c>
      <c r="F176" s="213">
        <v>50</v>
      </c>
    </row>
    <row r="177" spans="1:6" ht="21">
      <c r="A177" s="187" t="s">
        <v>302</v>
      </c>
      <c r="B177" s="213">
        <f t="shared" si="38"/>
        <v>80.360012857602058</v>
      </c>
      <c r="C177" s="188">
        <f t="shared" si="39"/>
        <v>1.6072002571520412</v>
      </c>
      <c r="D177" s="213">
        <f t="shared" si="42"/>
        <v>81.967213114754102</v>
      </c>
      <c r="E177" s="188">
        <f t="shared" si="41"/>
        <v>18.032786885245901</v>
      </c>
      <c r="F177" s="213">
        <v>100</v>
      </c>
    </row>
    <row r="178" spans="1:6" ht="21">
      <c r="A178" s="187" t="s">
        <v>303</v>
      </c>
      <c r="B178" s="213">
        <f t="shared" si="38"/>
        <v>241.08003857280616</v>
      </c>
      <c r="C178" s="188">
        <f t="shared" si="39"/>
        <v>4.8216007714561231</v>
      </c>
      <c r="D178" s="213">
        <f t="shared" si="42"/>
        <v>245.90163934426229</v>
      </c>
      <c r="E178" s="188">
        <f t="shared" si="41"/>
        <v>54.098360655737707</v>
      </c>
      <c r="F178" s="213">
        <v>300</v>
      </c>
    </row>
    <row r="179" spans="1:6" s="10" customFormat="1" ht="21">
      <c r="A179" s="187" t="s">
        <v>304</v>
      </c>
      <c r="B179" s="213">
        <f t="shared" si="38"/>
        <v>482.16007714561232</v>
      </c>
      <c r="C179" s="188">
        <f t="shared" si="39"/>
        <v>9.6432015429122462</v>
      </c>
      <c r="D179" s="213">
        <f t="shared" si="42"/>
        <v>491.80327868852459</v>
      </c>
      <c r="E179" s="188">
        <f t="shared" si="41"/>
        <v>108.19672131147541</v>
      </c>
      <c r="F179" s="213">
        <v>600</v>
      </c>
    </row>
    <row r="180" spans="1:6" s="10" customFormat="1" ht="21">
      <c r="A180" s="187" t="s">
        <v>305</v>
      </c>
      <c r="B180" s="213">
        <f t="shared" si="38"/>
        <v>321.44005143040823</v>
      </c>
      <c r="C180" s="188">
        <f t="shared" si="39"/>
        <v>6.4288010286081647</v>
      </c>
      <c r="D180" s="213">
        <f t="shared" si="42"/>
        <v>327.86885245901641</v>
      </c>
      <c r="E180" s="188">
        <f t="shared" si="41"/>
        <v>72.131147540983605</v>
      </c>
      <c r="F180" s="213">
        <v>400</v>
      </c>
    </row>
    <row r="181" spans="1:6" s="10" customFormat="1" ht="21">
      <c r="A181" s="187" t="s">
        <v>306</v>
      </c>
      <c r="B181" s="213">
        <f t="shared" si="38"/>
        <v>401.80006428801028</v>
      </c>
      <c r="C181" s="188">
        <f t="shared" si="39"/>
        <v>8.0360012857602054</v>
      </c>
      <c r="D181" s="213">
        <f t="shared" si="42"/>
        <v>409.8360655737705</v>
      </c>
      <c r="E181" s="188">
        <f t="shared" si="41"/>
        <v>90.163934426229517</v>
      </c>
      <c r="F181" s="213">
        <v>500</v>
      </c>
    </row>
    <row r="182" spans="1:6" s="10" customFormat="1" ht="21">
      <c r="A182" s="187" t="s">
        <v>307</v>
      </c>
      <c r="B182" s="213">
        <f t="shared" si="38"/>
        <v>361.62005785920923</v>
      </c>
      <c r="C182" s="188">
        <f t="shared" si="39"/>
        <v>7.2324011571841851</v>
      </c>
      <c r="D182" s="213">
        <f t="shared" si="42"/>
        <v>368.85245901639342</v>
      </c>
      <c r="E182" s="188">
        <f t="shared" si="41"/>
        <v>81.147540983606561</v>
      </c>
      <c r="F182" s="213">
        <v>450</v>
      </c>
    </row>
    <row r="183" spans="1:6" s="10" customFormat="1" ht="21">
      <c r="A183" s="187" t="s">
        <v>308</v>
      </c>
      <c r="B183" s="213">
        <f t="shared" si="38"/>
        <v>482.16007714561232</v>
      </c>
      <c r="C183" s="188">
        <f t="shared" si="39"/>
        <v>9.6432015429122462</v>
      </c>
      <c r="D183" s="213">
        <f t="shared" si="42"/>
        <v>491.80327868852459</v>
      </c>
      <c r="E183" s="188">
        <f t="shared" si="41"/>
        <v>108.19672131147541</v>
      </c>
      <c r="F183" s="213">
        <v>600</v>
      </c>
    </row>
    <row r="184" spans="1:6" s="10" customFormat="1" ht="21">
      <c r="A184" s="187" t="s">
        <v>309</v>
      </c>
      <c r="B184" s="213">
        <f t="shared" si="38"/>
        <v>562.52009000321436</v>
      </c>
      <c r="C184" s="188">
        <f t="shared" si="39"/>
        <v>11.250401800064287</v>
      </c>
      <c r="D184" s="213">
        <f t="shared" si="42"/>
        <v>573.77049180327867</v>
      </c>
      <c r="E184" s="188">
        <f t="shared" si="41"/>
        <v>126.22950819672131</v>
      </c>
      <c r="F184" s="213">
        <v>700</v>
      </c>
    </row>
    <row r="185" spans="1:6" ht="21">
      <c r="A185" s="187" t="s">
        <v>310</v>
      </c>
      <c r="B185" s="213">
        <f t="shared" si="38"/>
        <v>602.70009643201547</v>
      </c>
      <c r="C185" s="188">
        <f t="shared" si="39"/>
        <v>12.054001928640309</v>
      </c>
      <c r="D185" s="213">
        <f t="shared" si="42"/>
        <v>614.7540983606558</v>
      </c>
      <c r="E185" s="188">
        <f t="shared" si="41"/>
        <v>135.24590163934428</v>
      </c>
      <c r="F185" s="213">
        <v>750</v>
      </c>
    </row>
    <row r="186" spans="1:6" ht="21">
      <c r="A186" s="273" t="s">
        <v>284</v>
      </c>
      <c r="B186" s="213">
        <f t="shared" si="38"/>
        <v>562.52009000321436</v>
      </c>
      <c r="C186" s="188">
        <f t="shared" si="39"/>
        <v>11.250401800064287</v>
      </c>
      <c r="D186" s="213">
        <f t="shared" si="42"/>
        <v>573.77049180327867</v>
      </c>
      <c r="E186" s="188">
        <f t="shared" si="41"/>
        <v>126.22950819672131</v>
      </c>
      <c r="F186" s="213">
        <v>700</v>
      </c>
    </row>
    <row r="187" spans="1:6" ht="21">
      <c r="A187" s="274" t="s">
        <v>689</v>
      </c>
      <c r="B187" s="213">
        <f t="shared" si="38"/>
        <v>964.32015429122464</v>
      </c>
      <c r="C187" s="188">
        <f t="shared" si="39"/>
        <v>19.286403085824492</v>
      </c>
      <c r="D187" s="213">
        <f t="shared" si="42"/>
        <v>983.60655737704917</v>
      </c>
      <c r="E187" s="188">
        <f t="shared" si="41"/>
        <v>216.39344262295083</v>
      </c>
      <c r="F187" s="213">
        <v>1200</v>
      </c>
    </row>
    <row r="188" spans="1:6" ht="21">
      <c r="A188" s="274" t="s">
        <v>692</v>
      </c>
      <c r="B188" s="213">
        <f t="shared" si="38"/>
        <v>482.16007714561232</v>
      </c>
      <c r="C188" s="188">
        <f t="shared" si="39"/>
        <v>9.6432015429122462</v>
      </c>
      <c r="D188" s="213">
        <f t="shared" si="42"/>
        <v>491.80327868852459</v>
      </c>
      <c r="E188" s="188">
        <f t="shared" si="41"/>
        <v>108.19672131147541</v>
      </c>
      <c r="F188" s="213">
        <v>600</v>
      </c>
    </row>
    <row r="189" spans="1:6" ht="21">
      <c r="A189" s="274" t="s">
        <v>693</v>
      </c>
      <c r="B189" s="213">
        <f t="shared" si="38"/>
        <v>964.32015429122464</v>
      </c>
      <c r="C189" s="188">
        <f t="shared" si="39"/>
        <v>19.286403085824492</v>
      </c>
      <c r="D189" s="213">
        <f t="shared" si="42"/>
        <v>983.60655737704917</v>
      </c>
      <c r="E189" s="188">
        <f t="shared" si="41"/>
        <v>216.39344262295083</v>
      </c>
      <c r="F189" s="213">
        <v>1200</v>
      </c>
    </row>
    <row r="190" spans="1:6" ht="21">
      <c r="A190" s="274" t="s">
        <v>697</v>
      </c>
      <c r="B190" s="213">
        <f t="shared" si="38"/>
        <v>1607.2002571520411</v>
      </c>
      <c r="C190" s="188">
        <f t="shared" si="39"/>
        <v>32.144005143040822</v>
      </c>
      <c r="D190" s="213">
        <f t="shared" si="42"/>
        <v>1639.344262295082</v>
      </c>
      <c r="E190" s="188">
        <f t="shared" si="41"/>
        <v>360.65573770491807</v>
      </c>
      <c r="F190" s="213">
        <v>2000</v>
      </c>
    </row>
    <row r="191" spans="1:6" ht="21">
      <c r="A191" s="187" t="s">
        <v>696</v>
      </c>
      <c r="B191" s="213">
        <f t="shared" si="38"/>
        <v>964.32015429122464</v>
      </c>
      <c r="C191" s="188">
        <f t="shared" si="39"/>
        <v>19.286403085824492</v>
      </c>
      <c r="D191" s="213">
        <f t="shared" si="42"/>
        <v>983.60655737704917</v>
      </c>
      <c r="E191" s="188">
        <f t="shared" si="41"/>
        <v>216.39344262295083</v>
      </c>
      <c r="F191" s="213">
        <v>1200</v>
      </c>
    </row>
    <row r="192" spans="1:6" s="10" customFormat="1" ht="21">
      <c r="A192" s="187" t="s">
        <v>311</v>
      </c>
      <c r="B192" s="213">
        <f t="shared" si="38"/>
        <v>803.60012857602055</v>
      </c>
      <c r="C192" s="188">
        <f t="shared" si="39"/>
        <v>16.072002571520411</v>
      </c>
      <c r="D192" s="213">
        <f t="shared" si="42"/>
        <v>819.67213114754099</v>
      </c>
      <c r="E192" s="188">
        <f t="shared" si="41"/>
        <v>180.32786885245903</v>
      </c>
      <c r="F192" s="213">
        <v>1000</v>
      </c>
    </row>
    <row r="193" spans="1:6" s="10" customFormat="1" ht="21">
      <c r="A193" s="274" t="s">
        <v>694</v>
      </c>
      <c r="B193" s="213">
        <f t="shared" si="38"/>
        <v>642.88010286081646</v>
      </c>
      <c r="C193" s="188">
        <f t="shared" si="39"/>
        <v>12.857602057216329</v>
      </c>
      <c r="D193" s="213">
        <f t="shared" si="42"/>
        <v>655.73770491803282</v>
      </c>
      <c r="E193" s="188">
        <f t="shared" si="41"/>
        <v>144.26229508196721</v>
      </c>
      <c r="F193" s="213">
        <v>800</v>
      </c>
    </row>
    <row r="194" spans="1:6" s="10" customFormat="1" ht="21">
      <c r="A194" s="187" t="s">
        <v>312</v>
      </c>
      <c r="B194" s="213">
        <f t="shared" si="38"/>
        <v>1205.4001928640309</v>
      </c>
      <c r="C194" s="188">
        <f t="shared" si="39"/>
        <v>24.108003857280618</v>
      </c>
      <c r="D194" s="213">
        <f t="shared" si="42"/>
        <v>1229.5081967213116</v>
      </c>
      <c r="E194" s="188">
        <f t="shared" si="41"/>
        <v>270.49180327868856</v>
      </c>
      <c r="F194" s="213">
        <v>1500</v>
      </c>
    </row>
    <row r="195" spans="1:6" s="10" customFormat="1" ht="21">
      <c r="A195" s="187" t="s">
        <v>695</v>
      </c>
      <c r="B195" s="213">
        <f t="shared" si="38"/>
        <v>56.252009000321443</v>
      </c>
      <c r="C195" s="188">
        <f t="shared" si="39"/>
        <v>1.1250401800064289</v>
      </c>
      <c r="D195" s="213">
        <f t="shared" si="42"/>
        <v>57.377049180327873</v>
      </c>
      <c r="E195" s="188">
        <f t="shared" si="41"/>
        <v>12.622950819672132</v>
      </c>
      <c r="F195" s="213">
        <v>70</v>
      </c>
    </row>
    <row r="196" spans="1:6" s="10" customFormat="1" ht="21">
      <c r="A196" s="187" t="s">
        <v>313</v>
      </c>
      <c r="B196" s="213">
        <f t="shared" si="38"/>
        <v>522.34008357441337</v>
      </c>
      <c r="C196" s="188">
        <f t="shared" si="39"/>
        <v>10.446801671488268</v>
      </c>
      <c r="D196" s="213">
        <f t="shared" si="42"/>
        <v>532.78688524590166</v>
      </c>
      <c r="E196" s="188">
        <f t="shared" si="41"/>
        <v>117.21311475409837</v>
      </c>
      <c r="F196" s="213">
        <v>650</v>
      </c>
    </row>
    <row r="197" spans="1:6" s="10" customFormat="1" ht="21">
      <c r="A197" s="187" t="s">
        <v>314</v>
      </c>
      <c r="B197" s="213">
        <f t="shared" si="38"/>
        <v>241.08003857280616</v>
      </c>
      <c r="C197" s="188">
        <f t="shared" si="39"/>
        <v>4.8216007714561231</v>
      </c>
      <c r="D197" s="213">
        <f t="shared" si="42"/>
        <v>245.90163934426229</v>
      </c>
      <c r="E197" s="188">
        <f t="shared" si="41"/>
        <v>54.098360655737707</v>
      </c>
      <c r="F197" s="213">
        <v>300</v>
      </c>
    </row>
    <row r="198" spans="1:6" s="10" customFormat="1" ht="21">
      <c r="A198" s="187" t="s">
        <v>315</v>
      </c>
      <c r="B198" s="213">
        <f t="shared" si="38"/>
        <v>40.180006428801029</v>
      </c>
      <c r="C198" s="188">
        <f t="shared" si="39"/>
        <v>0.80360012857602059</v>
      </c>
      <c r="D198" s="213">
        <f t="shared" si="42"/>
        <v>40.983606557377051</v>
      </c>
      <c r="E198" s="188">
        <f t="shared" si="41"/>
        <v>9.0163934426229506</v>
      </c>
      <c r="F198" s="213">
        <v>50</v>
      </c>
    </row>
    <row r="199" spans="1:6" s="10" customFormat="1" ht="21">
      <c r="A199" s="240"/>
      <c r="B199" s="241"/>
      <c r="C199" s="242"/>
      <c r="D199" s="241"/>
      <c r="E199" s="242"/>
      <c r="F199" s="241"/>
    </row>
    <row r="200" spans="1:6">
      <c r="A200" s="11"/>
      <c r="B200" s="12"/>
      <c r="C200" s="11"/>
      <c r="D200" s="12"/>
      <c r="E200" s="11"/>
      <c r="F200" s="11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topLeftCell="A142" zoomScale="50" zoomScaleNormal="50" workbookViewId="0">
      <selection activeCell="E178" sqref="E178"/>
    </sheetView>
  </sheetViews>
  <sheetFormatPr defaultColWidth="72.140625" defaultRowHeight="31.5"/>
  <cols>
    <col min="1" max="1" width="83.140625" style="3" customWidth="1"/>
    <col min="2" max="2" width="19.140625" style="3" customWidth="1"/>
    <col min="3" max="3" width="22.42578125" style="3" customWidth="1"/>
    <col min="4" max="4" width="38.140625" style="2" customWidth="1"/>
    <col min="5" max="5" width="22" style="2" customWidth="1"/>
    <col min="6" max="6" width="26.140625" style="2" customWidth="1"/>
    <col min="7" max="16384" width="72.140625" style="1"/>
  </cols>
  <sheetData>
    <row r="1" spans="1:6" ht="57.75" customHeight="1" thickBot="1">
      <c r="A1" s="284"/>
      <c r="B1" s="285"/>
      <c r="C1" s="285"/>
      <c r="D1" s="285"/>
      <c r="E1" s="285"/>
      <c r="F1" s="285"/>
    </row>
    <row r="2" spans="1:6" ht="34.5" thickBot="1">
      <c r="A2" s="286" t="s">
        <v>640</v>
      </c>
      <c r="B2" s="287"/>
      <c r="C2" s="287"/>
      <c r="D2" s="287"/>
      <c r="E2" s="287"/>
      <c r="F2" s="288"/>
    </row>
    <row r="3" spans="1:6">
      <c r="A3" s="155" t="s">
        <v>0</v>
      </c>
      <c r="B3" s="156" t="s">
        <v>1</v>
      </c>
      <c r="C3" s="157" t="s">
        <v>141</v>
      </c>
      <c r="D3" s="158" t="s">
        <v>3</v>
      </c>
      <c r="E3" s="158" t="s">
        <v>4</v>
      </c>
      <c r="F3" s="158" t="s">
        <v>143</v>
      </c>
    </row>
    <row r="4" spans="1:6">
      <c r="A4" s="159" t="s">
        <v>6</v>
      </c>
      <c r="B4" s="160">
        <f>D4/1.02</f>
        <v>28.126004500160722</v>
      </c>
      <c r="C4" s="161">
        <f>B4*2%</f>
        <v>0.56252009000321446</v>
      </c>
      <c r="D4" s="162">
        <f>F4/1.22</f>
        <v>28.688524590163937</v>
      </c>
      <c r="E4" s="162">
        <f>D4*22%</f>
        <v>6.3114754098360661</v>
      </c>
      <c r="F4" s="162">
        <v>35</v>
      </c>
    </row>
    <row r="5" spans="1:6">
      <c r="A5" s="159" t="s">
        <v>7</v>
      </c>
      <c r="B5" s="160">
        <f t="shared" ref="B5:B68" si="0">D5/1.02</f>
        <v>16.072002571520411</v>
      </c>
      <c r="C5" s="161">
        <f t="shared" ref="C5:C68" si="1">B5*2%</f>
        <v>0.32144005143040821</v>
      </c>
      <c r="D5" s="162">
        <f t="shared" ref="D5:D10" si="2">F5/1.22</f>
        <v>16.393442622950818</v>
      </c>
      <c r="E5" s="162">
        <f t="shared" ref="E5:E10" si="3">D5*22%</f>
        <v>3.6065573770491799</v>
      </c>
      <c r="F5" s="162">
        <v>20</v>
      </c>
    </row>
    <row r="6" spans="1:6">
      <c r="A6" s="159" t="s">
        <v>8</v>
      </c>
      <c r="B6" s="160">
        <f t="shared" si="0"/>
        <v>44.198007071681133</v>
      </c>
      <c r="C6" s="161">
        <f t="shared" si="1"/>
        <v>0.88396014143362267</v>
      </c>
      <c r="D6" s="162">
        <f t="shared" si="2"/>
        <v>45.081967213114758</v>
      </c>
      <c r="E6" s="162">
        <f t="shared" si="3"/>
        <v>9.9180327868852469</v>
      </c>
      <c r="F6" s="162">
        <v>55</v>
      </c>
    </row>
    <row r="7" spans="1:6">
      <c r="A7" s="159" t="s">
        <v>9</v>
      </c>
      <c r="B7" s="160">
        <f t="shared" si="0"/>
        <v>40.180006428801029</v>
      </c>
      <c r="C7" s="161">
        <f t="shared" si="1"/>
        <v>0.80360012857602059</v>
      </c>
      <c r="D7" s="162">
        <f t="shared" si="2"/>
        <v>40.983606557377051</v>
      </c>
      <c r="E7" s="162">
        <f t="shared" si="3"/>
        <v>9.0163934426229506</v>
      </c>
      <c r="F7" s="162">
        <v>50</v>
      </c>
    </row>
    <row r="8" spans="1:6">
      <c r="A8" s="159" t="s">
        <v>10</v>
      </c>
      <c r="B8" s="160">
        <f t="shared" si="0"/>
        <v>48.216007714561236</v>
      </c>
      <c r="C8" s="161">
        <f t="shared" si="1"/>
        <v>0.96432015429122475</v>
      </c>
      <c r="D8" s="162">
        <f t="shared" si="2"/>
        <v>49.180327868852459</v>
      </c>
      <c r="E8" s="162">
        <f t="shared" si="3"/>
        <v>10.819672131147541</v>
      </c>
      <c r="F8" s="162">
        <v>60</v>
      </c>
    </row>
    <row r="9" spans="1:6">
      <c r="A9" s="159" t="s">
        <v>11</v>
      </c>
      <c r="B9" s="160">
        <f t="shared" si="0"/>
        <v>40.180006428801029</v>
      </c>
      <c r="C9" s="161">
        <f t="shared" si="1"/>
        <v>0.80360012857602059</v>
      </c>
      <c r="D9" s="162">
        <f t="shared" si="2"/>
        <v>40.983606557377051</v>
      </c>
      <c r="E9" s="162">
        <f t="shared" si="3"/>
        <v>9.0163934426229506</v>
      </c>
      <c r="F9" s="162">
        <v>50</v>
      </c>
    </row>
    <row r="10" spans="1:6" ht="32.25" thickBot="1">
      <c r="A10" s="163" t="s">
        <v>12</v>
      </c>
      <c r="B10" s="164">
        <f t="shared" si="0"/>
        <v>32.144005143040822</v>
      </c>
      <c r="C10" s="165">
        <f t="shared" si="1"/>
        <v>0.64288010286081643</v>
      </c>
      <c r="D10" s="166">
        <f t="shared" si="2"/>
        <v>32.786885245901637</v>
      </c>
      <c r="E10" s="166">
        <f t="shared" si="3"/>
        <v>7.2131147540983598</v>
      </c>
      <c r="F10" s="166">
        <v>40</v>
      </c>
    </row>
    <row r="11" spans="1:6">
      <c r="A11" s="167"/>
      <c r="B11" s="160"/>
      <c r="C11" s="161"/>
      <c r="D11" s="168"/>
      <c r="E11" s="168"/>
      <c r="F11" s="168"/>
    </row>
    <row r="12" spans="1:6" ht="32.25" thickBot="1">
      <c r="A12" s="169"/>
      <c r="B12" s="160"/>
      <c r="C12" s="161"/>
      <c r="D12" s="170"/>
      <c r="E12" s="170"/>
      <c r="F12" s="170"/>
    </row>
    <row r="13" spans="1:6">
      <c r="A13" s="155" t="s">
        <v>13</v>
      </c>
      <c r="B13" s="156" t="s">
        <v>1</v>
      </c>
      <c r="C13" s="157" t="s">
        <v>141</v>
      </c>
      <c r="D13" s="158" t="s">
        <v>3</v>
      </c>
      <c r="E13" s="158" t="s">
        <v>4</v>
      </c>
      <c r="F13" s="158" t="s">
        <v>143</v>
      </c>
    </row>
    <row r="14" spans="1:6">
      <c r="A14" s="159" t="s">
        <v>14</v>
      </c>
      <c r="B14" s="160">
        <f t="shared" si="0"/>
        <v>28.126004500160722</v>
      </c>
      <c r="C14" s="161">
        <f t="shared" si="1"/>
        <v>0.56252009000321446</v>
      </c>
      <c r="D14" s="162">
        <f>F14/1.22</f>
        <v>28.688524590163937</v>
      </c>
      <c r="E14" s="162">
        <f>D14*22%</f>
        <v>6.3114754098360661</v>
      </c>
      <c r="F14" s="162">
        <v>35</v>
      </c>
    </row>
    <row r="15" spans="1:6">
      <c r="A15" s="159" t="s">
        <v>15</v>
      </c>
      <c r="B15" s="160">
        <f t="shared" si="0"/>
        <v>36.162005785920925</v>
      </c>
      <c r="C15" s="161">
        <f t="shared" si="1"/>
        <v>0.72324011571841851</v>
      </c>
      <c r="D15" s="162">
        <f>F15/1.22</f>
        <v>36.885245901639344</v>
      </c>
      <c r="E15" s="162">
        <f>D15*22%</f>
        <v>8.1147540983606561</v>
      </c>
      <c r="F15" s="162">
        <v>45</v>
      </c>
    </row>
    <row r="16" spans="1:6">
      <c r="A16" s="159" t="s">
        <v>16</v>
      </c>
      <c r="B16" s="164">
        <f t="shared" si="0"/>
        <v>48.216007714561236</v>
      </c>
      <c r="C16" s="165">
        <f t="shared" si="1"/>
        <v>0.96432015429122475</v>
      </c>
      <c r="D16" s="162">
        <f>F16/1.22</f>
        <v>49.180327868852459</v>
      </c>
      <c r="E16" s="162">
        <f>D16*22%</f>
        <v>10.819672131147541</v>
      </c>
      <c r="F16" s="162">
        <v>60</v>
      </c>
    </row>
    <row r="17" spans="1:6" ht="52.5" customHeight="1" thickBot="1">
      <c r="A17" s="163" t="s">
        <v>17</v>
      </c>
      <c r="B17" s="160">
        <f t="shared" si="0"/>
        <v>12.054001928640309</v>
      </c>
      <c r="C17" s="161">
        <f t="shared" si="1"/>
        <v>0.24108003857280619</v>
      </c>
      <c r="D17" s="166">
        <f>F17/1.22</f>
        <v>12.295081967213115</v>
      </c>
      <c r="E17" s="166">
        <f>D17*22%</f>
        <v>2.7049180327868854</v>
      </c>
      <c r="F17" s="166">
        <v>15</v>
      </c>
    </row>
    <row r="18" spans="1:6" ht="32.25" thickBot="1">
      <c r="A18" s="167"/>
      <c r="B18" s="160"/>
      <c r="C18" s="161"/>
      <c r="D18" s="168"/>
      <c r="E18" s="168"/>
      <c r="F18" s="168"/>
    </row>
    <row r="19" spans="1:6">
      <c r="A19" s="155" t="s">
        <v>18</v>
      </c>
      <c r="B19" s="156" t="s">
        <v>1</v>
      </c>
      <c r="C19" s="157" t="s">
        <v>141</v>
      </c>
      <c r="D19" s="158" t="s">
        <v>3</v>
      </c>
      <c r="E19" s="158" t="s">
        <v>4</v>
      </c>
      <c r="F19" s="158" t="s">
        <v>143</v>
      </c>
    </row>
    <row r="20" spans="1:6">
      <c r="A20" s="159" t="s">
        <v>19</v>
      </c>
      <c r="B20" s="160">
        <f t="shared" si="0"/>
        <v>88.392156862745097</v>
      </c>
      <c r="C20" s="161">
        <f t="shared" si="1"/>
        <v>1.7678431372549019</v>
      </c>
      <c r="D20" s="162">
        <f>F20/1.22</f>
        <v>90.16</v>
      </c>
      <c r="E20" s="162">
        <f t="shared" ref="E20:E58" si="4">D20*22%</f>
        <v>19.8352</v>
      </c>
      <c r="F20" s="162">
        <v>109.9952</v>
      </c>
    </row>
    <row r="21" spans="1:6">
      <c r="A21" s="159" t="s">
        <v>20</v>
      </c>
      <c r="B21" s="160">
        <f t="shared" si="0"/>
        <v>20.090003214400515</v>
      </c>
      <c r="C21" s="161">
        <f t="shared" si="1"/>
        <v>0.40180006428801029</v>
      </c>
      <c r="D21" s="162">
        <f t="shared" ref="D21:D29" si="5">F21/1.22</f>
        <v>20.491803278688526</v>
      </c>
      <c r="E21" s="162">
        <f t="shared" si="4"/>
        <v>4.5081967213114753</v>
      </c>
      <c r="F21" s="162">
        <v>25</v>
      </c>
    </row>
    <row r="22" spans="1:6" ht="31.15" customHeight="1">
      <c r="A22" s="159" t="s">
        <v>21</v>
      </c>
      <c r="B22" s="160">
        <f t="shared" si="0"/>
        <v>28.126004500160722</v>
      </c>
      <c r="C22" s="161">
        <f t="shared" si="1"/>
        <v>0.56252009000321446</v>
      </c>
      <c r="D22" s="162">
        <f t="shared" si="5"/>
        <v>28.688524590163937</v>
      </c>
      <c r="E22" s="162">
        <f t="shared" si="4"/>
        <v>6.3114754098360661</v>
      </c>
      <c r="F22" s="162">
        <v>35</v>
      </c>
    </row>
    <row r="23" spans="1:6">
      <c r="A23" s="159" t="s">
        <v>22</v>
      </c>
      <c r="B23" s="160">
        <f t="shared" si="0"/>
        <v>48.2156862745098</v>
      </c>
      <c r="C23" s="161">
        <f t="shared" si="1"/>
        <v>0.96431372549019601</v>
      </c>
      <c r="D23" s="162">
        <f t="shared" si="5"/>
        <v>49.18</v>
      </c>
      <c r="E23" s="162">
        <f t="shared" si="4"/>
        <v>10.819599999999999</v>
      </c>
      <c r="F23" s="162">
        <v>59.999600000000001</v>
      </c>
    </row>
    <row r="24" spans="1:6">
      <c r="A24" s="159" t="s">
        <v>23</v>
      </c>
      <c r="B24" s="164">
        <f t="shared" si="0"/>
        <v>40.180006428801029</v>
      </c>
      <c r="C24" s="165">
        <f t="shared" si="1"/>
        <v>0.80360012857602059</v>
      </c>
      <c r="D24" s="162">
        <f t="shared" si="5"/>
        <v>40.983606557377051</v>
      </c>
      <c r="E24" s="162">
        <f t="shared" si="4"/>
        <v>9.0163934426229506</v>
      </c>
      <c r="F24" s="162">
        <v>50</v>
      </c>
    </row>
    <row r="25" spans="1:6">
      <c r="A25" s="159" t="s">
        <v>24</v>
      </c>
      <c r="B25" s="160">
        <f t="shared" si="0"/>
        <v>20.090003214400515</v>
      </c>
      <c r="C25" s="161">
        <f t="shared" si="1"/>
        <v>0.40180006428801029</v>
      </c>
      <c r="D25" s="162">
        <f t="shared" si="5"/>
        <v>20.491803278688526</v>
      </c>
      <c r="E25" s="162">
        <f t="shared" si="4"/>
        <v>4.5081967213114753</v>
      </c>
      <c r="F25" s="162">
        <v>25</v>
      </c>
    </row>
    <row r="26" spans="1:6">
      <c r="A26" s="159" t="s">
        <v>25</v>
      </c>
      <c r="B26" s="160">
        <f t="shared" si="0"/>
        <v>28.126004500160722</v>
      </c>
      <c r="C26" s="161">
        <f t="shared" si="1"/>
        <v>0.56252009000321446</v>
      </c>
      <c r="D26" s="162">
        <f t="shared" si="5"/>
        <v>28.688524590163937</v>
      </c>
      <c r="E26" s="162">
        <f t="shared" si="4"/>
        <v>6.3114754098360661</v>
      </c>
      <c r="F26" s="162">
        <v>35</v>
      </c>
    </row>
    <row r="27" spans="1:6">
      <c r="A27" s="159" t="s">
        <v>26</v>
      </c>
      <c r="B27" s="160">
        <f t="shared" si="0"/>
        <v>28.126004500160722</v>
      </c>
      <c r="C27" s="161">
        <f t="shared" si="1"/>
        <v>0.56252009000321446</v>
      </c>
      <c r="D27" s="162">
        <f t="shared" si="5"/>
        <v>28.688524590163937</v>
      </c>
      <c r="E27" s="162">
        <f t="shared" si="4"/>
        <v>6.3114754098360661</v>
      </c>
      <c r="F27" s="162">
        <v>35</v>
      </c>
    </row>
    <row r="28" spans="1:6">
      <c r="A28" s="159" t="s">
        <v>27</v>
      </c>
      <c r="B28" s="160">
        <f t="shared" si="0"/>
        <v>20.090003214400515</v>
      </c>
      <c r="C28" s="161">
        <f t="shared" si="1"/>
        <v>0.40180006428801029</v>
      </c>
      <c r="D28" s="162">
        <f t="shared" si="5"/>
        <v>20.491803278688526</v>
      </c>
      <c r="E28" s="162">
        <f t="shared" si="4"/>
        <v>4.5081967213114753</v>
      </c>
      <c r="F28" s="162">
        <v>25</v>
      </c>
    </row>
    <row r="29" spans="1:6">
      <c r="A29" s="159" t="s">
        <v>28</v>
      </c>
      <c r="B29" s="160">
        <f t="shared" si="0"/>
        <v>20.090003214400515</v>
      </c>
      <c r="C29" s="161">
        <f t="shared" si="1"/>
        <v>0.40180006428801029</v>
      </c>
      <c r="D29" s="162">
        <f t="shared" si="5"/>
        <v>20.491803278688526</v>
      </c>
      <c r="E29" s="162">
        <f t="shared" si="4"/>
        <v>4.5081967213114753</v>
      </c>
      <c r="F29" s="162">
        <v>25</v>
      </c>
    </row>
    <row r="30" spans="1:6">
      <c r="A30" s="159"/>
      <c r="B30" s="160">
        <f t="shared" si="0"/>
        <v>0</v>
      </c>
      <c r="C30" s="161">
        <f t="shared" si="1"/>
        <v>0</v>
      </c>
      <c r="D30" s="162"/>
      <c r="E30" s="162"/>
      <c r="F30" s="162"/>
    </row>
    <row r="31" spans="1:6">
      <c r="A31" s="159" t="s">
        <v>29</v>
      </c>
      <c r="B31" s="160">
        <f t="shared" si="0"/>
        <v>20.090003214400515</v>
      </c>
      <c r="C31" s="161">
        <f t="shared" si="1"/>
        <v>0.40180006428801029</v>
      </c>
      <c r="D31" s="162">
        <f>F31/1.22</f>
        <v>20.491803278688526</v>
      </c>
      <c r="E31" s="162">
        <f>D31*22%</f>
        <v>4.5081967213114753</v>
      </c>
      <c r="F31" s="162">
        <v>25</v>
      </c>
    </row>
    <row r="32" spans="1:6" ht="45" thickBot="1">
      <c r="A32" s="163" t="s">
        <v>30</v>
      </c>
      <c r="B32" s="164">
        <f t="shared" si="0"/>
        <v>20.090003214400515</v>
      </c>
      <c r="C32" s="165">
        <f t="shared" si="1"/>
        <v>0.40180006428801029</v>
      </c>
      <c r="D32" s="166">
        <f>F32/1.22</f>
        <v>20.491803278688526</v>
      </c>
      <c r="E32" s="166">
        <f>D32*22%</f>
        <v>4.5081967213114753</v>
      </c>
      <c r="F32" s="166">
        <v>25</v>
      </c>
    </row>
    <row r="33" spans="1:6" ht="32.25" thickBot="1">
      <c r="A33" s="171"/>
      <c r="B33" s="160"/>
      <c r="C33" s="161"/>
      <c r="D33" s="172"/>
      <c r="E33" s="172"/>
      <c r="F33" s="172"/>
    </row>
    <row r="34" spans="1:6">
      <c r="A34" s="155" t="s">
        <v>31</v>
      </c>
      <c r="B34" s="156" t="s">
        <v>1</v>
      </c>
      <c r="C34" s="157" t="s">
        <v>141</v>
      </c>
      <c r="D34" s="158" t="s">
        <v>3</v>
      </c>
      <c r="E34" s="158" t="s">
        <v>4</v>
      </c>
      <c r="F34" s="158" t="s">
        <v>5</v>
      </c>
    </row>
    <row r="35" spans="1:6">
      <c r="A35" s="159" t="s">
        <v>32</v>
      </c>
      <c r="B35" s="160">
        <f t="shared" si="0"/>
        <v>120.54001928640308</v>
      </c>
      <c r="C35" s="161">
        <f t="shared" si="1"/>
        <v>2.4108003857280615</v>
      </c>
      <c r="D35" s="162">
        <f>F35/1.22</f>
        <v>122.95081967213115</v>
      </c>
      <c r="E35" s="162">
        <f>D35*22%</f>
        <v>27.049180327868854</v>
      </c>
      <c r="F35" s="162">
        <v>150</v>
      </c>
    </row>
    <row r="36" spans="1:6">
      <c r="A36" s="159" t="s">
        <v>33</v>
      </c>
      <c r="B36" s="160">
        <f t="shared" si="0"/>
        <v>48.216007714561236</v>
      </c>
      <c r="C36" s="161">
        <f t="shared" si="1"/>
        <v>0.96432015429122475</v>
      </c>
      <c r="D36" s="162">
        <f>F36/1.22</f>
        <v>49.180327868852459</v>
      </c>
      <c r="E36" s="162">
        <f>D36*22%</f>
        <v>10.819672131147541</v>
      </c>
      <c r="F36" s="162">
        <v>60</v>
      </c>
    </row>
    <row r="37" spans="1:6">
      <c r="A37" s="159" t="s">
        <v>34</v>
      </c>
      <c r="B37" s="160">
        <f t="shared" si="0"/>
        <v>64.288010286081644</v>
      </c>
      <c r="C37" s="161">
        <f t="shared" si="1"/>
        <v>1.2857602057216329</v>
      </c>
      <c r="D37" s="162">
        <f>F37/1.22</f>
        <v>65.573770491803273</v>
      </c>
      <c r="E37" s="162">
        <f>D37*22%</f>
        <v>14.42622950819672</v>
      </c>
      <c r="F37" s="162">
        <v>80</v>
      </c>
    </row>
    <row r="38" spans="1:6">
      <c r="A38" s="159" t="s">
        <v>35</v>
      </c>
      <c r="B38" s="160">
        <f t="shared" si="0"/>
        <v>32.144005143040822</v>
      </c>
      <c r="C38" s="161">
        <f t="shared" si="1"/>
        <v>0.64288010286081643</v>
      </c>
      <c r="D38" s="162">
        <f>F38/1.22</f>
        <v>32.786885245901637</v>
      </c>
      <c r="E38" s="162">
        <f>D38*22%</f>
        <v>7.2131147540983598</v>
      </c>
      <c r="F38" s="162">
        <v>40</v>
      </c>
    </row>
    <row r="39" spans="1:6" ht="32.25" thickBot="1">
      <c r="A39" s="173"/>
      <c r="B39" s="160">
        <f t="shared" si="0"/>
        <v>0</v>
      </c>
      <c r="C39" s="161">
        <f t="shared" si="1"/>
        <v>0</v>
      </c>
      <c r="D39" s="170"/>
      <c r="E39" s="170"/>
      <c r="F39" s="170"/>
    </row>
    <row r="40" spans="1:6">
      <c r="A40" s="155" t="s">
        <v>36</v>
      </c>
      <c r="B40" s="156" t="s">
        <v>1</v>
      </c>
      <c r="C40" s="157" t="s">
        <v>2</v>
      </c>
      <c r="D40" s="158" t="s">
        <v>3</v>
      </c>
      <c r="E40" s="158" t="s">
        <v>4</v>
      </c>
      <c r="F40" s="158" t="s">
        <v>143</v>
      </c>
    </row>
    <row r="41" spans="1:6">
      <c r="A41" s="159" t="s">
        <v>37</v>
      </c>
      <c r="B41" s="160">
        <f t="shared" si="0"/>
        <v>64.288010286081644</v>
      </c>
      <c r="C41" s="161">
        <f t="shared" si="1"/>
        <v>1.2857602057216329</v>
      </c>
      <c r="D41" s="162">
        <f>F41/1.22</f>
        <v>65.573770491803273</v>
      </c>
      <c r="E41" s="162">
        <f>D41*22%</f>
        <v>14.42622950819672</v>
      </c>
      <c r="F41" s="162">
        <v>80</v>
      </c>
    </row>
    <row r="42" spans="1:6">
      <c r="A42" s="159" t="s">
        <v>38</v>
      </c>
      <c r="B42" s="160">
        <f t="shared" si="0"/>
        <v>32.144005143040822</v>
      </c>
      <c r="C42" s="161">
        <f t="shared" si="1"/>
        <v>0.64288010286081643</v>
      </c>
      <c r="D42" s="162">
        <f>F42/1.22</f>
        <v>32.786885245901637</v>
      </c>
      <c r="E42" s="162">
        <f>D42*22%</f>
        <v>7.2131147540983598</v>
      </c>
      <c r="F42" s="162">
        <v>40</v>
      </c>
    </row>
    <row r="43" spans="1:6">
      <c r="A43" s="159" t="s">
        <v>39</v>
      </c>
      <c r="B43" s="160">
        <f t="shared" si="0"/>
        <v>100.45001607200257</v>
      </c>
      <c r="C43" s="161">
        <f t="shared" si="1"/>
        <v>2.0090003214400514</v>
      </c>
      <c r="D43" s="162">
        <f>F43/1.22</f>
        <v>102.45901639344262</v>
      </c>
      <c r="E43" s="162">
        <f>D43*22%</f>
        <v>22.540983606557379</v>
      </c>
      <c r="F43" s="162">
        <v>125</v>
      </c>
    </row>
    <row r="44" spans="1:6">
      <c r="A44" s="159" t="s">
        <v>40</v>
      </c>
      <c r="B44" s="160">
        <f t="shared" si="0"/>
        <v>80.360012857602058</v>
      </c>
      <c r="C44" s="161">
        <f t="shared" si="1"/>
        <v>1.6072002571520412</v>
      </c>
      <c r="D44" s="162">
        <f>F44/1.22</f>
        <v>81.967213114754102</v>
      </c>
      <c r="E44" s="162">
        <f>D44*22%</f>
        <v>18.032786885245901</v>
      </c>
      <c r="F44" s="162">
        <v>100</v>
      </c>
    </row>
    <row r="45" spans="1:6">
      <c r="A45" s="159" t="s">
        <v>41</v>
      </c>
      <c r="B45" s="160">
        <f t="shared" si="0"/>
        <v>28.126004500160722</v>
      </c>
      <c r="C45" s="161">
        <f t="shared" si="1"/>
        <v>0.56252009000321446</v>
      </c>
      <c r="D45" s="162">
        <f t="shared" ref="D45:D57" si="6">F45/1.22</f>
        <v>28.688524590163937</v>
      </c>
      <c r="E45" s="162">
        <f t="shared" si="4"/>
        <v>6.3114754098360661</v>
      </c>
      <c r="F45" s="162">
        <v>35</v>
      </c>
    </row>
    <row r="46" spans="1:6">
      <c r="A46" s="159" t="s">
        <v>42</v>
      </c>
      <c r="B46" s="160">
        <f t="shared" si="0"/>
        <v>20.090003214400515</v>
      </c>
      <c r="C46" s="161">
        <f t="shared" si="1"/>
        <v>0.40180006428801029</v>
      </c>
      <c r="D46" s="162">
        <f t="shared" si="6"/>
        <v>20.491803278688526</v>
      </c>
      <c r="E46" s="162">
        <f t="shared" si="4"/>
        <v>4.5081967213114753</v>
      </c>
      <c r="F46" s="162">
        <v>25</v>
      </c>
    </row>
    <row r="47" spans="1:6">
      <c r="A47" s="159" t="s">
        <v>43</v>
      </c>
      <c r="B47" s="160">
        <f t="shared" si="0"/>
        <v>44.198007071681133</v>
      </c>
      <c r="C47" s="161">
        <f t="shared" si="1"/>
        <v>0.88396014143362267</v>
      </c>
      <c r="D47" s="162">
        <f t="shared" si="6"/>
        <v>45.081967213114758</v>
      </c>
      <c r="E47" s="162">
        <f t="shared" si="4"/>
        <v>9.9180327868852469</v>
      </c>
      <c r="F47" s="162">
        <v>55</v>
      </c>
    </row>
    <row r="48" spans="1:6">
      <c r="A48" s="159" t="s">
        <v>44</v>
      </c>
      <c r="B48" s="160">
        <f t="shared" si="0"/>
        <v>100.45001607200257</v>
      </c>
      <c r="C48" s="161">
        <f t="shared" si="1"/>
        <v>2.0090003214400514</v>
      </c>
      <c r="D48" s="162">
        <f t="shared" si="6"/>
        <v>102.45901639344262</v>
      </c>
      <c r="E48" s="162">
        <f t="shared" si="4"/>
        <v>22.540983606557379</v>
      </c>
      <c r="F48" s="162">
        <v>125</v>
      </c>
    </row>
    <row r="49" spans="1:6">
      <c r="A49" s="159" t="s">
        <v>45</v>
      </c>
      <c r="B49" s="160">
        <f t="shared" si="0"/>
        <v>64.288010286081644</v>
      </c>
      <c r="C49" s="161">
        <f t="shared" si="1"/>
        <v>1.2857602057216329</v>
      </c>
      <c r="D49" s="162">
        <f t="shared" si="6"/>
        <v>65.573770491803273</v>
      </c>
      <c r="E49" s="162">
        <f t="shared" si="4"/>
        <v>14.42622950819672</v>
      </c>
      <c r="F49" s="162">
        <v>80</v>
      </c>
    </row>
    <row r="50" spans="1:6">
      <c r="A50" s="159" t="s">
        <v>46</v>
      </c>
      <c r="B50" s="160">
        <f t="shared" si="0"/>
        <v>8.0360012857602054</v>
      </c>
      <c r="C50" s="161">
        <f t="shared" si="1"/>
        <v>0.16072002571520411</v>
      </c>
      <c r="D50" s="162">
        <f t="shared" si="6"/>
        <v>8.1967213114754092</v>
      </c>
      <c r="E50" s="162">
        <f>D50*22%</f>
        <v>1.8032786885245899</v>
      </c>
      <c r="F50" s="162">
        <v>10</v>
      </c>
    </row>
    <row r="51" spans="1:6">
      <c r="A51" s="159"/>
      <c r="B51" s="160"/>
      <c r="C51" s="161"/>
      <c r="D51" s="162"/>
      <c r="E51" s="162"/>
      <c r="F51" s="162"/>
    </row>
    <row r="52" spans="1:6">
      <c r="A52" s="159" t="s">
        <v>47</v>
      </c>
      <c r="B52" s="160">
        <f t="shared" si="0"/>
        <v>56.252009000321443</v>
      </c>
      <c r="C52" s="161">
        <f t="shared" si="1"/>
        <v>1.1250401800064289</v>
      </c>
      <c r="D52" s="162">
        <f t="shared" si="6"/>
        <v>57.377049180327873</v>
      </c>
      <c r="E52" s="162">
        <f>D52*22%</f>
        <v>12.622950819672132</v>
      </c>
      <c r="F52" s="162">
        <v>70</v>
      </c>
    </row>
    <row r="53" spans="1:6">
      <c r="A53" s="159" t="s">
        <v>48</v>
      </c>
      <c r="B53" s="160">
        <f t="shared" si="0"/>
        <v>49.823207971713273</v>
      </c>
      <c r="C53" s="161">
        <f t="shared" si="1"/>
        <v>0.99646415943426547</v>
      </c>
      <c r="D53" s="162">
        <f t="shared" si="6"/>
        <v>50.819672131147541</v>
      </c>
      <c r="E53" s="162">
        <f t="shared" si="4"/>
        <v>11.180327868852459</v>
      </c>
      <c r="F53" s="162">
        <v>62</v>
      </c>
    </row>
    <row r="54" spans="1:6">
      <c r="A54" s="174" t="s">
        <v>641</v>
      </c>
      <c r="B54" s="160">
        <f t="shared" si="0"/>
        <v>96.432015429122472</v>
      </c>
      <c r="C54" s="161">
        <f t="shared" si="1"/>
        <v>1.9286403085824495</v>
      </c>
      <c r="D54" s="162">
        <f t="shared" si="6"/>
        <v>98.360655737704917</v>
      </c>
      <c r="E54" s="162">
        <f t="shared" si="4"/>
        <v>21.639344262295083</v>
      </c>
      <c r="F54" s="162">
        <v>120</v>
      </c>
    </row>
    <row r="55" spans="1:6">
      <c r="A55" s="159" t="s">
        <v>49</v>
      </c>
      <c r="B55" s="160">
        <f t="shared" si="0"/>
        <v>80.360012857602058</v>
      </c>
      <c r="C55" s="161">
        <f t="shared" si="1"/>
        <v>1.6072002571520412</v>
      </c>
      <c r="D55" s="162">
        <f t="shared" si="6"/>
        <v>81.967213114754102</v>
      </c>
      <c r="E55" s="162">
        <f>D55*22%</f>
        <v>18.032786885245901</v>
      </c>
      <c r="F55" s="162">
        <v>100</v>
      </c>
    </row>
    <row r="56" spans="1:6" ht="44.25">
      <c r="A56" s="159" t="s">
        <v>50</v>
      </c>
      <c r="B56" s="160">
        <f t="shared" si="0"/>
        <v>104.46801671488268</v>
      </c>
      <c r="C56" s="161">
        <f t="shared" si="1"/>
        <v>2.0893603342976537</v>
      </c>
      <c r="D56" s="162">
        <f t="shared" si="6"/>
        <v>106.55737704918033</v>
      </c>
      <c r="E56" s="162">
        <f>D56*22%</f>
        <v>23.442622950819672</v>
      </c>
      <c r="F56" s="162">
        <v>130</v>
      </c>
    </row>
    <row r="57" spans="1:6">
      <c r="A57" s="159" t="s">
        <v>51</v>
      </c>
      <c r="B57" s="160">
        <f t="shared" si="0"/>
        <v>80.360012857602058</v>
      </c>
      <c r="C57" s="161">
        <f t="shared" si="1"/>
        <v>1.6072002571520412</v>
      </c>
      <c r="D57" s="162">
        <f t="shared" si="6"/>
        <v>81.967213114754102</v>
      </c>
      <c r="E57" s="162">
        <f t="shared" si="4"/>
        <v>18.032786885245901</v>
      </c>
      <c r="F57" s="162">
        <v>100</v>
      </c>
    </row>
    <row r="58" spans="1:6">
      <c r="A58" s="159" t="s">
        <v>52</v>
      </c>
      <c r="B58" s="160">
        <f t="shared" si="0"/>
        <v>34.313725490196077</v>
      </c>
      <c r="C58" s="161">
        <f t="shared" si="1"/>
        <v>0.68627450980392157</v>
      </c>
      <c r="D58" s="162">
        <v>35</v>
      </c>
      <c r="E58" s="162">
        <f t="shared" si="4"/>
        <v>7.7</v>
      </c>
      <c r="F58" s="162">
        <v>55</v>
      </c>
    </row>
    <row r="59" spans="1:6">
      <c r="A59" s="159" t="s">
        <v>53</v>
      </c>
      <c r="B59" s="160">
        <f t="shared" si="0"/>
        <v>96.431372549019599</v>
      </c>
      <c r="C59" s="161">
        <f t="shared" si="1"/>
        <v>1.928627450980392</v>
      </c>
      <c r="D59" s="162">
        <v>98.36</v>
      </c>
      <c r="E59" s="162">
        <v>21.64</v>
      </c>
      <c r="F59" s="162">
        <v>120</v>
      </c>
    </row>
    <row r="60" spans="1:6">
      <c r="A60" s="159" t="s">
        <v>54</v>
      </c>
      <c r="B60" s="160">
        <f t="shared" si="0"/>
        <v>8.0360012857602054</v>
      </c>
      <c r="C60" s="161">
        <f t="shared" si="1"/>
        <v>0.16072002571520411</v>
      </c>
      <c r="D60" s="162">
        <f>F60/1.22</f>
        <v>8.1967213114754092</v>
      </c>
      <c r="E60" s="162">
        <f t="shared" ref="E60:E66" si="7">D60*22%</f>
        <v>1.8032786885245899</v>
      </c>
      <c r="F60" s="162">
        <v>10</v>
      </c>
    </row>
    <row r="61" spans="1:6">
      <c r="A61" s="159" t="s">
        <v>55</v>
      </c>
      <c r="B61" s="160">
        <f t="shared" si="0"/>
        <v>20.090003214400515</v>
      </c>
      <c r="C61" s="161">
        <f t="shared" si="1"/>
        <v>0.40180006428801029</v>
      </c>
      <c r="D61" s="162">
        <f>F61/1.22</f>
        <v>20.491803278688526</v>
      </c>
      <c r="E61" s="162">
        <f t="shared" si="7"/>
        <v>4.5081967213114753</v>
      </c>
      <c r="F61" s="162">
        <v>25</v>
      </c>
    </row>
    <row r="62" spans="1:6">
      <c r="A62" s="159" t="s">
        <v>56</v>
      </c>
      <c r="B62" s="160">
        <f t="shared" si="0"/>
        <v>56.252009000321443</v>
      </c>
      <c r="C62" s="161">
        <f t="shared" si="1"/>
        <v>1.1250401800064289</v>
      </c>
      <c r="D62" s="162">
        <f>F62/1.22</f>
        <v>57.377049180327873</v>
      </c>
      <c r="E62" s="162">
        <f t="shared" si="7"/>
        <v>12.622950819672132</v>
      </c>
      <c r="F62" s="162">
        <v>70</v>
      </c>
    </row>
    <row r="63" spans="1:6">
      <c r="A63" s="159" t="s">
        <v>57</v>
      </c>
      <c r="B63" s="160">
        <f t="shared" si="0"/>
        <v>44.198007071681133</v>
      </c>
      <c r="C63" s="161">
        <f t="shared" si="1"/>
        <v>0.88396014143362267</v>
      </c>
      <c r="D63" s="162">
        <f>F63/1.22</f>
        <v>45.081967213114758</v>
      </c>
      <c r="E63" s="162">
        <f t="shared" si="7"/>
        <v>9.9180327868852469</v>
      </c>
      <c r="F63" s="162">
        <v>55</v>
      </c>
    </row>
    <row r="64" spans="1:6">
      <c r="A64" s="159" t="s">
        <v>58</v>
      </c>
      <c r="B64" s="160">
        <f t="shared" si="0"/>
        <v>8.0392156862745097</v>
      </c>
      <c r="C64" s="161">
        <f t="shared" si="1"/>
        <v>0.16078431372549021</v>
      </c>
      <c r="D64" s="162">
        <f>F64/1.22</f>
        <v>8.1999999999999993</v>
      </c>
      <c r="E64" s="162">
        <f t="shared" si="7"/>
        <v>1.8039999999999998</v>
      </c>
      <c r="F64" s="162">
        <v>10.004</v>
      </c>
    </row>
    <row r="65" spans="1:6">
      <c r="A65" s="159" t="s">
        <v>59</v>
      </c>
      <c r="B65" s="160">
        <f t="shared" si="0"/>
        <v>16.068627450980397</v>
      </c>
      <c r="C65" s="161">
        <f t="shared" si="1"/>
        <v>0.32137254901960793</v>
      </c>
      <c r="D65" s="162">
        <f t="shared" ref="D65:D71" si="8">F65/1.22</f>
        <v>16.390000000000004</v>
      </c>
      <c r="E65" s="162">
        <f t="shared" si="7"/>
        <v>3.6058000000000008</v>
      </c>
      <c r="F65" s="162">
        <v>19.995800000000003</v>
      </c>
    </row>
    <row r="66" spans="1:6">
      <c r="A66" s="159" t="s">
        <v>60</v>
      </c>
      <c r="B66" s="160">
        <f t="shared" si="0"/>
        <v>80.362745098039213</v>
      </c>
      <c r="C66" s="161">
        <f t="shared" si="1"/>
        <v>1.6072549019607842</v>
      </c>
      <c r="D66" s="162">
        <f t="shared" si="8"/>
        <v>81.97</v>
      </c>
      <c r="E66" s="162">
        <f t="shared" si="7"/>
        <v>18.0334</v>
      </c>
      <c r="F66" s="162">
        <v>100.0034</v>
      </c>
    </row>
    <row r="67" spans="1:6">
      <c r="A67" s="159"/>
      <c r="B67" s="160">
        <f t="shared" si="0"/>
        <v>0</v>
      </c>
      <c r="C67" s="161">
        <f t="shared" si="1"/>
        <v>0</v>
      </c>
      <c r="D67" s="162"/>
      <c r="E67" s="162"/>
      <c r="F67" s="162"/>
    </row>
    <row r="68" spans="1:6">
      <c r="A68" s="159" t="s">
        <v>61</v>
      </c>
      <c r="B68" s="160">
        <f t="shared" si="0"/>
        <v>24.108003857280618</v>
      </c>
      <c r="C68" s="161">
        <f t="shared" si="1"/>
        <v>0.48216007714561238</v>
      </c>
      <c r="D68" s="162">
        <f t="shared" si="8"/>
        <v>24.590163934426229</v>
      </c>
      <c r="E68" s="162">
        <f>D68*22%</f>
        <v>5.4098360655737707</v>
      </c>
      <c r="F68" s="162">
        <v>30</v>
      </c>
    </row>
    <row r="69" spans="1:6">
      <c r="A69" s="159" t="s">
        <v>62</v>
      </c>
      <c r="B69" s="160">
        <f t="shared" ref="B69:B133" si="9">D69/1.02</f>
        <v>40.17647058823529</v>
      </c>
      <c r="C69" s="161">
        <f t="shared" ref="C69:C133" si="10">B69*2%</f>
        <v>0.80352941176470583</v>
      </c>
      <c r="D69" s="162">
        <f t="shared" si="8"/>
        <v>40.98</v>
      </c>
      <c r="E69" s="162">
        <f>D69*22%</f>
        <v>9.0155999999999992</v>
      </c>
      <c r="F69" s="162">
        <v>49.995599999999996</v>
      </c>
    </row>
    <row r="70" spans="1:6">
      <c r="A70" s="159" t="s">
        <v>63</v>
      </c>
      <c r="B70" s="160">
        <f t="shared" si="9"/>
        <v>56.254901960784316</v>
      </c>
      <c r="C70" s="161">
        <f t="shared" si="10"/>
        <v>1.1250980392156864</v>
      </c>
      <c r="D70" s="162">
        <f t="shared" si="8"/>
        <v>57.38</v>
      </c>
      <c r="E70" s="162">
        <f>D70*22%</f>
        <v>12.623600000000001</v>
      </c>
      <c r="F70" s="162">
        <v>70.003600000000006</v>
      </c>
    </row>
    <row r="71" spans="1:6" ht="32.25" thickBot="1">
      <c r="A71" s="163" t="s">
        <v>64</v>
      </c>
      <c r="B71" s="160">
        <f t="shared" si="9"/>
        <v>96.431372549019599</v>
      </c>
      <c r="C71" s="161">
        <f t="shared" si="10"/>
        <v>1.928627450980392</v>
      </c>
      <c r="D71" s="166">
        <f t="shared" si="8"/>
        <v>98.36</v>
      </c>
      <c r="E71" s="166">
        <f>D71*22%</f>
        <v>21.639199999999999</v>
      </c>
      <c r="F71" s="166">
        <v>119.9992</v>
      </c>
    </row>
    <row r="72" spans="1:6" ht="32.25" thickBot="1">
      <c r="A72" s="171"/>
      <c r="B72" s="160"/>
      <c r="C72" s="161"/>
      <c r="D72" s="172"/>
      <c r="E72" s="172"/>
      <c r="F72" s="172"/>
    </row>
    <row r="73" spans="1:6">
      <c r="A73" s="155" t="s">
        <v>65</v>
      </c>
      <c r="B73" s="156" t="s">
        <v>1</v>
      </c>
      <c r="C73" s="157" t="s">
        <v>141</v>
      </c>
      <c r="D73" s="158" t="s">
        <v>3</v>
      </c>
      <c r="E73" s="158" t="s">
        <v>4</v>
      </c>
      <c r="F73" s="158" t="s">
        <v>143</v>
      </c>
    </row>
    <row r="74" spans="1:6">
      <c r="A74" s="159" t="s">
        <v>66</v>
      </c>
      <c r="B74" s="160">
        <f t="shared" si="9"/>
        <v>8.0360012857602054</v>
      </c>
      <c r="C74" s="161">
        <f t="shared" si="10"/>
        <v>0.16072002571520411</v>
      </c>
      <c r="D74" s="162">
        <f t="shared" ref="D74:D79" si="11">F74/1.22</f>
        <v>8.1967213114754092</v>
      </c>
      <c r="E74" s="162">
        <f t="shared" ref="E74:E79" si="12">D74*22%</f>
        <v>1.8032786885245899</v>
      </c>
      <c r="F74" s="162">
        <v>10</v>
      </c>
    </row>
    <row r="75" spans="1:6">
      <c r="A75" s="159" t="s">
        <v>67</v>
      </c>
      <c r="B75" s="160">
        <f t="shared" si="9"/>
        <v>8.0360012857602054</v>
      </c>
      <c r="C75" s="161">
        <f t="shared" si="10"/>
        <v>0.16072002571520411</v>
      </c>
      <c r="D75" s="162">
        <f t="shared" si="11"/>
        <v>8.1967213114754092</v>
      </c>
      <c r="E75" s="162">
        <f t="shared" si="12"/>
        <v>1.8032786885245899</v>
      </c>
      <c r="F75" s="162">
        <v>10</v>
      </c>
    </row>
    <row r="76" spans="1:6">
      <c r="A76" s="159" t="s">
        <v>68</v>
      </c>
      <c r="B76" s="160">
        <f t="shared" si="9"/>
        <v>20.090003214400515</v>
      </c>
      <c r="C76" s="161">
        <f t="shared" si="10"/>
        <v>0.40180006428801029</v>
      </c>
      <c r="D76" s="162">
        <f t="shared" si="11"/>
        <v>20.491803278688526</v>
      </c>
      <c r="E76" s="162">
        <f t="shared" si="12"/>
        <v>4.5081967213114753</v>
      </c>
      <c r="F76" s="162">
        <v>25</v>
      </c>
    </row>
    <row r="77" spans="1:6">
      <c r="A77" s="159" t="s">
        <v>69</v>
      </c>
      <c r="B77" s="160">
        <f t="shared" si="9"/>
        <v>8.0360012857602054</v>
      </c>
      <c r="C77" s="161">
        <f t="shared" si="10"/>
        <v>0.16072002571520411</v>
      </c>
      <c r="D77" s="162">
        <f t="shared" si="11"/>
        <v>8.1967213114754092</v>
      </c>
      <c r="E77" s="162">
        <f t="shared" si="12"/>
        <v>1.8032786885245899</v>
      </c>
      <c r="F77" s="162">
        <v>10</v>
      </c>
    </row>
    <row r="78" spans="1:6">
      <c r="A78" s="159" t="s">
        <v>70</v>
      </c>
      <c r="B78" s="160">
        <f t="shared" si="9"/>
        <v>14.46480231436837</v>
      </c>
      <c r="C78" s="161">
        <f t="shared" si="10"/>
        <v>0.28929604628736744</v>
      </c>
      <c r="D78" s="162">
        <f t="shared" si="11"/>
        <v>14.754098360655737</v>
      </c>
      <c r="E78" s="162">
        <f t="shared" si="12"/>
        <v>3.2459016393442623</v>
      </c>
      <c r="F78" s="162">
        <v>18</v>
      </c>
    </row>
    <row r="79" spans="1:6">
      <c r="A79" s="159" t="s">
        <v>71</v>
      </c>
      <c r="B79" s="160">
        <f t="shared" si="9"/>
        <v>8.0360012857602054</v>
      </c>
      <c r="C79" s="161">
        <f t="shared" si="10"/>
        <v>0.16072002571520411</v>
      </c>
      <c r="D79" s="162">
        <f t="shared" si="11"/>
        <v>8.1967213114754092</v>
      </c>
      <c r="E79" s="162">
        <f t="shared" si="12"/>
        <v>1.8032786885245899</v>
      </c>
      <c r="F79" s="162">
        <v>10</v>
      </c>
    </row>
    <row r="80" spans="1:6">
      <c r="A80" s="159" t="s">
        <v>72</v>
      </c>
      <c r="B80" s="160">
        <f t="shared" si="9"/>
        <v>8.0392156862745097</v>
      </c>
      <c r="C80" s="161">
        <f t="shared" si="10"/>
        <v>0.16078431372549021</v>
      </c>
      <c r="D80" s="162">
        <v>8.1999999999999993</v>
      </c>
      <c r="E80" s="162">
        <v>1.8</v>
      </c>
      <c r="F80" s="162">
        <v>10</v>
      </c>
    </row>
    <row r="81" spans="1:6">
      <c r="A81" s="159" t="s">
        <v>642</v>
      </c>
      <c r="B81" s="160">
        <f t="shared" si="9"/>
        <v>9.6432015429122462</v>
      </c>
      <c r="C81" s="161">
        <f t="shared" si="10"/>
        <v>0.19286403085824494</v>
      </c>
      <c r="D81" s="162">
        <f t="shared" ref="D81:D90" si="13">F81/1.22</f>
        <v>9.8360655737704921</v>
      </c>
      <c r="E81" s="162">
        <f>D81*22%</f>
        <v>2.1639344262295084</v>
      </c>
      <c r="F81" s="162">
        <v>12</v>
      </c>
    </row>
    <row r="82" spans="1:6">
      <c r="A82" s="159" t="s">
        <v>73</v>
      </c>
      <c r="B82" s="160">
        <f t="shared" si="9"/>
        <v>9.6432015429122462</v>
      </c>
      <c r="C82" s="161">
        <f t="shared" si="10"/>
        <v>0.19286403085824494</v>
      </c>
      <c r="D82" s="162">
        <f t="shared" si="13"/>
        <v>9.8360655737704921</v>
      </c>
      <c r="E82" s="162">
        <f>D82*22%</f>
        <v>2.1639344262295084</v>
      </c>
      <c r="F82" s="162">
        <v>12</v>
      </c>
    </row>
    <row r="83" spans="1:6">
      <c r="A83" s="159" t="s">
        <v>74</v>
      </c>
      <c r="B83" s="160">
        <f t="shared" si="9"/>
        <v>12.054001928640309</v>
      </c>
      <c r="C83" s="161">
        <f t="shared" si="10"/>
        <v>0.24108003857280619</v>
      </c>
      <c r="D83" s="162">
        <f t="shared" si="13"/>
        <v>12.295081967213115</v>
      </c>
      <c r="E83" s="162">
        <f>D83*22%</f>
        <v>2.7049180327868854</v>
      </c>
      <c r="F83" s="162">
        <v>15</v>
      </c>
    </row>
    <row r="84" spans="1:6">
      <c r="A84" s="159" t="s">
        <v>75</v>
      </c>
      <c r="B84" s="160">
        <f t="shared" si="9"/>
        <v>8.0360012857602054</v>
      </c>
      <c r="C84" s="161">
        <f t="shared" si="10"/>
        <v>0.16072002571520411</v>
      </c>
      <c r="D84" s="162">
        <f t="shared" si="13"/>
        <v>8.1967213114754092</v>
      </c>
      <c r="E84" s="162">
        <f t="shared" ref="E84:E90" si="14">D84*22%</f>
        <v>1.8032786885245899</v>
      </c>
      <c r="F84" s="162">
        <v>10</v>
      </c>
    </row>
    <row r="85" spans="1:6">
      <c r="A85" s="159" t="s">
        <v>76</v>
      </c>
      <c r="B85" s="160">
        <f t="shared" si="9"/>
        <v>8.0392156862745097</v>
      </c>
      <c r="C85" s="161">
        <f t="shared" si="10"/>
        <v>0.16078431372549021</v>
      </c>
      <c r="D85" s="162">
        <f t="shared" si="13"/>
        <v>8.1999999999999993</v>
      </c>
      <c r="E85" s="162">
        <f t="shared" si="14"/>
        <v>1.8039999999999998</v>
      </c>
      <c r="F85" s="162">
        <v>10.004</v>
      </c>
    </row>
    <row r="86" spans="1:6">
      <c r="A86" s="159" t="s">
        <v>77</v>
      </c>
      <c r="B86" s="160">
        <f t="shared" si="9"/>
        <v>36.162005785920925</v>
      </c>
      <c r="C86" s="161">
        <f t="shared" si="10"/>
        <v>0.72324011571841851</v>
      </c>
      <c r="D86" s="162">
        <f t="shared" si="13"/>
        <v>36.885245901639344</v>
      </c>
      <c r="E86" s="162">
        <f t="shared" si="14"/>
        <v>8.1147540983606561</v>
      </c>
      <c r="F86" s="162">
        <v>45</v>
      </c>
    </row>
    <row r="87" spans="1:6">
      <c r="A87" s="159" t="s">
        <v>78</v>
      </c>
      <c r="B87" s="160">
        <f t="shared" si="9"/>
        <v>20.090003214400515</v>
      </c>
      <c r="C87" s="161">
        <f t="shared" si="10"/>
        <v>0.40180006428801029</v>
      </c>
      <c r="D87" s="162">
        <f t="shared" si="13"/>
        <v>20.491803278688526</v>
      </c>
      <c r="E87" s="162">
        <f t="shared" si="14"/>
        <v>4.5081967213114753</v>
      </c>
      <c r="F87" s="162">
        <v>25</v>
      </c>
    </row>
    <row r="88" spans="1:6">
      <c r="A88" s="159" t="s">
        <v>79</v>
      </c>
      <c r="B88" s="160">
        <f t="shared" si="9"/>
        <v>20.090003214400515</v>
      </c>
      <c r="C88" s="161">
        <f t="shared" si="10"/>
        <v>0.40180006428801029</v>
      </c>
      <c r="D88" s="162">
        <f t="shared" si="13"/>
        <v>20.491803278688526</v>
      </c>
      <c r="E88" s="162">
        <f t="shared" si="14"/>
        <v>4.5081967213114753</v>
      </c>
      <c r="F88" s="162">
        <v>25</v>
      </c>
    </row>
    <row r="89" spans="1:6">
      <c r="A89" s="159" t="s">
        <v>80</v>
      </c>
      <c r="B89" s="160">
        <f t="shared" si="9"/>
        <v>32.144005143040822</v>
      </c>
      <c r="C89" s="161">
        <f t="shared" si="10"/>
        <v>0.64288010286081643</v>
      </c>
      <c r="D89" s="162">
        <f t="shared" si="13"/>
        <v>32.786885245901637</v>
      </c>
      <c r="E89" s="162">
        <f t="shared" si="14"/>
        <v>7.2131147540983598</v>
      </c>
      <c r="F89" s="162">
        <v>40</v>
      </c>
    </row>
    <row r="90" spans="1:6" ht="32.25" thickBot="1">
      <c r="A90" s="163" t="s">
        <v>81</v>
      </c>
      <c r="B90" s="160">
        <f t="shared" si="9"/>
        <v>40.180006428801029</v>
      </c>
      <c r="C90" s="161">
        <f t="shared" si="10"/>
        <v>0.80360012857602059</v>
      </c>
      <c r="D90" s="166">
        <f t="shared" si="13"/>
        <v>40.983606557377051</v>
      </c>
      <c r="E90" s="166">
        <f t="shared" si="14"/>
        <v>9.0163934426229506</v>
      </c>
      <c r="F90" s="166">
        <v>50</v>
      </c>
    </row>
    <row r="91" spans="1:6">
      <c r="A91" s="167"/>
      <c r="B91" s="160"/>
      <c r="C91" s="161"/>
      <c r="D91" s="168"/>
      <c r="E91" s="168"/>
      <c r="F91" s="168"/>
    </row>
    <row r="92" spans="1:6" ht="32.25" thickBot="1">
      <c r="A92" s="169"/>
      <c r="B92" s="160"/>
      <c r="C92" s="161"/>
      <c r="D92" s="170"/>
      <c r="E92" s="170"/>
      <c r="F92" s="170"/>
    </row>
    <row r="93" spans="1:6">
      <c r="A93" s="155" t="s">
        <v>82</v>
      </c>
      <c r="B93" s="156" t="s">
        <v>1</v>
      </c>
      <c r="C93" s="157" t="s">
        <v>141</v>
      </c>
      <c r="D93" s="158" t="s">
        <v>3</v>
      </c>
      <c r="E93" s="158" t="s">
        <v>4</v>
      </c>
      <c r="F93" s="158" t="s">
        <v>143</v>
      </c>
    </row>
    <row r="94" spans="1:6">
      <c r="A94" s="159" t="s">
        <v>83</v>
      </c>
      <c r="B94" s="160">
        <f t="shared" si="9"/>
        <v>28.126004500160722</v>
      </c>
      <c r="C94" s="161">
        <f t="shared" si="10"/>
        <v>0.56252009000321446</v>
      </c>
      <c r="D94" s="162">
        <f t="shared" ref="D94:D99" si="15">F94/1.22</f>
        <v>28.688524590163937</v>
      </c>
      <c r="E94" s="162">
        <f t="shared" ref="E94:E99" si="16">D94*22%</f>
        <v>6.3114754098360661</v>
      </c>
      <c r="F94" s="162">
        <v>35</v>
      </c>
    </row>
    <row r="95" spans="1:6">
      <c r="A95" s="159" t="s">
        <v>84</v>
      </c>
      <c r="B95" s="160">
        <f t="shared" si="9"/>
        <v>40.180006428801029</v>
      </c>
      <c r="C95" s="161">
        <f t="shared" si="10"/>
        <v>0.80360012857602059</v>
      </c>
      <c r="D95" s="162">
        <f t="shared" si="15"/>
        <v>40.983606557377051</v>
      </c>
      <c r="E95" s="162">
        <f t="shared" si="16"/>
        <v>9.0163934426229506</v>
      </c>
      <c r="F95" s="162">
        <v>50</v>
      </c>
    </row>
    <row r="96" spans="1:6">
      <c r="A96" s="159" t="s">
        <v>85</v>
      </c>
      <c r="B96" s="160">
        <f t="shared" si="9"/>
        <v>16.072002571520411</v>
      </c>
      <c r="C96" s="161">
        <f t="shared" si="10"/>
        <v>0.32144005143040821</v>
      </c>
      <c r="D96" s="162">
        <f t="shared" si="15"/>
        <v>16.393442622950818</v>
      </c>
      <c r="E96" s="162">
        <f t="shared" si="16"/>
        <v>3.6065573770491799</v>
      </c>
      <c r="F96" s="162">
        <v>20</v>
      </c>
    </row>
    <row r="97" spans="1:6">
      <c r="A97" s="159" t="s">
        <v>86</v>
      </c>
      <c r="B97" s="160">
        <f t="shared" si="9"/>
        <v>16.072002571520411</v>
      </c>
      <c r="C97" s="161">
        <f t="shared" si="10"/>
        <v>0.32144005143040821</v>
      </c>
      <c r="D97" s="162">
        <f t="shared" si="15"/>
        <v>16.393442622950818</v>
      </c>
      <c r="E97" s="162">
        <f t="shared" si="16"/>
        <v>3.6065573770491799</v>
      </c>
      <c r="F97" s="162">
        <v>20</v>
      </c>
    </row>
    <row r="98" spans="1:6">
      <c r="A98" s="159" t="s">
        <v>87</v>
      </c>
      <c r="B98" s="160">
        <f t="shared" si="9"/>
        <v>16.072002571520411</v>
      </c>
      <c r="C98" s="161">
        <f t="shared" si="10"/>
        <v>0.32144005143040821</v>
      </c>
      <c r="D98" s="162">
        <f t="shared" si="15"/>
        <v>16.393442622950818</v>
      </c>
      <c r="E98" s="162">
        <f t="shared" si="16"/>
        <v>3.6065573770491799</v>
      </c>
      <c r="F98" s="162">
        <v>20</v>
      </c>
    </row>
    <row r="99" spans="1:6" ht="32.25" thickBot="1">
      <c r="A99" s="163" t="s">
        <v>88</v>
      </c>
      <c r="B99" s="160">
        <f t="shared" si="9"/>
        <v>16.072002571520411</v>
      </c>
      <c r="C99" s="161">
        <f t="shared" si="10"/>
        <v>0.32144005143040821</v>
      </c>
      <c r="D99" s="166">
        <f t="shared" si="15"/>
        <v>16.393442622950818</v>
      </c>
      <c r="E99" s="166">
        <f t="shared" si="16"/>
        <v>3.6065573770491799</v>
      </c>
      <c r="F99" s="166">
        <v>20</v>
      </c>
    </row>
    <row r="100" spans="1:6" ht="32.25" thickBot="1">
      <c r="A100" s="171"/>
      <c r="B100" s="160"/>
      <c r="C100" s="161">
        <f t="shared" si="10"/>
        <v>0</v>
      </c>
      <c r="D100" s="172"/>
      <c r="E100" s="172"/>
      <c r="F100" s="172"/>
    </row>
    <row r="101" spans="1:6">
      <c r="A101" s="155" t="s">
        <v>89</v>
      </c>
      <c r="B101" s="156" t="s">
        <v>1</v>
      </c>
      <c r="C101" s="157" t="s">
        <v>141</v>
      </c>
      <c r="D101" s="158" t="s">
        <v>3</v>
      </c>
      <c r="E101" s="158" t="s">
        <v>4</v>
      </c>
      <c r="F101" s="158" t="s">
        <v>5</v>
      </c>
    </row>
    <row r="102" spans="1:6" ht="65.25">
      <c r="A102" s="159" t="s">
        <v>90</v>
      </c>
      <c r="B102" s="160">
        <f t="shared" si="9"/>
        <v>20.090003214400515</v>
      </c>
      <c r="C102" s="161">
        <f t="shared" si="10"/>
        <v>0.40180006428801029</v>
      </c>
      <c r="D102" s="162">
        <f>F102/1.22</f>
        <v>20.491803278688526</v>
      </c>
      <c r="E102" s="162">
        <f>D102*22%</f>
        <v>4.5081967213114753</v>
      </c>
      <c r="F102" s="162">
        <v>25</v>
      </c>
    </row>
    <row r="103" spans="1:6" ht="65.25">
      <c r="A103" s="159" t="s">
        <v>91</v>
      </c>
      <c r="B103" s="160">
        <f t="shared" si="9"/>
        <v>36.162005785920925</v>
      </c>
      <c r="C103" s="161">
        <f t="shared" si="10"/>
        <v>0.72324011571841851</v>
      </c>
      <c r="D103" s="162">
        <f>F103/1.22</f>
        <v>36.885245901639344</v>
      </c>
      <c r="E103" s="162">
        <f t="shared" ref="E103:E104" si="17">D103*22%</f>
        <v>8.1147540983606561</v>
      </c>
      <c r="F103" s="162">
        <v>45</v>
      </c>
    </row>
    <row r="104" spans="1:6" ht="65.25">
      <c r="A104" s="159" t="s">
        <v>92</v>
      </c>
      <c r="B104" s="160">
        <f t="shared" si="9"/>
        <v>49.823207971713273</v>
      </c>
      <c r="C104" s="161">
        <f t="shared" si="10"/>
        <v>0.99646415943426547</v>
      </c>
      <c r="D104" s="162">
        <f>F104/1.22</f>
        <v>50.819672131147541</v>
      </c>
      <c r="E104" s="162">
        <f t="shared" si="17"/>
        <v>11.180327868852459</v>
      </c>
      <c r="F104" s="162">
        <v>62</v>
      </c>
    </row>
    <row r="105" spans="1:6" ht="65.25">
      <c r="A105" s="159" t="s">
        <v>93</v>
      </c>
      <c r="B105" s="160">
        <f t="shared" si="9"/>
        <v>64.288010286081644</v>
      </c>
      <c r="C105" s="161">
        <f t="shared" si="10"/>
        <v>1.2857602057216329</v>
      </c>
      <c r="D105" s="162">
        <f>F105/1.22</f>
        <v>65.573770491803273</v>
      </c>
      <c r="E105" s="162">
        <f>D105*22%</f>
        <v>14.42622950819672</v>
      </c>
      <c r="F105" s="162">
        <v>80</v>
      </c>
    </row>
    <row r="106" spans="1:6" ht="32.25" thickBot="1">
      <c r="A106" s="163" t="s">
        <v>94</v>
      </c>
      <c r="B106" s="160">
        <f t="shared" si="9"/>
        <v>28.126004500160722</v>
      </c>
      <c r="C106" s="161">
        <f t="shared" si="10"/>
        <v>0.56252009000321446</v>
      </c>
      <c r="D106" s="166">
        <f>F106/1.22</f>
        <v>28.688524590163937</v>
      </c>
      <c r="E106" s="166">
        <f>D106*22%</f>
        <v>6.3114754098360661</v>
      </c>
      <c r="F106" s="166">
        <v>35</v>
      </c>
    </row>
    <row r="107" spans="1:6" ht="32.25" thickBot="1">
      <c r="A107" s="171"/>
      <c r="B107" s="160"/>
      <c r="C107" s="161"/>
      <c r="D107" s="172"/>
      <c r="E107" s="172"/>
      <c r="F107" s="172"/>
    </row>
    <row r="108" spans="1:6">
      <c r="A108" s="155" t="s">
        <v>95</v>
      </c>
      <c r="B108" s="156" t="s">
        <v>1</v>
      </c>
      <c r="C108" s="157" t="s">
        <v>141</v>
      </c>
      <c r="D108" s="158" t="s">
        <v>3</v>
      </c>
      <c r="E108" s="158" t="s">
        <v>4</v>
      </c>
      <c r="F108" s="158" t="s">
        <v>143</v>
      </c>
    </row>
    <row r="109" spans="1:6">
      <c r="A109" s="159" t="s">
        <v>96</v>
      </c>
      <c r="B109" s="160">
        <f t="shared" si="9"/>
        <v>8.0360012857602054</v>
      </c>
      <c r="C109" s="161">
        <f t="shared" si="10"/>
        <v>0.16072002571520411</v>
      </c>
      <c r="D109" s="162">
        <f t="shared" ref="D109:D139" si="18">F109/1.22</f>
        <v>8.1967213114754092</v>
      </c>
      <c r="E109" s="162">
        <f t="shared" ref="E109:E138" si="19">D109*22%</f>
        <v>1.8032786885245899</v>
      </c>
      <c r="F109" s="162">
        <v>10</v>
      </c>
    </row>
    <row r="110" spans="1:6">
      <c r="A110" s="159" t="s">
        <v>97</v>
      </c>
      <c r="B110" s="160">
        <f t="shared" si="9"/>
        <v>8.0360012857602054</v>
      </c>
      <c r="C110" s="161">
        <f t="shared" si="10"/>
        <v>0.16072002571520411</v>
      </c>
      <c r="D110" s="162">
        <f t="shared" si="18"/>
        <v>8.1967213114754092</v>
      </c>
      <c r="E110" s="162">
        <f>D110*22%</f>
        <v>1.8032786885245899</v>
      </c>
      <c r="F110" s="162">
        <v>10</v>
      </c>
    </row>
    <row r="111" spans="1:6">
      <c r="A111" s="159" t="s">
        <v>98</v>
      </c>
      <c r="B111" s="160">
        <f t="shared" si="9"/>
        <v>8.0360012857602054</v>
      </c>
      <c r="C111" s="161">
        <f t="shared" si="10"/>
        <v>0.16072002571520411</v>
      </c>
      <c r="D111" s="162">
        <f t="shared" si="18"/>
        <v>8.1967213114754092</v>
      </c>
      <c r="E111" s="162">
        <f>D111*22%</f>
        <v>1.8032786885245899</v>
      </c>
      <c r="F111" s="162">
        <v>10</v>
      </c>
    </row>
    <row r="112" spans="1:6">
      <c r="A112" s="159" t="s">
        <v>99</v>
      </c>
      <c r="B112" s="160">
        <f t="shared" si="9"/>
        <v>8.0360012857602054</v>
      </c>
      <c r="C112" s="161">
        <f t="shared" si="10"/>
        <v>0.16072002571520411</v>
      </c>
      <c r="D112" s="162">
        <f t="shared" si="18"/>
        <v>8.1967213114754092</v>
      </c>
      <c r="E112" s="162">
        <f t="shared" si="19"/>
        <v>1.8032786885245899</v>
      </c>
      <c r="F112" s="162">
        <v>10</v>
      </c>
    </row>
    <row r="113" spans="1:6">
      <c r="A113" s="159" t="s">
        <v>100</v>
      </c>
      <c r="B113" s="160">
        <f t="shared" si="9"/>
        <v>8.0360012857602054</v>
      </c>
      <c r="C113" s="161">
        <f t="shared" si="10"/>
        <v>0.16072002571520411</v>
      </c>
      <c r="D113" s="162">
        <f t="shared" si="18"/>
        <v>8.1967213114754092</v>
      </c>
      <c r="E113" s="162">
        <f t="shared" si="19"/>
        <v>1.8032786885245899</v>
      </c>
      <c r="F113" s="162">
        <v>10</v>
      </c>
    </row>
    <row r="114" spans="1:6">
      <c r="A114" s="159" t="s">
        <v>101</v>
      </c>
      <c r="B114" s="160">
        <f t="shared" si="9"/>
        <v>8.0360012857602054</v>
      </c>
      <c r="C114" s="161">
        <f t="shared" si="10"/>
        <v>0.16072002571520411</v>
      </c>
      <c r="D114" s="162">
        <f t="shared" si="18"/>
        <v>8.1967213114754092</v>
      </c>
      <c r="E114" s="162">
        <f t="shared" si="19"/>
        <v>1.8032786885245899</v>
      </c>
      <c r="F114" s="162">
        <v>10</v>
      </c>
    </row>
    <row r="115" spans="1:6">
      <c r="A115" s="159" t="s">
        <v>102</v>
      </c>
      <c r="B115" s="160">
        <f t="shared" si="9"/>
        <v>8.0360012857602054</v>
      </c>
      <c r="C115" s="161">
        <f t="shared" si="10"/>
        <v>0.16072002571520411</v>
      </c>
      <c r="D115" s="162">
        <f t="shared" si="18"/>
        <v>8.1967213114754092</v>
      </c>
      <c r="E115" s="162">
        <f t="shared" si="19"/>
        <v>1.8032786885245899</v>
      </c>
      <c r="F115" s="162">
        <v>10</v>
      </c>
    </row>
    <row r="116" spans="1:6">
      <c r="A116" s="159" t="s">
        <v>103</v>
      </c>
      <c r="B116" s="160">
        <f t="shared" si="9"/>
        <v>8.0360012857602054</v>
      </c>
      <c r="C116" s="161">
        <f t="shared" si="10"/>
        <v>0.16072002571520411</v>
      </c>
      <c r="D116" s="162">
        <f t="shared" si="18"/>
        <v>8.1967213114754092</v>
      </c>
      <c r="E116" s="162">
        <f t="shared" si="19"/>
        <v>1.8032786885245899</v>
      </c>
      <c r="F116" s="162">
        <v>10</v>
      </c>
    </row>
    <row r="117" spans="1:6">
      <c r="A117" s="159" t="s">
        <v>104</v>
      </c>
      <c r="B117" s="160">
        <f t="shared" si="9"/>
        <v>8.0360012857602054</v>
      </c>
      <c r="C117" s="161">
        <f t="shared" si="10"/>
        <v>0.16072002571520411</v>
      </c>
      <c r="D117" s="162">
        <f t="shared" si="18"/>
        <v>8.1967213114754092</v>
      </c>
      <c r="E117" s="162">
        <f t="shared" si="19"/>
        <v>1.8032786885245899</v>
      </c>
      <c r="F117" s="162">
        <v>10</v>
      </c>
    </row>
    <row r="118" spans="1:6">
      <c r="A118" s="159" t="s">
        <v>105</v>
      </c>
      <c r="B118" s="160">
        <f t="shared" si="9"/>
        <v>8.0360012857602054</v>
      </c>
      <c r="C118" s="161">
        <f t="shared" si="10"/>
        <v>0.16072002571520411</v>
      </c>
      <c r="D118" s="162">
        <f t="shared" si="18"/>
        <v>8.1967213114754092</v>
      </c>
      <c r="E118" s="162">
        <f t="shared" si="19"/>
        <v>1.8032786885245899</v>
      </c>
      <c r="F118" s="162">
        <v>10</v>
      </c>
    </row>
    <row r="119" spans="1:6">
      <c r="A119" s="159" t="s">
        <v>106</v>
      </c>
      <c r="B119" s="160">
        <f t="shared" si="9"/>
        <v>8.0360012857602054</v>
      </c>
      <c r="C119" s="161">
        <f t="shared" si="10"/>
        <v>0.16072002571520411</v>
      </c>
      <c r="D119" s="162">
        <f t="shared" si="18"/>
        <v>8.1967213114754092</v>
      </c>
      <c r="E119" s="162">
        <f t="shared" si="19"/>
        <v>1.8032786885245899</v>
      </c>
      <c r="F119" s="162">
        <v>10</v>
      </c>
    </row>
    <row r="120" spans="1:6">
      <c r="A120" s="159" t="s">
        <v>107</v>
      </c>
      <c r="B120" s="160">
        <f t="shared" si="9"/>
        <v>8.0360012857602054</v>
      </c>
      <c r="C120" s="161">
        <f t="shared" si="10"/>
        <v>0.16072002571520411</v>
      </c>
      <c r="D120" s="162">
        <f t="shared" si="18"/>
        <v>8.1967213114754092</v>
      </c>
      <c r="E120" s="162">
        <f t="shared" si="19"/>
        <v>1.8032786885245899</v>
      </c>
      <c r="F120" s="162">
        <v>10</v>
      </c>
    </row>
    <row r="121" spans="1:6">
      <c r="A121" s="159" t="s">
        <v>108</v>
      </c>
      <c r="B121" s="160">
        <f t="shared" si="9"/>
        <v>8.0360012857602054</v>
      </c>
      <c r="C121" s="161">
        <f t="shared" si="10"/>
        <v>0.16072002571520411</v>
      </c>
      <c r="D121" s="162">
        <f t="shared" si="18"/>
        <v>8.1967213114754092</v>
      </c>
      <c r="E121" s="162">
        <f t="shared" si="19"/>
        <v>1.8032786885245899</v>
      </c>
      <c r="F121" s="162">
        <v>10</v>
      </c>
    </row>
    <row r="122" spans="1:6">
      <c r="A122" s="159" t="s">
        <v>109</v>
      </c>
      <c r="B122" s="160">
        <f t="shared" si="9"/>
        <v>8.0360012857602054</v>
      </c>
      <c r="C122" s="161">
        <f t="shared" si="10"/>
        <v>0.16072002571520411</v>
      </c>
      <c r="D122" s="162">
        <f t="shared" si="18"/>
        <v>8.1967213114754092</v>
      </c>
      <c r="E122" s="162">
        <f t="shared" si="19"/>
        <v>1.8032786885245899</v>
      </c>
      <c r="F122" s="162">
        <v>10</v>
      </c>
    </row>
    <row r="123" spans="1:6">
      <c r="A123" s="159" t="s">
        <v>110</v>
      </c>
      <c r="B123" s="160">
        <f t="shared" si="9"/>
        <v>8.0360012857602054</v>
      </c>
      <c r="C123" s="161">
        <f t="shared" si="10"/>
        <v>0.16072002571520411</v>
      </c>
      <c r="D123" s="162">
        <f t="shared" si="18"/>
        <v>8.1967213114754092</v>
      </c>
      <c r="E123" s="162">
        <f t="shared" si="19"/>
        <v>1.8032786885245899</v>
      </c>
      <c r="F123" s="162">
        <v>10</v>
      </c>
    </row>
    <row r="124" spans="1:6">
      <c r="A124" s="159" t="s">
        <v>111</v>
      </c>
      <c r="B124" s="160">
        <f t="shared" si="9"/>
        <v>8.0360012857602054</v>
      </c>
      <c r="C124" s="161">
        <f t="shared" si="10"/>
        <v>0.16072002571520411</v>
      </c>
      <c r="D124" s="162">
        <f t="shared" si="18"/>
        <v>8.1967213114754092</v>
      </c>
      <c r="E124" s="162">
        <f t="shared" si="19"/>
        <v>1.8032786885245899</v>
      </c>
      <c r="F124" s="162">
        <v>10</v>
      </c>
    </row>
    <row r="125" spans="1:6">
      <c r="A125" s="159" t="s">
        <v>112</v>
      </c>
      <c r="B125" s="160">
        <f t="shared" si="9"/>
        <v>8.0360012857602054</v>
      </c>
      <c r="C125" s="161">
        <f t="shared" si="10"/>
        <v>0.16072002571520411</v>
      </c>
      <c r="D125" s="162">
        <f t="shared" si="18"/>
        <v>8.1967213114754092</v>
      </c>
      <c r="E125" s="162">
        <f t="shared" si="19"/>
        <v>1.8032786885245899</v>
      </c>
      <c r="F125" s="162">
        <v>10</v>
      </c>
    </row>
    <row r="126" spans="1:6">
      <c r="A126" s="159" t="s">
        <v>113</v>
      </c>
      <c r="B126" s="160">
        <f t="shared" si="9"/>
        <v>8.0360012857602054</v>
      </c>
      <c r="C126" s="161">
        <f t="shared" si="10"/>
        <v>0.16072002571520411</v>
      </c>
      <c r="D126" s="162">
        <f t="shared" si="18"/>
        <v>8.1967213114754092</v>
      </c>
      <c r="E126" s="162">
        <f t="shared" si="19"/>
        <v>1.8032786885245899</v>
      </c>
      <c r="F126" s="162">
        <v>10</v>
      </c>
    </row>
    <row r="127" spans="1:6">
      <c r="A127" s="159" t="s">
        <v>114</v>
      </c>
      <c r="B127" s="160">
        <f t="shared" si="9"/>
        <v>14.46480231436837</v>
      </c>
      <c r="C127" s="161">
        <f t="shared" si="10"/>
        <v>0.28929604628736744</v>
      </c>
      <c r="D127" s="162">
        <f t="shared" si="18"/>
        <v>14.754098360655737</v>
      </c>
      <c r="E127" s="162">
        <f t="shared" si="19"/>
        <v>3.2459016393442623</v>
      </c>
      <c r="F127" s="162">
        <v>18</v>
      </c>
    </row>
    <row r="128" spans="1:6">
      <c r="A128" s="159" t="s">
        <v>115</v>
      </c>
      <c r="B128" s="160">
        <f t="shared" si="9"/>
        <v>20.090003214400515</v>
      </c>
      <c r="C128" s="161">
        <f t="shared" si="10"/>
        <v>0.40180006428801029</v>
      </c>
      <c r="D128" s="162">
        <f t="shared" si="18"/>
        <v>20.491803278688526</v>
      </c>
      <c r="E128" s="162">
        <f t="shared" si="19"/>
        <v>4.5081967213114753</v>
      </c>
      <c r="F128" s="162">
        <v>25</v>
      </c>
    </row>
    <row r="129" spans="1:6">
      <c r="A129" s="159" t="s">
        <v>643</v>
      </c>
      <c r="B129" s="160">
        <f t="shared" si="9"/>
        <v>8.0360012857602054</v>
      </c>
      <c r="C129" s="161">
        <f t="shared" si="10"/>
        <v>0.16072002571520411</v>
      </c>
      <c r="D129" s="162">
        <f t="shared" si="18"/>
        <v>8.1967213114754092</v>
      </c>
      <c r="E129" s="162">
        <f t="shared" si="19"/>
        <v>1.8032786885245899</v>
      </c>
      <c r="F129" s="162">
        <v>10</v>
      </c>
    </row>
    <row r="130" spans="1:6">
      <c r="A130" s="159" t="s">
        <v>644</v>
      </c>
      <c r="B130" s="160">
        <f t="shared" si="9"/>
        <v>8.0360012857602054</v>
      </c>
      <c r="C130" s="161">
        <f t="shared" si="10"/>
        <v>0.16072002571520411</v>
      </c>
      <c r="D130" s="162">
        <f t="shared" si="18"/>
        <v>8.1967213114754092</v>
      </c>
      <c r="E130" s="162">
        <f t="shared" si="19"/>
        <v>1.8032786885245899</v>
      </c>
      <c r="F130" s="162">
        <v>10</v>
      </c>
    </row>
    <row r="131" spans="1:6">
      <c r="A131" s="159" t="s">
        <v>116</v>
      </c>
      <c r="B131" s="160">
        <f t="shared" si="9"/>
        <v>12.054001928640309</v>
      </c>
      <c r="C131" s="161">
        <f t="shared" si="10"/>
        <v>0.24108003857280619</v>
      </c>
      <c r="D131" s="162">
        <f t="shared" si="18"/>
        <v>12.295081967213115</v>
      </c>
      <c r="E131" s="162">
        <f>D131*22%</f>
        <v>2.7049180327868854</v>
      </c>
      <c r="F131" s="162">
        <v>15</v>
      </c>
    </row>
    <row r="132" spans="1:6">
      <c r="A132" s="159" t="s">
        <v>117</v>
      </c>
      <c r="B132" s="160">
        <f t="shared" si="9"/>
        <v>12.054001928640309</v>
      </c>
      <c r="C132" s="161">
        <f t="shared" si="10"/>
        <v>0.24108003857280619</v>
      </c>
      <c r="D132" s="162">
        <f t="shared" si="18"/>
        <v>12.295081967213115</v>
      </c>
      <c r="E132" s="162">
        <f>D132*22%</f>
        <v>2.7049180327868854</v>
      </c>
      <c r="F132" s="162">
        <v>15</v>
      </c>
    </row>
    <row r="133" spans="1:6">
      <c r="A133" s="159" t="s">
        <v>118</v>
      </c>
      <c r="B133" s="160">
        <f t="shared" si="9"/>
        <v>14.46480231436837</v>
      </c>
      <c r="C133" s="161">
        <f t="shared" si="10"/>
        <v>0.28929604628736744</v>
      </c>
      <c r="D133" s="162">
        <f t="shared" si="18"/>
        <v>14.754098360655737</v>
      </c>
      <c r="E133" s="162">
        <f>D133*22%</f>
        <v>3.2459016393442623</v>
      </c>
      <c r="F133" s="162">
        <v>18</v>
      </c>
    </row>
    <row r="134" spans="1:6">
      <c r="A134" s="159" t="s">
        <v>119</v>
      </c>
      <c r="B134" s="160">
        <f t="shared" ref="B134:B164" si="20">D134/1.02</f>
        <v>44.198007071681133</v>
      </c>
      <c r="C134" s="161">
        <f t="shared" ref="C134:C164" si="21">B134*2%</f>
        <v>0.88396014143362267</v>
      </c>
      <c r="D134" s="162">
        <f t="shared" si="18"/>
        <v>45.081967213114758</v>
      </c>
      <c r="E134" s="162">
        <f>D134*22%</f>
        <v>9.9180327868852469</v>
      </c>
      <c r="F134" s="162">
        <v>55</v>
      </c>
    </row>
    <row r="135" spans="1:6">
      <c r="A135" s="159" t="s">
        <v>120</v>
      </c>
      <c r="B135" s="160">
        <f t="shared" si="20"/>
        <v>20.090003214400515</v>
      </c>
      <c r="C135" s="161">
        <f t="shared" si="21"/>
        <v>0.40180006428801029</v>
      </c>
      <c r="D135" s="162">
        <f t="shared" si="18"/>
        <v>20.491803278688526</v>
      </c>
      <c r="E135" s="162">
        <f t="shared" si="19"/>
        <v>4.5081967213114753</v>
      </c>
      <c r="F135" s="162">
        <v>25</v>
      </c>
    </row>
    <row r="136" spans="1:6">
      <c r="A136" s="159" t="s">
        <v>121</v>
      </c>
      <c r="B136" s="160">
        <f t="shared" si="20"/>
        <v>14.46480231436837</v>
      </c>
      <c r="C136" s="161">
        <f t="shared" si="21"/>
        <v>0.28929604628736744</v>
      </c>
      <c r="D136" s="162">
        <f t="shared" si="18"/>
        <v>14.754098360655737</v>
      </c>
      <c r="E136" s="162">
        <f t="shared" si="19"/>
        <v>3.2459016393442623</v>
      </c>
      <c r="F136" s="162">
        <v>18</v>
      </c>
    </row>
    <row r="137" spans="1:6">
      <c r="A137" s="159" t="s">
        <v>122</v>
      </c>
      <c r="B137" s="160">
        <f t="shared" si="20"/>
        <v>14.46480231436837</v>
      </c>
      <c r="C137" s="161">
        <f t="shared" si="21"/>
        <v>0.28929604628736744</v>
      </c>
      <c r="D137" s="162">
        <f t="shared" si="18"/>
        <v>14.754098360655737</v>
      </c>
      <c r="E137" s="162">
        <f t="shared" si="19"/>
        <v>3.2459016393442623</v>
      </c>
      <c r="F137" s="162">
        <v>18</v>
      </c>
    </row>
    <row r="138" spans="1:6">
      <c r="A138" s="159" t="s">
        <v>123</v>
      </c>
      <c r="B138" s="160">
        <f t="shared" si="20"/>
        <v>14.46480231436837</v>
      </c>
      <c r="C138" s="161">
        <f t="shared" si="21"/>
        <v>0.28929604628736744</v>
      </c>
      <c r="D138" s="162">
        <f t="shared" si="18"/>
        <v>14.754098360655737</v>
      </c>
      <c r="E138" s="162">
        <f t="shared" si="19"/>
        <v>3.2459016393442623</v>
      </c>
      <c r="F138" s="162">
        <v>18</v>
      </c>
    </row>
    <row r="139" spans="1:6">
      <c r="A139" s="159" t="s">
        <v>124</v>
      </c>
      <c r="B139" s="160">
        <f t="shared" si="20"/>
        <v>64.288010286081644</v>
      </c>
      <c r="C139" s="161">
        <f t="shared" si="21"/>
        <v>1.2857602057216329</v>
      </c>
      <c r="D139" s="162">
        <f t="shared" si="18"/>
        <v>65.573770491803273</v>
      </c>
      <c r="E139" s="162">
        <f>D139*22%</f>
        <v>14.42622950819672</v>
      </c>
      <c r="F139" s="162">
        <v>80</v>
      </c>
    </row>
    <row r="140" spans="1:6" ht="32.25" thickBot="1">
      <c r="A140" s="163" t="s">
        <v>125</v>
      </c>
      <c r="B140" s="160">
        <f t="shared" si="20"/>
        <v>14.46480231436837</v>
      </c>
      <c r="C140" s="161">
        <f t="shared" si="21"/>
        <v>0.28929604628736744</v>
      </c>
      <c r="D140" s="166">
        <f>F140/1.22</f>
        <v>14.754098360655737</v>
      </c>
      <c r="E140" s="166">
        <f>D140*22%</f>
        <v>3.2459016393442623</v>
      </c>
      <c r="F140" s="166">
        <v>18</v>
      </c>
    </row>
    <row r="141" spans="1:6" ht="32.25" thickBot="1">
      <c r="A141" s="171"/>
      <c r="B141" s="160"/>
      <c r="C141" s="161">
        <f t="shared" si="21"/>
        <v>0</v>
      </c>
      <c r="D141" s="172"/>
      <c r="E141" s="172"/>
      <c r="F141" s="172"/>
    </row>
    <row r="142" spans="1:6">
      <c r="A142" s="155" t="s">
        <v>126</v>
      </c>
      <c r="B142" s="156" t="s">
        <v>1</v>
      </c>
      <c r="C142" s="157" t="s">
        <v>141</v>
      </c>
      <c r="D142" s="158" t="s">
        <v>3</v>
      </c>
      <c r="E142" s="158" t="s">
        <v>4</v>
      </c>
      <c r="F142" s="158" t="s">
        <v>143</v>
      </c>
    </row>
    <row r="143" spans="1:6">
      <c r="A143" s="159"/>
      <c r="B143" s="160"/>
      <c r="C143" s="161"/>
      <c r="D143" s="162"/>
      <c r="E143" s="162"/>
      <c r="F143" s="162"/>
    </row>
    <row r="144" spans="1:6" ht="65.25">
      <c r="A144" s="159" t="s">
        <v>127</v>
      </c>
      <c r="B144" s="164">
        <f t="shared" si="20"/>
        <v>41.787206685953073</v>
      </c>
      <c r="C144" s="165">
        <f t="shared" si="21"/>
        <v>0.83574413371906153</v>
      </c>
      <c r="D144" s="162">
        <f>F144/1.22</f>
        <v>42.622950819672134</v>
      </c>
      <c r="E144" s="162">
        <f>D144*22%</f>
        <v>9.3770491803278695</v>
      </c>
      <c r="F144" s="162">
        <v>52</v>
      </c>
    </row>
    <row r="145" spans="1:6">
      <c r="A145" s="159" t="s">
        <v>128</v>
      </c>
      <c r="B145" s="160">
        <f t="shared" si="20"/>
        <v>54.644808743169399</v>
      </c>
      <c r="C145" s="161">
        <f t="shared" si="21"/>
        <v>1.0928961748633881</v>
      </c>
      <c r="D145" s="162">
        <f>F145/1.22</f>
        <v>55.73770491803279</v>
      </c>
      <c r="E145" s="162">
        <f>D145*22%</f>
        <v>12.262295081967213</v>
      </c>
      <c r="F145" s="162">
        <v>68</v>
      </c>
    </row>
    <row r="146" spans="1:6">
      <c r="A146" s="159" t="s">
        <v>129</v>
      </c>
      <c r="B146" s="164">
        <f t="shared" si="20"/>
        <v>56.252009000321443</v>
      </c>
      <c r="C146" s="165">
        <f t="shared" si="21"/>
        <v>1.1250401800064289</v>
      </c>
      <c r="D146" s="162">
        <f>F146/1.22</f>
        <v>57.377049180327873</v>
      </c>
      <c r="E146" s="162">
        <f>D146*22%</f>
        <v>12.622950819672132</v>
      </c>
      <c r="F146" s="162">
        <v>70</v>
      </c>
    </row>
    <row r="147" spans="1:6">
      <c r="A147" s="159" t="s">
        <v>130</v>
      </c>
      <c r="B147" s="164">
        <f t="shared" si="20"/>
        <v>72.324011571841851</v>
      </c>
      <c r="C147" s="165">
        <f t="shared" si="21"/>
        <v>1.446480231436837</v>
      </c>
      <c r="D147" s="162">
        <f>F147/1.22</f>
        <v>73.770491803278688</v>
      </c>
      <c r="E147" s="162">
        <f>D147*22%</f>
        <v>16.229508196721312</v>
      </c>
      <c r="F147" s="162">
        <v>90</v>
      </c>
    </row>
    <row r="148" spans="1:6">
      <c r="A148" s="159"/>
      <c r="B148" s="160"/>
      <c r="C148" s="161"/>
      <c r="D148" s="162"/>
      <c r="E148" s="162"/>
      <c r="F148" s="162"/>
    </row>
    <row r="149" spans="1:6" ht="44.25">
      <c r="A149" s="159" t="s">
        <v>131</v>
      </c>
      <c r="B149" s="160">
        <f t="shared" si="20"/>
        <v>38.572806171648985</v>
      </c>
      <c r="C149" s="161">
        <f t="shared" si="21"/>
        <v>0.77145612343297976</v>
      </c>
      <c r="D149" s="162">
        <f t="shared" ref="D149" si="22">F149/1.22</f>
        <v>39.344262295081968</v>
      </c>
      <c r="E149" s="162">
        <f>D149*22%</f>
        <v>8.6557377049180335</v>
      </c>
      <c r="F149" s="162">
        <v>48</v>
      </c>
    </row>
    <row r="150" spans="1:6">
      <c r="A150" s="159"/>
      <c r="B150" s="160">
        <f t="shared" si="20"/>
        <v>0</v>
      </c>
      <c r="C150" s="161">
        <f t="shared" si="21"/>
        <v>0</v>
      </c>
      <c r="D150" s="162"/>
      <c r="E150" s="162"/>
      <c r="F150" s="162"/>
    </row>
    <row r="151" spans="1:6" ht="65.25">
      <c r="A151" s="159" t="s">
        <v>132</v>
      </c>
      <c r="B151" s="160">
        <f t="shared" si="20"/>
        <v>76.342012214721962</v>
      </c>
      <c r="C151" s="161">
        <f t="shared" si="21"/>
        <v>1.5268402442944393</v>
      </c>
      <c r="D151" s="162">
        <f t="shared" ref="D151" si="23">F151/1.22</f>
        <v>77.868852459016395</v>
      </c>
      <c r="E151" s="162">
        <f>D151*22%</f>
        <v>17.131147540983608</v>
      </c>
      <c r="F151" s="162">
        <v>95</v>
      </c>
    </row>
    <row r="152" spans="1:6">
      <c r="A152" s="159"/>
      <c r="B152" s="160">
        <f t="shared" si="20"/>
        <v>0</v>
      </c>
      <c r="C152" s="161">
        <f t="shared" si="21"/>
        <v>0</v>
      </c>
      <c r="D152" s="162"/>
      <c r="E152" s="162"/>
      <c r="F152" s="162"/>
    </row>
    <row r="153" spans="1:6" ht="44.25">
      <c r="A153" s="159" t="s">
        <v>133</v>
      </c>
      <c r="B153" s="160">
        <f t="shared" si="20"/>
        <v>38.572806171648985</v>
      </c>
      <c r="C153" s="161">
        <f t="shared" si="21"/>
        <v>0.77145612343297976</v>
      </c>
      <c r="D153" s="162">
        <f>F153/1.22</f>
        <v>39.344262295081968</v>
      </c>
      <c r="E153" s="162">
        <f>D153*22%</f>
        <v>8.6557377049180335</v>
      </c>
      <c r="F153" s="162">
        <v>48</v>
      </c>
    </row>
    <row r="154" spans="1:6">
      <c r="A154" s="159" t="s">
        <v>134</v>
      </c>
      <c r="B154" s="160">
        <f t="shared" si="20"/>
        <v>38.572806171648985</v>
      </c>
      <c r="C154" s="161">
        <f t="shared" si="21"/>
        <v>0.77145612343297976</v>
      </c>
      <c r="D154" s="162">
        <f>F154/1.22</f>
        <v>39.344262295081968</v>
      </c>
      <c r="E154" s="162">
        <f>D154*22%</f>
        <v>8.6557377049180335</v>
      </c>
      <c r="F154" s="162">
        <v>48</v>
      </c>
    </row>
    <row r="155" spans="1:6">
      <c r="A155" s="159"/>
      <c r="B155" s="160">
        <f t="shared" si="20"/>
        <v>0</v>
      </c>
      <c r="C155" s="161">
        <f t="shared" si="21"/>
        <v>0</v>
      </c>
      <c r="D155" s="162"/>
      <c r="E155" s="162"/>
      <c r="F155" s="162"/>
    </row>
    <row r="156" spans="1:6">
      <c r="A156" s="159"/>
      <c r="B156" s="160">
        <f t="shared" si="20"/>
        <v>0</v>
      </c>
      <c r="C156" s="161">
        <f t="shared" si="21"/>
        <v>0</v>
      </c>
      <c r="D156" s="162"/>
      <c r="E156" s="162"/>
      <c r="F156" s="162"/>
    </row>
    <row r="157" spans="1:6">
      <c r="A157" s="159" t="s">
        <v>135</v>
      </c>
      <c r="B157" s="160">
        <f t="shared" si="20"/>
        <v>64.288010286081644</v>
      </c>
      <c r="C157" s="161">
        <f t="shared" si="21"/>
        <v>1.2857602057216329</v>
      </c>
      <c r="D157" s="162">
        <f>F157/1.22</f>
        <v>65.573770491803273</v>
      </c>
      <c r="E157" s="162">
        <f>D157*22%</f>
        <v>14.42622950819672</v>
      </c>
      <c r="F157" s="162">
        <v>80</v>
      </c>
    </row>
    <row r="158" spans="1:6">
      <c r="A158" s="159" t="s">
        <v>136</v>
      </c>
      <c r="B158" s="160">
        <f t="shared" si="20"/>
        <v>76.342012214721962</v>
      </c>
      <c r="C158" s="161">
        <f t="shared" si="21"/>
        <v>1.5268402442944393</v>
      </c>
      <c r="D158" s="162">
        <f>F158/1.22</f>
        <v>77.868852459016395</v>
      </c>
      <c r="E158" s="162">
        <f>D158*22%</f>
        <v>17.131147540983608</v>
      </c>
      <c r="F158" s="162">
        <v>95</v>
      </c>
    </row>
    <row r="159" spans="1:6">
      <c r="A159" s="159" t="s">
        <v>137</v>
      </c>
      <c r="B159" s="160">
        <f t="shared" si="20"/>
        <v>60.27000964320154</v>
      </c>
      <c r="C159" s="161">
        <f t="shared" si="21"/>
        <v>1.2054001928640308</v>
      </c>
      <c r="D159" s="162">
        <f>F159/1.22</f>
        <v>61.475409836065573</v>
      </c>
      <c r="E159" s="162">
        <f>D159*22%</f>
        <v>13.524590163934427</v>
      </c>
      <c r="F159" s="162">
        <v>75</v>
      </c>
    </row>
    <row r="160" spans="1:6">
      <c r="A160" s="159" t="s">
        <v>138</v>
      </c>
      <c r="B160" s="160">
        <f t="shared" si="20"/>
        <v>60.27000964320154</v>
      </c>
      <c r="C160" s="161">
        <f t="shared" si="21"/>
        <v>1.2054001928640308</v>
      </c>
      <c r="D160" s="162">
        <f>F160/1.22</f>
        <v>61.475409836065573</v>
      </c>
      <c r="E160" s="162">
        <f>D160*22%</f>
        <v>13.524590163934427</v>
      </c>
      <c r="F160" s="162">
        <v>75</v>
      </c>
    </row>
    <row r="161" spans="1:6">
      <c r="A161" s="159" t="s">
        <v>139</v>
      </c>
      <c r="B161" s="160">
        <f t="shared" si="20"/>
        <v>60.27000964320154</v>
      </c>
      <c r="C161" s="161">
        <f t="shared" si="21"/>
        <v>1.2054001928640308</v>
      </c>
      <c r="D161" s="162">
        <f>F161/1.22</f>
        <v>61.475409836065573</v>
      </c>
      <c r="E161" s="162">
        <f>D161*22%</f>
        <v>13.524590163934427</v>
      </c>
      <c r="F161" s="162">
        <v>75</v>
      </c>
    </row>
    <row r="162" spans="1:6">
      <c r="A162" s="159"/>
      <c r="B162" s="160">
        <f t="shared" si="20"/>
        <v>0</v>
      </c>
      <c r="C162" s="161">
        <f t="shared" si="21"/>
        <v>0</v>
      </c>
      <c r="D162" s="162"/>
      <c r="E162" s="162"/>
      <c r="F162" s="162"/>
    </row>
    <row r="163" spans="1:6" ht="44.25">
      <c r="A163" s="159" t="s">
        <v>645</v>
      </c>
      <c r="B163" s="164">
        <f t="shared" si="20"/>
        <v>52.23400835744134</v>
      </c>
      <c r="C163" s="165">
        <f t="shared" si="21"/>
        <v>1.0446801671488268</v>
      </c>
      <c r="D163" s="162">
        <f>F163/1.22</f>
        <v>53.278688524590166</v>
      </c>
      <c r="E163" s="162">
        <f>D163*22%</f>
        <v>11.721311475409836</v>
      </c>
      <c r="F163" s="162">
        <v>65</v>
      </c>
    </row>
    <row r="164" spans="1:6" ht="45" thickBot="1">
      <c r="A164" s="163" t="s">
        <v>140</v>
      </c>
      <c r="B164" s="164">
        <f t="shared" si="20"/>
        <v>60.27000964320154</v>
      </c>
      <c r="C164" s="165">
        <f t="shared" si="21"/>
        <v>1.2054001928640308</v>
      </c>
      <c r="D164" s="166">
        <f>F164/1.22</f>
        <v>61.475409836065573</v>
      </c>
      <c r="E164" s="166">
        <f>D164*22%</f>
        <v>13.524590163934427</v>
      </c>
      <c r="F164" s="166">
        <v>75</v>
      </c>
    </row>
    <row r="165" spans="1:6">
      <c r="A165" s="276" t="s">
        <v>646</v>
      </c>
      <c r="B165" s="175"/>
      <c r="C165" s="175"/>
      <c r="D165" s="176"/>
      <c r="E165" s="176"/>
      <c r="F165" s="176"/>
    </row>
    <row r="166" spans="1:6">
      <c r="A166" s="273" t="s">
        <v>703</v>
      </c>
      <c r="B166" s="160">
        <f t="shared" ref="B166:B169" si="24">D166/1.02</f>
        <v>40.180006428801029</v>
      </c>
      <c r="C166" s="161">
        <f t="shared" ref="C166:C169" si="25">B166*2%</f>
        <v>0.80360012857602059</v>
      </c>
      <c r="D166" s="162">
        <f>F166/1.22</f>
        <v>40.983606557377051</v>
      </c>
      <c r="E166" s="162">
        <f>D166*22%</f>
        <v>9.0163934426229506</v>
      </c>
      <c r="F166" s="277">
        <v>50</v>
      </c>
    </row>
    <row r="167" spans="1:6">
      <c r="A167" s="273" t="s">
        <v>704</v>
      </c>
      <c r="B167" s="160">
        <f t="shared" si="24"/>
        <v>60.27000964320154</v>
      </c>
      <c r="C167" s="161">
        <f t="shared" si="25"/>
        <v>1.2054001928640308</v>
      </c>
      <c r="D167" s="162">
        <f>F167/1.22</f>
        <v>61.475409836065573</v>
      </c>
      <c r="E167" s="162">
        <f>D167*22%</f>
        <v>13.524590163934427</v>
      </c>
      <c r="F167" s="278">
        <v>75</v>
      </c>
    </row>
    <row r="168" spans="1:6" ht="32.25" thickBot="1">
      <c r="A168" s="273" t="s">
        <v>705</v>
      </c>
      <c r="B168" s="164">
        <f t="shared" si="24"/>
        <v>80.360012857602058</v>
      </c>
      <c r="C168" s="165">
        <f t="shared" si="25"/>
        <v>1.6072002571520412</v>
      </c>
      <c r="D168" s="166">
        <f>F168/1.22</f>
        <v>81.967213114754102</v>
      </c>
      <c r="E168" s="166">
        <f>D168*22%</f>
        <v>18.032786885245901</v>
      </c>
      <c r="F168" s="278">
        <v>100</v>
      </c>
    </row>
    <row r="169" spans="1:6">
      <c r="A169" s="279" t="s">
        <v>706</v>
      </c>
      <c r="B169" s="160">
        <f t="shared" si="24"/>
        <v>48.216007714561236</v>
      </c>
      <c r="C169" s="161">
        <f t="shared" si="25"/>
        <v>0.96432015429122475</v>
      </c>
      <c r="D169" s="162">
        <f>F169/1.22</f>
        <v>49.180327868852459</v>
      </c>
      <c r="E169" s="162">
        <f>D169*22%</f>
        <v>10.819672131147541</v>
      </c>
      <c r="F169" s="278">
        <v>60</v>
      </c>
    </row>
    <row r="170" spans="1:6">
      <c r="A170" s="273"/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2" workbookViewId="0">
      <selection activeCell="A28" sqref="A28"/>
    </sheetView>
  </sheetViews>
  <sheetFormatPr defaultRowHeight="15"/>
  <cols>
    <col min="1" max="1" width="32.7109375" customWidth="1"/>
    <col min="2" max="2" width="29" customWidth="1"/>
    <col min="3" max="3" width="45.42578125" customWidth="1"/>
  </cols>
  <sheetData>
    <row r="1" spans="1:3" ht="48.6" customHeight="1">
      <c r="A1" s="24" t="s">
        <v>397</v>
      </c>
    </row>
    <row r="2" spans="1:3">
      <c r="A2" s="290" t="s">
        <v>398</v>
      </c>
      <c r="B2" s="291"/>
      <c r="C2" s="291"/>
    </row>
    <row r="3" spans="1:3" ht="21">
      <c r="A3" s="18"/>
    </row>
    <row r="4" spans="1:3" ht="15.75">
      <c r="A4" s="17" t="s">
        <v>399</v>
      </c>
    </row>
    <row r="5" spans="1:3" ht="18.75" thickBot="1">
      <c r="A5" s="19"/>
    </row>
    <row r="6" spans="1:3" ht="15.75" thickBot="1">
      <c r="A6" s="27" t="s">
        <v>400</v>
      </c>
      <c r="B6" s="28" t="s">
        <v>401</v>
      </c>
      <c r="C6" s="29" t="s">
        <v>402</v>
      </c>
    </row>
    <row r="7" spans="1:3">
      <c r="A7" s="30" t="s">
        <v>403</v>
      </c>
      <c r="B7" s="26">
        <v>90</v>
      </c>
      <c r="C7" s="26">
        <v>109.8</v>
      </c>
    </row>
    <row r="8" spans="1:3">
      <c r="A8" s="31" t="s">
        <v>404</v>
      </c>
      <c r="B8" s="25">
        <v>40</v>
      </c>
      <c r="C8" s="25">
        <v>48.8</v>
      </c>
    </row>
    <row r="9" spans="1:3">
      <c r="A9" s="31" t="s">
        <v>405</v>
      </c>
      <c r="B9" s="25">
        <v>50</v>
      </c>
      <c r="C9" s="25">
        <v>61</v>
      </c>
    </row>
    <row r="10" spans="1:3" ht="25.5">
      <c r="A10" s="31" t="s">
        <v>406</v>
      </c>
      <c r="B10" s="25">
        <v>40</v>
      </c>
      <c r="C10" s="25">
        <v>48.8</v>
      </c>
    </row>
    <row r="11" spans="1:3" ht="25.5">
      <c r="A11" s="31" t="s">
        <v>407</v>
      </c>
      <c r="B11" s="25">
        <v>55</v>
      </c>
      <c r="C11" s="25">
        <v>67.099999999999994</v>
      </c>
    </row>
    <row r="12" spans="1:3" ht="25.5">
      <c r="A12" s="31" t="s">
        <v>408</v>
      </c>
      <c r="B12" s="33"/>
      <c r="C12" s="33"/>
    </row>
    <row r="13" spans="1:3">
      <c r="A13" s="31" t="s">
        <v>409</v>
      </c>
      <c r="B13" s="25">
        <v>50</v>
      </c>
      <c r="C13" s="25">
        <v>61</v>
      </c>
    </row>
    <row r="14" spans="1:3">
      <c r="A14" s="32"/>
      <c r="B14" s="25">
        <v>100</v>
      </c>
      <c r="C14" s="25">
        <v>122</v>
      </c>
    </row>
    <row r="15" spans="1:3" ht="25.5">
      <c r="A15" s="31" t="s">
        <v>410</v>
      </c>
      <c r="B15" s="25">
        <v>100</v>
      </c>
      <c r="C15" s="25">
        <v>122</v>
      </c>
    </row>
    <row r="16" spans="1:3" ht="25.5">
      <c r="A16" s="31" t="s">
        <v>411</v>
      </c>
      <c r="B16" s="25">
        <v>18</v>
      </c>
      <c r="C16" s="25">
        <v>21.96</v>
      </c>
    </row>
    <row r="17" spans="1:3" ht="25.5">
      <c r="A17" s="31" t="s">
        <v>412</v>
      </c>
      <c r="B17" s="25">
        <v>15</v>
      </c>
      <c r="C17" s="25">
        <v>18.3</v>
      </c>
    </row>
    <row r="18" spans="1:3" ht="25.5">
      <c r="A18" s="31" t="s">
        <v>413</v>
      </c>
      <c r="B18" s="289">
        <v>55</v>
      </c>
      <c r="C18" s="289">
        <v>67.099999999999994</v>
      </c>
    </row>
    <row r="19" spans="1:3">
      <c r="A19" s="31" t="s">
        <v>414</v>
      </c>
      <c r="B19" s="289"/>
      <c r="C19" s="289"/>
    </row>
    <row r="20" spans="1:3" ht="25.5">
      <c r="A20" s="31" t="s">
        <v>415</v>
      </c>
      <c r="B20" s="25">
        <v>83</v>
      </c>
      <c r="C20" s="25">
        <v>101.26</v>
      </c>
    </row>
    <row r="21" spans="1:3" ht="25.5">
      <c r="A21" s="31" t="s">
        <v>416</v>
      </c>
      <c r="B21" s="25">
        <v>83</v>
      </c>
      <c r="C21" s="25">
        <v>101.26</v>
      </c>
    </row>
    <row r="22" spans="1:3" ht="25.5">
      <c r="A22" s="31" t="s">
        <v>417</v>
      </c>
      <c r="B22" s="34"/>
      <c r="C22" s="34"/>
    </row>
    <row r="23" spans="1:3">
      <c r="A23" s="31" t="s">
        <v>418</v>
      </c>
      <c r="B23" s="25">
        <v>12</v>
      </c>
      <c r="C23" s="25">
        <v>14.64</v>
      </c>
    </row>
    <row r="24" spans="1:3">
      <c r="A24" s="31" t="s">
        <v>419</v>
      </c>
      <c r="B24" s="25">
        <v>100</v>
      </c>
      <c r="C24" s="25">
        <v>122</v>
      </c>
    </row>
    <row r="25" spans="1:3">
      <c r="A25" s="31" t="s">
        <v>420</v>
      </c>
      <c r="B25" s="25">
        <v>450</v>
      </c>
      <c r="C25" s="25">
        <v>549</v>
      </c>
    </row>
    <row r="26" spans="1:3" ht="25.5">
      <c r="A26" s="31" t="s">
        <v>421</v>
      </c>
      <c r="B26" s="33"/>
      <c r="C26" s="33"/>
    </row>
    <row r="27" spans="1:3">
      <c r="A27" s="31" t="s">
        <v>422</v>
      </c>
      <c r="B27" s="25">
        <v>55</v>
      </c>
      <c r="C27" s="25">
        <v>67.099999999999994</v>
      </c>
    </row>
    <row r="28" spans="1:3">
      <c r="A28" s="35"/>
      <c r="B28" s="36"/>
      <c r="C28" s="36"/>
    </row>
    <row r="29" spans="1:3">
      <c r="A29" s="21" t="s">
        <v>423</v>
      </c>
    </row>
    <row r="30" spans="1:3">
      <c r="A30" s="22" t="s">
        <v>424</v>
      </c>
    </row>
    <row r="31" spans="1:3" ht="17.25">
      <c r="A31" s="23"/>
    </row>
    <row r="32" spans="1:3">
      <c r="A32" s="22" t="s">
        <v>425</v>
      </c>
    </row>
    <row r="33" spans="1:1">
      <c r="A33" s="22" t="s">
        <v>426</v>
      </c>
    </row>
    <row r="34" spans="1:1">
      <c r="A34" s="22" t="s">
        <v>427</v>
      </c>
    </row>
    <row r="35" spans="1:1">
      <c r="A35" s="22" t="s">
        <v>428</v>
      </c>
    </row>
    <row r="36" spans="1:1">
      <c r="A36" s="22" t="s">
        <v>429</v>
      </c>
    </row>
  </sheetData>
  <mergeCells count="3">
    <mergeCell ref="B18:B19"/>
    <mergeCell ref="C18:C19"/>
    <mergeCell ref="A2:C2"/>
  </mergeCells>
  <hyperlinks>
    <hyperlink ref="A2" r:id="rId1" display="mailto:genenvet@unina.it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13" workbookViewId="0">
      <selection activeCell="E133" sqref="E133"/>
    </sheetView>
  </sheetViews>
  <sheetFormatPr defaultRowHeight="15"/>
  <cols>
    <col min="1" max="1" width="30.28515625" customWidth="1"/>
    <col min="2" max="2" width="26.28515625" customWidth="1"/>
    <col min="3" max="3" width="20.28515625" customWidth="1"/>
    <col min="4" max="4" width="27.28515625" customWidth="1"/>
    <col min="5" max="5" width="56.42578125" customWidth="1"/>
  </cols>
  <sheetData>
    <row r="1" spans="1:5" ht="15.75">
      <c r="A1" s="37" t="s">
        <v>430</v>
      </c>
    </row>
    <row r="2" spans="1:5" ht="30.6" customHeight="1">
      <c r="A2" s="41"/>
      <c r="B2" s="39"/>
      <c r="C2" s="292" t="s">
        <v>432</v>
      </c>
      <c r="D2" s="292" t="s">
        <v>433</v>
      </c>
      <c r="E2" s="292" t="s">
        <v>434</v>
      </c>
    </row>
    <row r="3" spans="1:5" ht="42.6" customHeight="1">
      <c r="A3" s="38" t="s">
        <v>471</v>
      </c>
      <c r="B3" s="38" t="s">
        <v>431</v>
      </c>
      <c r="C3" s="292"/>
      <c r="D3" s="292"/>
      <c r="E3" s="292"/>
    </row>
    <row r="4" spans="1:5" ht="22.5" thickBot="1">
      <c r="A4" s="40"/>
      <c r="B4" s="40"/>
      <c r="C4" s="292"/>
      <c r="D4" s="292"/>
      <c r="E4" s="38" t="s">
        <v>435</v>
      </c>
    </row>
    <row r="5" spans="1:5" ht="44.25" thickBot="1">
      <c r="A5" s="42"/>
      <c r="B5" s="46"/>
      <c r="C5" s="52" t="s">
        <v>438</v>
      </c>
      <c r="D5" s="53"/>
      <c r="E5" s="53"/>
    </row>
    <row r="6" spans="1:5" ht="20.25">
      <c r="A6" s="43"/>
      <c r="B6" s="47"/>
      <c r="C6" s="58" t="s">
        <v>440</v>
      </c>
      <c r="D6" s="54"/>
      <c r="E6" s="54"/>
    </row>
    <row r="7" spans="1:5" ht="20.25">
      <c r="A7" s="43"/>
      <c r="B7" s="47"/>
      <c r="C7" s="58" t="s">
        <v>441</v>
      </c>
      <c r="D7" s="54"/>
      <c r="E7" s="54"/>
    </row>
    <row r="8" spans="1:5" ht="20.25">
      <c r="A8" s="43"/>
      <c r="B8" s="47"/>
      <c r="C8" s="58" t="s">
        <v>442</v>
      </c>
      <c r="D8" s="54"/>
      <c r="E8" s="54"/>
    </row>
    <row r="9" spans="1:5" ht="20.25">
      <c r="A9" s="43"/>
      <c r="B9" s="47"/>
      <c r="C9" s="58" t="s">
        <v>443</v>
      </c>
      <c r="D9" s="54"/>
      <c r="E9" s="54"/>
    </row>
    <row r="10" spans="1:5" ht="20.25">
      <c r="A10" s="43"/>
      <c r="B10" s="47"/>
      <c r="C10" s="58" t="s">
        <v>444</v>
      </c>
      <c r="D10" s="54"/>
      <c r="E10" s="54"/>
    </row>
    <row r="11" spans="1:5" ht="20.25">
      <c r="A11" s="43"/>
      <c r="B11" s="47"/>
      <c r="C11" s="58" t="s">
        <v>445</v>
      </c>
      <c r="D11" s="54"/>
      <c r="E11" s="54"/>
    </row>
    <row r="12" spans="1:5" ht="24">
      <c r="A12" s="43"/>
      <c r="B12" s="48"/>
      <c r="C12" s="58" t="s">
        <v>446</v>
      </c>
      <c r="D12" s="54"/>
      <c r="E12" s="54"/>
    </row>
    <row r="13" spans="1:5" ht="87">
      <c r="A13" s="44" t="s">
        <v>436</v>
      </c>
      <c r="B13" s="49" t="s">
        <v>437</v>
      </c>
      <c r="C13" s="58" t="s">
        <v>447</v>
      </c>
      <c r="D13" s="55"/>
      <c r="E13" s="55"/>
    </row>
    <row r="14" spans="1:5" ht="21.75">
      <c r="A14" s="45"/>
      <c r="B14" s="50"/>
      <c r="C14" s="59" t="s">
        <v>448</v>
      </c>
      <c r="D14" s="56">
        <v>3</v>
      </c>
      <c r="E14" s="57" t="s">
        <v>439</v>
      </c>
    </row>
    <row r="15" spans="1:5" ht="17.25">
      <c r="A15" s="45"/>
      <c r="B15" s="50"/>
      <c r="C15" s="58" t="s">
        <v>449</v>
      </c>
      <c r="D15" s="50"/>
      <c r="E15" s="50"/>
    </row>
    <row r="16" spans="1:5" ht="17.25">
      <c r="A16" s="45"/>
      <c r="B16" s="50"/>
      <c r="C16" s="58" t="s">
        <v>450</v>
      </c>
      <c r="D16" s="50"/>
      <c r="E16" s="50"/>
    </row>
    <row r="17" spans="1:5" ht="17.25">
      <c r="A17" s="45"/>
      <c r="B17" s="50"/>
      <c r="C17" s="58" t="s">
        <v>451</v>
      </c>
      <c r="D17" s="50"/>
      <c r="E17" s="50"/>
    </row>
    <row r="18" spans="1:5" ht="17.25">
      <c r="A18" s="45"/>
      <c r="B18" s="50"/>
      <c r="C18" s="58" t="s">
        <v>452</v>
      </c>
      <c r="D18" s="50"/>
      <c r="E18" s="50"/>
    </row>
    <row r="19" spans="1:5" ht="17.25">
      <c r="A19" s="45"/>
      <c r="B19" s="50"/>
      <c r="C19" s="58" t="s">
        <v>453</v>
      </c>
      <c r="D19" s="50"/>
      <c r="E19" s="50"/>
    </row>
    <row r="20" spans="1:5" ht="21.75">
      <c r="A20" s="45"/>
      <c r="B20" s="50"/>
      <c r="C20" s="59" t="s">
        <v>454</v>
      </c>
      <c r="D20" s="50"/>
      <c r="E20" s="50"/>
    </row>
    <row r="21" spans="1:5" ht="17.25">
      <c r="A21" s="45"/>
      <c r="B21" s="50"/>
      <c r="C21" s="58" t="s">
        <v>455</v>
      </c>
      <c r="D21" s="50"/>
      <c r="E21" s="50"/>
    </row>
    <row r="22" spans="1:5" ht="22.5" thickBot="1">
      <c r="A22" s="20"/>
      <c r="B22" s="51"/>
      <c r="C22" s="60" t="s">
        <v>456</v>
      </c>
      <c r="D22" s="51"/>
      <c r="E22" s="51"/>
    </row>
    <row r="23" spans="1:5" ht="66" thickBot="1">
      <c r="A23" s="43"/>
      <c r="B23" s="47"/>
      <c r="C23" s="62" t="s">
        <v>457</v>
      </c>
      <c r="D23" s="54"/>
      <c r="E23" s="54"/>
    </row>
    <row r="24" spans="1:5" ht="20.25">
      <c r="A24" s="43"/>
      <c r="B24" s="47"/>
      <c r="C24" s="58" t="s">
        <v>440</v>
      </c>
      <c r="D24" s="54"/>
      <c r="E24" s="54"/>
    </row>
    <row r="25" spans="1:5" ht="20.25">
      <c r="A25" s="43"/>
      <c r="B25" s="47"/>
      <c r="C25" s="58" t="s">
        <v>441</v>
      </c>
      <c r="D25" s="54"/>
      <c r="E25" s="54"/>
    </row>
    <row r="26" spans="1:5" ht="20.25">
      <c r="A26" s="43"/>
      <c r="B26" s="47"/>
      <c r="C26" s="58" t="s">
        <v>458</v>
      </c>
      <c r="D26" s="54"/>
      <c r="E26" s="54"/>
    </row>
    <row r="27" spans="1:5" ht="20.25">
      <c r="A27" s="43"/>
      <c r="B27" s="47"/>
      <c r="C27" s="58" t="s">
        <v>459</v>
      </c>
      <c r="D27" s="54"/>
      <c r="E27" s="54"/>
    </row>
    <row r="28" spans="1:5" ht="20.25">
      <c r="A28" s="43"/>
      <c r="B28" s="47"/>
      <c r="C28" s="58" t="s">
        <v>460</v>
      </c>
      <c r="D28" s="54"/>
      <c r="E28" s="54"/>
    </row>
    <row r="29" spans="1:5" ht="65.25">
      <c r="A29" s="61"/>
      <c r="B29" s="49" t="s">
        <v>437</v>
      </c>
      <c r="C29" s="59" t="s">
        <v>448</v>
      </c>
      <c r="D29" s="54"/>
      <c r="E29" s="54"/>
    </row>
    <row r="30" spans="1:5" ht="87">
      <c r="A30" s="44" t="s">
        <v>436</v>
      </c>
      <c r="B30" s="50"/>
      <c r="C30" s="58" t="s">
        <v>449</v>
      </c>
      <c r="D30" s="56">
        <v>3</v>
      </c>
      <c r="E30" s="57" t="s">
        <v>439</v>
      </c>
    </row>
    <row r="31" spans="1:5" ht="17.25">
      <c r="A31" s="45"/>
      <c r="B31" s="50"/>
      <c r="C31" s="58" t="s">
        <v>450</v>
      </c>
      <c r="D31" s="50"/>
      <c r="E31" s="50"/>
    </row>
    <row r="32" spans="1:5" ht="17.25">
      <c r="A32" s="45"/>
      <c r="B32" s="50"/>
      <c r="C32" s="58" t="s">
        <v>451</v>
      </c>
      <c r="D32" s="50"/>
      <c r="E32" s="50"/>
    </row>
    <row r="33" spans="1:5" ht="17.25">
      <c r="A33" s="45"/>
      <c r="B33" s="50"/>
      <c r="C33" s="58" t="s">
        <v>452</v>
      </c>
      <c r="D33" s="50"/>
      <c r="E33" s="50"/>
    </row>
    <row r="34" spans="1:5" ht="17.25">
      <c r="A34" s="45"/>
      <c r="B34" s="50"/>
      <c r="C34" s="58" t="s">
        <v>453</v>
      </c>
      <c r="D34" s="50"/>
      <c r="E34" s="50"/>
    </row>
    <row r="35" spans="1:5" ht="21.75">
      <c r="A35" s="45"/>
      <c r="B35" s="50"/>
      <c r="C35" s="59" t="s">
        <v>454</v>
      </c>
      <c r="D35" s="50"/>
      <c r="E35" s="50"/>
    </row>
    <row r="36" spans="1:5" ht="17.25">
      <c r="A36" s="45"/>
      <c r="B36" s="50"/>
      <c r="C36" s="58" t="s">
        <v>455</v>
      </c>
      <c r="D36" s="50"/>
      <c r="E36" s="50"/>
    </row>
    <row r="37" spans="1:5" ht="22.5" thickBot="1">
      <c r="A37" s="20"/>
      <c r="B37" s="51"/>
      <c r="C37" s="60" t="s">
        <v>456</v>
      </c>
      <c r="D37" s="51"/>
      <c r="E37" s="51"/>
    </row>
    <row r="38" spans="1:5" ht="65.25">
      <c r="A38" s="43"/>
      <c r="B38" s="47"/>
      <c r="C38" s="65" t="s">
        <v>462</v>
      </c>
      <c r="D38" s="54"/>
      <c r="E38" s="54"/>
    </row>
    <row r="39" spans="1:5" ht="20.25">
      <c r="A39" s="43"/>
      <c r="B39" s="47"/>
      <c r="C39" s="67" t="s">
        <v>463</v>
      </c>
      <c r="D39" s="54"/>
      <c r="E39" s="54"/>
    </row>
    <row r="40" spans="1:5" ht="43.5">
      <c r="A40" s="63"/>
      <c r="B40" s="47"/>
      <c r="C40" s="59" t="s">
        <v>464</v>
      </c>
      <c r="D40" s="54"/>
      <c r="E40" s="54"/>
    </row>
    <row r="41" spans="1:5" ht="87">
      <c r="A41" s="44" t="s">
        <v>436</v>
      </c>
      <c r="B41" s="64" t="s">
        <v>461</v>
      </c>
      <c r="C41" s="67" t="s">
        <v>465</v>
      </c>
      <c r="D41" s="66"/>
      <c r="E41" s="66"/>
    </row>
    <row r="42" spans="1:5" ht="21.75">
      <c r="A42" s="45"/>
      <c r="B42" s="50"/>
      <c r="C42" s="67" t="s">
        <v>466</v>
      </c>
      <c r="D42" s="56">
        <v>3</v>
      </c>
      <c r="E42" s="57" t="s">
        <v>439</v>
      </c>
    </row>
    <row r="43" spans="1:5">
      <c r="A43" s="45"/>
      <c r="B43" s="50"/>
      <c r="C43" s="67" t="s">
        <v>467</v>
      </c>
      <c r="D43" s="50"/>
      <c r="E43" s="50"/>
    </row>
    <row r="44" spans="1:5">
      <c r="A44" s="45"/>
      <c r="B44" s="50"/>
      <c r="C44" s="67" t="s">
        <v>468</v>
      </c>
      <c r="D44" s="50"/>
      <c r="E44" s="50"/>
    </row>
    <row r="45" spans="1:5" ht="22.5" thickBot="1">
      <c r="A45" s="20"/>
      <c r="B45" s="51"/>
      <c r="C45" s="60" t="s">
        <v>456</v>
      </c>
      <c r="D45" s="51"/>
      <c r="E45" s="51"/>
    </row>
    <row r="46" spans="1:5" ht="43.5">
      <c r="A46" s="43"/>
      <c r="B46" s="47"/>
      <c r="C46" s="65" t="s">
        <v>469</v>
      </c>
      <c r="D46" s="54"/>
      <c r="E46" s="54"/>
    </row>
    <row r="47" spans="1:5" ht="65.25">
      <c r="A47" s="43"/>
      <c r="B47" s="47"/>
      <c r="C47" s="65" t="s">
        <v>470</v>
      </c>
      <c r="D47" s="54"/>
      <c r="E47" s="54"/>
    </row>
    <row r="48" spans="1:5" ht="65.25">
      <c r="A48" s="68"/>
      <c r="B48" s="49" t="s">
        <v>437</v>
      </c>
      <c r="C48" s="70"/>
      <c r="D48" s="72"/>
      <c r="E48" s="72"/>
    </row>
    <row r="49" spans="1:5" ht="87.75" thickBot="1">
      <c r="A49" s="69" t="s">
        <v>436</v>
      </c>
      <c r="B49" s="51"/>
      <c r="C49" s="71"/>
      <c r="D49" s="73">
        <v>3</v>
      </c>
      <c r="E49" s="74" t="s">
        <v>439</v>
      </c>
    </row>
    <row r="50" spans="1:5" ht="43.5">
      <c r="A50" s="42"/>
      <c r="B50" s="76"/>
      <c r="C50" s="80" t="s">
        <v>473</v>
      </c>
      <c r="D50" s="53"/>
      <c r="E50" s="53"/>
    </row>
    <row r="51" spans="1:5" ht="22.5" thickBot="1">
      <c r="A51" s="43"/>
      <c r="B51" s="77"/>
      <c r="C51" s="62" t="s">
        <v>474</v>
      </c>
      <c r="D51" s="54"/>
      <c r="E51" s="54"/>
    </row>
    <row r="52" spans="1:5" ht="19.5">
      <c r="A52" s="43"/>
      <c r="B52" s="77"/>
      <c r="C52" s="67" t="s">
        <v>443</v>
      </c>
      <c r="D52" s="54"/>
      <c r="E52" s="54"/>
    </row>
    <row r="53" spans="1:5" ht="65.25">
      <c r="A53" s="75" t="s">
        <v>472</v>
      </c>
      <c r="B53" s="77"/>
      <c r="C53" s="67" t="s">
        <v>444</v>
      </c>
      <c r="D53" s="81"/>
      <c r="E53" s="81"/>
    </row>
    <row r="54" spans="1:5" ht="21.75">
      <c r="A54" s="45"/>
      <c r="B54" s="78"/>
      <c r="C54" s="67" t="s">
        <v>446</v>
      </c>
      <c r="D54" s="56">
        <v>3</v>
      </c>
      <c r="E54" s="57" t="s">
        <v>439</v>
      </c>
    </row>
    <row r="55" spans="1:5">
      <c r="A55" s="45"/>
      <c r="B55" s="79" t="s">
        <v>461</v>
      </c>
      <c r="C55" s="67" t="s">
        <v>445</v>
      </c>
      <c r="D55" s="50"/>
      <c r="E55" s="50"/>
    </row>
    <row r="56" spans="1:5">
      <c r="A56" s="45"/>
      <c r="B56" s="50"/>
      <c r="C56" s="67" t="s">
        <v>459</v>
      </c>
      <c r="D56" s="50"/>
      <c r="E56" s="50"/>
    </row>
    <row r="57" spans="1:5">
      <c r="A57" s="45"/>
      <c r="B57" s="50"/>
      <c r="C57" s="67" t="s">
        <v>460</v>
      </c>
      <c r="D57" s="50"/>
      <c r="E57" s="50"/>
    </row>
    <row r="58" spans="1:5">
      <c r="A58" s="45"/>
      <c r="B58" s="50"/>
      <c r="C58" s="67" t="s">
        <v>450</v>
      </c>
      <c r="D58" s="50"/>
      <c r="E58" s="50"/>
    </row>
    <row r="59" spans="1:5" ht="15.75" thickBot="1">
      <c r="A59" s="20"/>
      <c r="B59" s="51"/>
      <c r="C59" s="82" t="s">
        <v>456</v>
      </c>
      <c r="D59" s="51"/>
      <c r="E59" s="51"/>
    </row>
    <row r="60" spans="1:5" ht="44.25" thickBot="1">
      <c r="A60" s="83" t="s">
        <v>475</v>
      </c>
      <c r="B60" s="84" t="s">
        <v>461</v>
      </c>
      <c r="C60" s="85" t="s">
        <v>476</v>
      </c>
      <c r="D60" s="73">
        <v>4</v>
      </c>
      <c r="E60" s="74" t="s">
        <v>477</v>
      </c>
    </row>
    <row r="61" spans="1:5" ht="22.5" thickBot="1">
      <c r="A61" s="293" t="s">
        <v>478</v>
      </c>
      <c r="B61" s="293"/>
      <c r="C61" s="293"/>
      <c r="D61" s="293"/>
      <c r="E61" s="293"/>
    </row>
    <row r="62" spans="1:5" ht="44.25" thickBot="1">
      <c r="A62" s="86" t="s">
        <v>479</v>
      </c>
      <c r="B62" s="294" t="s">
        <v>481</v>
      </c>
      <c r="C62" s="62" t="s">
        <v>482</v>
      </c>
      <c r="D62" s="296">
        <v>3</v>
      </c>
      <c r="E62" s="298" t="s">
        <v>439</v>
      </c>
    </row>
    <row r="63" spans="1:5" ht="22.5" thickBot="1">
      <c r="A63" s="83" t="s">
        <v>480</v>
      </c>
      <c r="B63" s="295"/>
      <c r="C63" s="85" t="s">
        <v>483</v>
      </c>
      <c r="D63" s="297"/>
      <c r="E63" s="299"/>
    </row>
    <row r="64" spans="1:5">
      <c r="A64" s="300"/>
      <c r="B64" s="300"/>
      <c r="C64" s="300"/>
      <c r="D64" s="300"/>
      <c r="E64" s="300"/>
    </row>
    <row r="65" spans="1:5" ht="22.5" thickBot="1">
      <c r="A65" s="301" t="s">
        <v>484</v>
      </c>
      <c r="B65" s="301"/>
      <c r="C65" s="301"/>
      <c r="D65" s="301"/>
      <c r="E65" s="301"/>
    </row>
    <row r="66" spans="1:5" ht="43.5">
      <c r="A66" s="88"/>
      <c r="B66" s="77"/>
      <c r="C66" s="65" t="s">
        <v>473</v>
      </c>
      <c r="D66" s="54"/>
      <c r="E66" s="54"/>
    </row>
    <row r="67" spans="1:5" ht="66" thickBot="1">
      <c r="A67" s="86" t="s">
        <v>485</v>
      </c>
      <c r="B67" s="89"/>
      <c r="C67" s="62" t="s">
        <v>474</v>
      </c>
      <c r="D67" s="91"/>
      <c r="E67" s="91"/>
    </row>
    <row r="68" spans="1:5" ht="30">
      <c r="A68" s="45"/>
      <c r="B68" s="90" t="s">
        <v>486</v>
      </c>
      <c r="C68" s="67" t="s">
        <v>487</v>
      </c>
      <c r="D68" s="56">
        <v>3</v>
      </c>
      <c r="E68" s="57" t="s">
        <v>477</v>
      </c>
    </row>
    <row r="69" spans="1:5">
      <c r="A69" s="45"/>
      <c r="B69" s="50"/>
      <c r="C69" s="67" t="s">
        <v>488</v>
      </c>
      <c r="D69" s="50"/>
      <c r="E69" s="50"/>
    </row>
    <row r="70" spans="1:5" ht="15.75" thickBot="1">
      <c r="A70" s="20"/>
      <c r="B70" s="51"/>
      <c r="C70" s="85" t="s">
        <v>489</v>
      </c>
      <c r="D70" s="51"/>
      <c r="E70" s="51"/>
    </row>
    <row r="71" spans="1:5" ht="22.5" thickBot="1">
      <c r="A71" s="83" t="s">
        <v>490</v>
      </c>
      <c r="B71" s="84" t="s">
        <v>491</v>
      </c>
      <c r="C71" s="82" t="s">
        <v>492</v>
      </c>
      <c r="D71" s="73">
        <v>3</v>
      </c>
      <c r="E71" s="74" t="s">
        <v>493</v>
      </c>
    </row>
    <row r="72" spans="1:5" ht="15.75" thickBot="1">
      <c r="A72" s="92"/>
    </row>
    <row r="73" spans="1:5" ht="22.5" thickBot="1">
      <c r="A73" s="302" t="s">
        <v>494</v>
      </c>
      <c r="B73" s="302"/>
      <c r="C73" s="302"/>
      <c r="D73" s="302"/>
      <c r="E73" s="302"/>
    </row>
    <row r="74" spans="1:5" ht="22.5" thickBot="1">
      <c r="A74" s="303"/>
      <c r="B74" s="304"/>
      <c r="C74" s="62" t="s">
        <v>482</v>
      </c>
      <c r="D74" s="93"/>
      <c r="E74" s="93"/>
    </row>
    <row r="75" spans="1:5" ht="22.5" thickBot="1">
      <c r="A75" s="83" t="s">
        <v>495</v>
      </c>
      <c r="B75" s="84" t="s">
        <v>496</v>
      </c>
      <c r="C75" s="85" t="s">
        <v>488</v>
      </c>
      <c r="D75" s="73">
        <v>2</v>
      </c>
      <c r="E75" s="74" t="s">
        <v>497</v>
      </c>
    </row>
    <row r="76" spans="1:5" ht="30.75" thickBot="1">
      <c r="A76" s="83" t="s">
        <v>498</v>
      </c>
      <c r="B76" s="84" t="s">
        <v>496</v>
      </c>
      <c r="C76" s="85" t="s">
        <v>499</v>
      </c>
      <c r="D76" s="73">
        <v>2</v>
      </c>
      <c r="E76" s="74" t="s">
        <v>497</v>
      </c>
    </row>
    <row r="77" spans="1:5" ht="30.75" thickBot="1">
      <c r="A77" s="83" t="s">
        <v>500</v>
      </c>
      <c r="B77" s="84" t="s">
        <v>496</v>
      </c>
      <c r="C77" s="85" t="s">
        <v>501</v>
      </c>
      <c r="D77" s="73">
        <v>2</v>
      </c>
      <c r="E77" s="74" t="s">
        <v>477</v>
      </c>
    </row>
    <row r="78" spans="1:5" ht="22.5" thickBot="1">
      <c r="A78" s="94"/>
      <c r="B78" s="93"/>
      <c r="C78" s="62" t="s">
        <v>502</v>
      </c>
      <c r="D78" s="93"/>
      <c r="E78" s="93"/>
    </row>
    <row r="79" spans="1:5" ht="30.75" thickBot="1">
      <c r="A79" s="83" t="s">
        <v>503</v>
      </c>
      <c r="B79" s="84" t="s">
        <v>496</v>
      </c>
      <c r="C79" s="85" t="s">
        <v>504</v>
      </c>
      <c r="D79" s="73">
        <v>2</v>
      </c>
      <c r="E79" s="74" t="s">
        <v>497</v>
      </c>
    </row>
    <row r="80" spans="1:5" ht="22.5" thickBot="1">
      <c r="A80" s="94"/>
      <c r="B80" s="93"/>
      <c r="C80" s="62" t="s">
        <v>505</v>
      </c>
      <c r="D80" s="93"/>
      <c r="E80" s="93"/>
    </row>
    <row r="81" spans="1:5" ht="21.75">
      <c r="A81" s="86" t="s">
        <v>506</v>
      </c>
      <c r="B81" s="294" t="s">
        <v>508</v>
      </c>
      <c r="C81" s="67" t="s">
        <v>476</v>
      </c>
      <c r="D81" s="296">
        <v>2</v>
      </c>
      <c r="E81" s="298" t="s">
        <v>509</v>
      </c>
    </row>
    <row r="82" spans="1:5" ht="31.5" thickBot="1">
      <c r="A82" s="95" t="s">
        <v>507</v>
      </c>
      <c r="B82" s="295"/>
      <c r="C82" s="85" t="s">
        <v>441</v>
      </c>
      <c r="D82" s="297"/>
      <c r="E82" s="299"/>
    </row>
    <row r="83" spans="1:5" ht="21.75">
      <c r="A83" s="86" t="s">
        <v>510</v>
      </c>
      <c r="B83" s="294" t="s">
        <v>508</v>
      </c>
      <c r="C83" s="67" t="s">
        <v>476</v>
      </c>
      <c r="D83" s="296">
        <v>2</v>
      </c>
      <c r="E83" s="298" t="s">
        <v>497</v>
      </c>
    </row>
    <row r="84" spans="1:5" ht="35.25" thickBot="1">
      <c r="A84" s="96" t="s">
        <v>511</v>
      </c>
      <c r="B84" s="295"/>
      <c r="C84" s="85" t="s">
        <v>441</v>
      </c>
      <c r="D84" s="297"/>
      <c r="E84" s="299"/>
    </row>
    <row r="85" spans="1:5" ht="43.5">
      <c r="A85" s="44" t="s">
        <v>506</v>
      </c>
      <c r="B85" s="294" t="s">
        <v>513</v>
      </c>
      <c r="C85" s="305" t="s">
        <v>512</v>
      </c>
      <c r="D85" s="296">
        <v>2</v>
      </c>
      <c r="E85" s="298" t="s">
        <v>439</v>
      </c>
    </row>
    <row r="86" spans="1:5" ht="35.25" thickBot="1">
      <c r="A86" s="97" t="s">
        <v>512</v>
      </c>
      <c r="B86" s="295"/>
      <c r="C86" s="306"/>
      <c r="D86" s="297"/>
      <c r="E86" s="299"/>
    </row>
    <row r="87" spans="1:5" ht="51.75">
      <c r="A87" s="86" t="s">
        <v>514</v>
      </c>
      <c r="B87" s="77"/>
      <c r="C87" s="66"/>
      <c r="D87" s="54"/>
      <c r="E87" s="54"/>
    </row>
    <row r="88" spans="1:5" ht="90">
      <c r="A88" s="98" t="s">
        <v>515</v>
      </c>
      <c r="B88" s="99" t="s">
        <v>517</v>
      </c>
      <c r="C88" s="67" t="s">
        <v>518</v>
      </c>
      <c r="D88" s="56">
        <v>2</v>
      </c>
      <c r="E88" s="57" t="s">
        <v>519</v>
      </c>
    </row>
    <row r="89" spans="1:5" ht="15.75" thickBot="1">
      <c r="A89" s="95" t="s">
        <v>516</v>
      </c>
      <c r="B89" s="51"/>
      <c r="C89" s="51"/>
      <c r="D89" s="51"/>
      <c r="E89" s="51"/>
    </row>
    <row r="90" spans="1:5" ht="22.5" thickBot="1">
      <c r="A90" s="307" t="s">
        <v>520</v>
      </c>
      <c r="B90" s="307"/>
      <c r="C90" s="307"/>
      <c r="D90" s="307"/>
      <c r="E90" s="307"/>
    </row>
    <row r="91" spans="1:5" ht="26.25">
      <c r="A91" s="63"/>
      <c r="B91" s="294" t="s">
        <v>522</v>
      </c>
      <c r="C91" s="101" t="s">
        <v>523</v>
      </c>
      <c r="D91" s="72"/>
      <c r="E91" s="72"/>
    </row>
    <row r="92" spans="1:5" ht="43.5">
      <c r="A92" s="100" t="s">
        <v>521</v>
      </c>
      <c r="B92" s="308"/>
      <c r="C92" s="101" t="s">
        <v>524</v>
      </c>
      <c r="D92" s="56">
        <v>3</v>
      </c>
      <c r="E92" s="57" t="s">
        <v>509</v>
      </c>
    </row>
    <row r="93" spans="1:5" ht="15.75" thickBot="1">
      <c r="A93" s="20"/>
      <c r="B93" s="295"/>
      <c r="C93" s="82" t="s">
        <v>525</v>
      </c>
      <c r="D93" s="51"/>
      <c r="E93" s="51"/>
    </row>
    <row r="94" spans="1:5" ht="19.5">
      <c r="A94" s="43"/>
      <c r="B94" s="77"/>
      <c r="C94" s="309" t="s">
        <v>528</v>
      </c>
      <c r="D94" s="54"/>
      <c r="E94" s="54"/>
    </row>
    <row r="95" spans="1:5" ht="19.5">
      <c r="A95" s="43"/>
      <c r="B95" s="103"/>
      <c r="C95" s="310"/>
      <c r="D95" s="54"/>
      <c r="E95" s="54"/>
    </row>
    <row r="96" spans="1:5" ht="60">
      <c r="A96" s="68"/>
      <c r="B96" s="87" t="s">
        <v>527</v>
      </c>
      <c r="C96" s="310"/>
      <c r="D96" s="104"/>
      <c r="E96" s="104"/>
    </row>
    <row r="97" spans="1:5" ht="44.25" thickBot="1">
      <c r="A97" s="102" t="s">
        <v>526</v>
      </c>
      <c r="B97" s="51"/>
      <c r="C97" s="310"/>
      <c r="D97" s="73">
        <v>3</v>
      </c>
      <c r="E97" s="74" t="s">
        <v>509</v>
      </c>
    </row>
    <row r="98" spans="1:5" ht="22.5" thickBot="1">
      <c r="A98" s="105" t="s">
        <v>529</v>
      </c>
    </row>
    <row r="99" spans="1:5" ht="21.75">
      <c r="A99" s="106"/>
      <c r="B99" s="108"/>
      <c r="C99" s="80" t="s">
        <v>502</v>
      </c>
      <c r="D99" s="110"/>
      <c r="E99" s="110"/>
    </row>
    <row r="100" spans="1:5" ht="34.5">
      <c r="A100" s="107" t="s">
        <v>530</v>
      </c>
      <c r="B100" s="109" t="s">
        <v>508</v>
      </c>
      <c r="C100" s="58" t="s">
        <v>532</v>
      </c>
      <c r="D100" s="56">
        <v>4</v>
      </c>
      <c r="E100" s="57" t="s">
        <v>531</v>
      </c>
    </row>
    <row r="101" spans="1:5" ht="35.25" thickBot="1">
      <c r="A101" s="20"/>
      <c r="B101" s="51"/>
      <c r="C101" s="111" t="s">
        <v>533</v>
      </c>
      <c r="D101" s="51"/>
      <c r="E101" s="51"/>
    </row>
    <row r="102" spans="1:5" ht="22.5" thickBot="1">
      <c r="A102" s="112"/>
      <c r="B102" s="113"/>
      <c r="C102" s="62" t="s">
        <v>482</v>
      </c>
      <c r="D102" s="113"/>
      <c r="E102" s="113"/>
    </row>
    <row r="103" spans="1:5" ht="34.5">
      <c r="A103" s="114"/>
      <c r="B103" s="116"/>
      <c r="C103" s="58" t="s">
        <v>487</v>
      </c>
      <c r="D103" s="118"/>
      <c r="E103" s="118"/>
    </row>
    <row r="104" spans="1:5" ht="21.75">
      <c r="A104" s="115" t="s">
        <v>534</v>
      </c>
      <c r="B104" s="117" t="s">
        <v>535</v>
      </c>
      <c r="C104" s="58" t="s">
        <v>488</v>
      </c>
      <c r="D104" s="56">
        <v>4</v>
      </c>
      <c r="E104" s="57" t="s">
        <v>531</v>
      </c>
    </row>
    <row r="105" spans="1:5" ht="18" thickBot="1">
      <c r="A105" s="20"/>
      <c r="B105" s="51"/>
      <c r="C105" s="111" t="s">
        <v>489</v>
      </c>
      <c r="D105" s="51"/>
      <c r="E105" s="51"/>
    </row>
    <row r="106" spans="1:5" ht="35.25" thickBot="1">
      <c r="A106" s="119" t="s">
        <v>536</v>
      </c>
      <c r="B106" s="120" t="s">
        <v>508</v>
      </c>
      <c r="C106" s="111" t="s">
        <v>537</v>
      </c>
      <c r="D106" s="73">
        <v>15</v>
      </c>
      <c r="E106" s="74" t="s">
        <v>538</v>
      </c>
    </row>
    <row r="107" spans="1:5" ht="22.5" thickBot="1">
      <c r="A107" s="119" t="s">
        <v>539</v>
      </c>
      <c r="B107" s="120" t="s">
        <v>540</v>
      </c>
      <c r="C107" s="111" t="s">
        <v>541</v>
      </c>
      <c r="D107" s="73">
        <v>4</v>
      </c>
      <c r="E107" s="74" t="s">
        <v>531</v>
      </c>
    </row>
    <row r="108" spans="1:5" ht="44.25" thickBot="1">
      <c r="A108" s="311" t="s">
        <v>542</v>
      </c>
      <c r="B108" s="313" t="s">
        <v>508</v>
      </c>
      <c r="C108" s="62" t="s">
        <v>543</v>
      </c>
      <c r="D108" s="296">
        <v>4</v>
      </c>
      <c r="E108" s="298" t="s">
        <v>531</v>
      </c>
    </row>
    <row r="109" spans="1:5" ht="22.5" thickBot="1">
      <c r="A109" s="312"/>
      <c r="B109" s="314"/>
      <c r="C109" s="60" t="s">
        <v>448</v>
      </c>
      <c r="D109" s="297"/>
      <c r="E109" s="299"/>
    </row>
    <row r="110" spans="1:5" ht="22.5" thickBot="1">
      <c r="A110" s="311" t="s">
        <v>544</v>
      </c>
      <c r="B110" s="316" t="s">
        <v>540</v>
      </c>
      <c r="C110" s="62" t="s">
        <v>545</v>
      </c>
      <c r="D110" s="296">
        <v>4</v>
      </c>
      <c r="E110" s="298" t="s">
        <v>531</v>
      </c>
    </row>
    <row r="111" spans="1:5" ht="37.5" thickBot="1">
      <c r="A111" s="312"/>
      <c r="B111" s="317"/>
      <c r="C111" s="85" t="s">
        <v>546</v>
      </c>
      <c r="D111" s="297"/>
      <c r="E111" s="299"/>
    </row>
    <row r="112" spans="1:5">
      <c r="A112" s="121"/>
    </row>
    <row r="113" spans="1:5">
      <c r="A113" s="122"/>
    </row>
    <row r="114" spans="1:5">
      <c r="A114" s="318" t="s">
        <v>547</v>
      </c>
      <c r="B114" s="319"/>
      <c r="C114" s="319"/>
      <c r="D114" s="319"/>
      <c r="E114" s="319"/>
    </row>
    <row r="115" spans="1:5">
      <c r="A115" s="318" t="s">
        <v>548</v>
      </c>
      <c r="B115" s="319"/>
      <c r="C115" s="319"/>
      <c r="D115" s="319"/>
      <c r="E115" s="319"/>
    </row>
    <row r="116" spans="1:5">
      <c r="A116" s="320" t="s">
        <v>549</v>
      </c>
      <c r="B116" s="319"/>
      <c r="C116" s="319"/>
      <c r="D116" s="319"/>
      <c r="E116" s="319"/>
    </row>
    <row r="117" spans="1:5">
      <c r="A117" s="318" t="s">
        <v>550</v>
      </c>
      <c r="B117" s="319"/>
      <c r="C117" s="319"/>
      <c r="D117" s="319"/>
      <c r="E117" s="319"/>
    </row>
    <row r="118" spans="1:5">
      <c r="A118" s="318" t="s">
        <v>551</v>
      </c>
      <c r="B118" s="319"/>
      <c r="C118" s="319"/>
      <c r="D118" s="319"/>
      <c r="E118" s="319"/>
    </row>
    <row r="119" spans="1:5">
      <c r="A119" s="318" t="s">
        <v>552</v>
      </c>
      <c r="B119" s="319"/>
      <c r="C119" s="319"/>
      <c r="D119" s="319"/>
      <c r="E119" s="319"/>
    </row>
    <row r="120" spans="1:5">
      <c r="A120" s="318" t="s">
        <v>553</v>
      </c>
      <c r="B120" s="319"/>
      <c r="C120" s="319"/>
      <c r="D120" s="319"/>
      <c r="E120" s="319"/>
    </row>
    <row r="121" spans="1:5">
      <c r="A121" s="315" t="s">
        <v>554</v>
      </c>
      <c r="B121" s="291"/>
      <c r="C121" s="291"/>
      <c r="D121" s="291"/>
      <c r="E121" s="291"/>
    </row>
    <row r="122" spans="1:5">
      <c r="A122" s="121"/>
    </row>
    <row r="123" spans="1:5">
      <c r="A123" s="121"/>
    </row>
    <row r="124" spans="1:5">
      <c r="A124" s="121"/>
    </row>
  </sheetData>
  <mergeCells count="40">
    <mergeCell ref="A121:E121"/>
    <mergeCell ref="A110:A111"/>
    <mergeCell ref="B110:B111"/>
    <mergeCell ref="D110:D111"/>
    <mergeCell ref="E110:E111"/>
    <mergeCell ref="A114:E114"/>
    <mergeCell ref="A115:E115"/>
    <mergeCell ref="A116:E116"/>
    <mergeCell ref="A117:E117"/>
    <mergeCell ref="A118:E118"/>
    <mergeCell ref="A119:E119"/>
    <mergeCell ref="A120:E120"/>
    <mergeCell ref="A90:E90"/>
    <mergeCell ref="B91:B93"/>
    <mergeCell ref="C94:C97"/>
    <mergeCell ref="A108:A109"/>
    <mergeCell ref="B108:B109"/>
    <mergeCell ref="D108:D109"/>
    <mergeCell ref="E108:E109"/>
    <mergeCell ref="B83:B84"/>
    <mergeCell ref="D83:D84"/>
    <mergeCell ref="E83:E84"/>
    <mergeCell ref="B85:B86"/>
    <mergeCell ref="C85:C86"/>
    <mergeCell ref="D85:D86"/>
    <mergeCell ref="E85:E86"/>
    <mergeCell ref="A64:E64"/>
    <mergeCell ref="A65:E65"/>
    <mergeCell ref="A73:E73"/>
    <mergeCell ref="A74:B74"/>
    <mergeCell ref="B81:B82"/>
    <mergeCell ref="D81:D82"/>
    <mergeCell ref="E81:E82"/>
    <mergeCell ref="C2:C4"/>
    <mergeCell ref="D2:D4"/>
    <mergeCell ref="E2:E3"/>
    <mergeCell ref="A61:E61"/>
    <mergeCell ref="B62:B63"/>
    <mergeCell ref="D62:D63"/>
    <mergeCell ref="E62:E6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opLeftCell="A13" zoomScale="80" zoomScaleNormal="80" workbookViewId="0">
      <selection activeCell="G21" sqref="G21"/>
    </sheetView>
  </sheetViews>
  <sheetFormatPr defaultColWidth="12.5703125" defaultRowHeight="15.75"/>
  <cols>
    <col min="1" max="1" width="44.7109375" style="190" customWidth="1"/>
    <col min="2" max="2" width="31.28515625" style="201" customWidth="1"/>
    <col min="3" max="3" width="29.28515625" style="201" customWidth="1"/>
    <col min="4" max="4" width="26" style="201" customWidth="1"/>
    <col min="5" max="5" width="19.42578125" style="201" customWidth="1"/>
    <col min="6" max="6" width="22.5703125" style="201" customWidth="1"/>
    <col min="7" max="256" width="12.5703125" style="190"/>
    <col min="257" max="257" width="44.7109375" style="190" customWidth="1"/>
    <col min="258" max="258" width="31.28515625" style="190" customWidth="1"/>
    <col min="259" max="259" width="29.28515625" style="190" customWidth="1"/>
    <col min="260" max="260" width="26" style="190" customWidth="1"/>
    <col min="261" max="261" width="19.42578125" style="190" customWidth="1"/>
    <col min="262" max="262" width="22.5703125" style="190" customWidth="1"/>
    <col min="263" max="512" width="12.5703125" style="190"/>
    <col min="513" max="513" width="44.7109375" style="190" customWidth="1"/>
    <col min="514" max="514" width="31.28515625" style="190" customWidth="1"/>
    <col min="515" max="515" width="29.28515625" style="190" customWidth="1"/>
    <col min="516" max="516" width="26" style="190" customWidth="1"/>
    <col min="517" max="517" width="19.42578125" style="190" customWidth="1"/>
    <col min="518" max="518" width="22.5703125" style="190" customWidth="1"/>
    <col min="519" max="768" width="12.5703125" style="190"/>
    <col min="769" max="769" width="44.7109375" style="190" customWidth="1"/>
    <col min="770" max="770" width="31.28515625" style="190" customWidth="1"/>
    <col min="771" max="771" width="29.28515625" style="190" customWidth="1"/>
    <col min="772" max="772" width="26" style="190" customWidth="1"/>
    <col min="773" max="773" width="19.42578125" style="190" customWidth="1"/>
    <col min="774" max="774" width="22.5703125" style="190" customWidth="1"/>
    <col min="775" max="1024" width="12.5703125" style="190"/>
    <col min="1025" max="1025" width="44.7109375" style="190" customWidth="1"/>
    <col min="1026" max="1026" width="31.28515625" style="190" customWidth="1"/>
    <col min="1027" max="1027" width="29.28515625" style="190" customWidth="1"/>
    <col min="1028" max="1028" width="26" style="190" customWidth="1"/>
    <col min="1029" max="1029" width="19.42578125" style="190" customWidth="1"/>
    <col min="1030" max="1030" width="22.5703125" style="190" customWidth="1"/>
    <col min="1031" max="1280" width="12.5703125" style="190"/>
    <col min="1281" max="1281" width="44.7109375" style="190" customWidth="1"/>
    <col min="1282" max="1282" width="31.28515625" style="190" customWidth="1"/>
    <col min="1283" max="1283" width="29.28515625" style="190" customWidth="1"/>
    <col min="1284" max="1284" width="26" style="190" customWidth="1"/>
    <col min="1285" max="1285" width="19.42578125" style="190" customWidth="1"/>
    <col min="1286" max="1286" width="22.5703125" style="190" customWidth="1"/>
    <col min="1287" max="1536" width="12.5703125" style="190"/>
    <col min="1537" max="1537" width="44.7109375" style="190" customWidth="1"/>
    <col min="1538" max="1538" width="31.28515625" style="190" customWidth="1"/>
    <col min="1539" max="1539" width="29.28515625" style="190" customWidth="1"/>
    <col min="1540" max="1540" width="26" style="190" customWidth="1"/>
    <col min="1541" max="1541" width="19.42578125" style="190" customWidth="1"/>
    <col min="1542" max="1542" width="22.5703125" style="190" customWidth="1"/>
    <col min="1543" max="1792" width="12.5703125" style="190"/>
    <col min="1793" max="1793" width="44.7109375" style="190" customWidth="1"/>
    <col min="1794" max="1794" width="31.28515625" style="190" customWidth="1"/>
    <col min="1795" max="1795" width="29.28515625" style="190" customWidth="1"/>
    <col min="1796" max="1796" width="26" style="190" customWidth="1"/>
    <col min="1797" max="1797" width="19.42578125" style="190" customWidth="1"/>
    <col min="1798" max="1798" width="22.5703125" style="190" customWidth="1"/>
    <col min="1799" max="2048" width="12.5703125" style="190"/>
    <col min="2049" max="2049" width="44.7109375" style="190" customWidth="1"/>
    <col min="2050" max="2050" width="31.28515625" style="190" customWidth="1"/>
    <col min="2051" max="2051" width="29.28515625" style="190" customWidth="1"/>
    <col min="2052" max="2052" width="26" style="190" customWidth="1"/>
    <col min="2053" max="2053" width="19.42578125" style="190" customWidth="1"/>
    <col min="2054" max="2054" width="22.5703125" style="190" customWidth="1"/>
    <col min="2055" max="2304" width="12.5703125" style="190"/>
    <col min="2305" max="2305" width="44.7109375" style="190" customWidth="1"/>
    <col min="2306" max="2306" width="31.28515625" style="190" customWidth="1"/>
    <col min="2307" max="2307" width="29.28515625" style="190" customWidth="1"/>
    <col min="2308" max="2308" width="26" style="190" customWidth="1"/>
    <col min="2309" max="2309" width="19.42578125" style="190" customWidth="1"/>
    <col min="2310" max="2310" width="22.5703125" style="190" customWidth="1"/>
    <col min="2311" max="2560" width="12.5703125" style="190"/>
    <col min="2561" max="2561" width="44.7109375" style="190" customWidth="1"/>
    <col min="2562" max="2562" width="31.28515625" style="190" customWidth="1"/>
    <col min="2563" max="2563" width="29.28515625" style="190" customWidth="1"/>
    <col min="2564" max="2564" width="26" style="190" customWidth="1"/>
    <col min="2565" max="2565" width="19.42578125" style="190" customWidth="1"/>
    <col min="2566" max="2566" width="22.5703125" style="190" customWidth="1"/>
    <col min="2567" max="2816" width="12.5703125" style="190"/>
    <col min="2817" max="2817" width="44.7109375" style="190" customWidth="1"/>
    <col min="2818" max="2818" width="31.28515625" style="190" customWidth="1"/>
    <col min="2819" max="2819" width="29.28515625" style="190" customWidth="1"/>
    <col min="2820" max="2820" width="26" style="190" customWidth="1"/>
    <col min="2821" max="2821" width="19.42578125" style="190" customWidth="1"/>
    <col min="2822" max="2822" width="22.5703125" style="190" customWidth="1"/>
    <col min="2823" max="3072" width="12.5703125" style="190"/>
    <col min="3073" max="3073" width="44.7109375" style="190" customWidth="1"/>
    <col min="3074" max="3074" width="31.28515625" style="190" customWidth="1"/>
    <col min="3075" max="3075" width="29.28515625" style="190" customWidth="1"/>
    <col min="3076" max="3076" width="26" style="190" customWidth="1"/>
    <col min="3077" max="3077" width="19.42578125" style="190" customWidth="1"/>
    <col min="3078" max="3078" width="22.5703125" style="190" customWidth="1"/>
    <col min="3079" max="3328" width="12.5703125" style="190"/>
    <col min="3329" max="3329" width="44.7109375" style="190" customWidth="1"/>
    <col min="3330" max="3330" width="31.28515625" style="190" customWidth="1"/>
    <col min="3331" max="3331" width="29.28515625" style="190" customWidth="1"/>
    <col min="3332" max="3332" width="26" style="190" customWidth="1"/>
    <col min="3333" max="3333" width="19.42578125" style="190" customWidth="1"/>
    <col min="3334" max="3334" width="22.5703125" style="190" customWidth="1"/>
    <col min="3335" max="3584" width="12.5703125" style="190"/>
    <col min="3585" max="3585" width="44.7109375" style="190" customWidth="1"/>
    <col min="3586" max="3586" width="31.28515625" style="190" customWidth="1"/>
    <col min="3587" max="3587" width="29.28515625" style="190" customWidth="1"/>
    <col min="3588" max="3588" width="26" style="190" customWidth="1"/>
    <col min="3589" max="3589" width="19.42578125" style="190" customWidth="1"/>
    <col min="3590" max="3590" width="22.5703125" style="190" customWidth="1"/>
    <col min="3591" max="3840" width="12.5703125" style="190"/>
    <col min="3841" max="3841" width="44.7109375" style="190" customWidth="1"/>
    <col min="3842" max="3842" width="31.28515625" style="190" customWidth="1"/>
    <col min="3843" max="3843" width="29.28515625" style="190" customWidth="1"/>
    <col min="3844" max="3844" width="26" style="190" customWidth="1"/>
    <col min="3845" max="3845" width="19.42578125" style="190" customWidth="1"/>
    <col min="3846" max="3846" width="22.5703125" style="190" customWidth="1"/>
    <col min="3847" max="4096" width="12.5703125" style="190"/>
    <col min="4097" max="4097" width="44.7109375" style="190" customWidth="1"/>
    <col min="4098" max="4098" width="31.28515625" style="190" customWidth="1"/>
    <col min="4099" max="4099" width="29.28515625" style="190" customWidth="1"/>
    <col min="4100" max="4100" width="26" style="190" customWidth="1"/>
    <col min="4101" max="4101" width="19.42578125" style="190" customWidth="1"/>
    <col min="4102" max="4102" width="22.5703125" style="190" customWidth="1"/>
    <col min="4103" max="4352" width="12.5703125" style="190"/>
    <col min="4353" max="4353" width="44.7109375" style="190" customWidth="1"/>
    <col min="4354" max="4354" width="31.28515625" style="190" customWidth="1"/>
    <col min="4355" max="4355" width="29.28515625" style="190" customWidth="1"/>
    <col min="4356" max="4356" width="26" style="190" customWidth="1"/>
    <col min="4357" max="4357" width="19.42578125" style="190" customWidth="1"/>
    <col min="4358" max="4358" width="22.5703125" style="190" customWidth="1"/>
    <col min="4359" max="4608" width="12.5703125" style="190"/>
    <col min="4609" max="4609" width="44.7109375" style="190" customWidth="1"/>
    <col min="4610" max="4610" width="31.28515625" style="190" customWidth="1"/>
    <col min="4611" max="4611" width="29.28515625" style="190" customWidth="1"/>
    <col min="4612" max="4612" width="26" style="190" customWidth="1"/>
    <col min="4613" max="4613" width="19.42578125" style="190" customWidth="1"/>
    <col min="4614" max="4614" width="22.5703125" style="190" customWidth="1"/>
    <col min="4615" max="4864" width="12.5703125" style="190"/>
    <col min="4865" max="4865" width="44.7109375" style="190" customWidth="1"/>
    <col min="4866" max="4866" width="31.28515625" style="190" customWidth="1"/>
    <col min="4867" max="4867" width="29.28515625" style="190" customWidth="1"/>
    <col min="4868" max="4868" width="26" style="190" customWidth="1"/>
    <col min="4869" max="4869" width="19.42578125" style="190" customWidth="1"/>
    <col min="4870" max="4870" width="22.5703125" style="190" customWidth="1"/>
    <col min="4871" max="5120" width="12.5703125" style="190"/>
    <col min="5121" max="5121" width="44.7109375" style="190" customWidth="1"/>
    <col min="5122" max="5122" width="31.28515625" style="190" customWidth="1"/>
    <col min="5123" max="5123" width="29.28515625" style="190" customWidth="1"/>
    <col min="5124" max="5124" width="26" style="190" customWidth="1"/>
    <col min="5125" max="5125" width="19.42578125" style="190" customWidth="1"/>
    <col min="5126" max="5126" width="22.5703125" style="190" customWidth="1"/>
    <col min="5127" max="5376" width="12.5703125" style="190"/>
    <col min="5377" max="5377" width="44.7109375" style="190" customWidth="1"/>
    <col min="5378" max="5378" width="31.28515625" style="190" customWidth="1"/>
    <col min="5379" max="5379" width="29.28515625" style="190" customWidth="1"/>
    <col min="5380" max="5380" width="26" style="190" customWidth="1"/>
    <col min="5381" max="5381" width="19.42578125" style="190" customWidth="1"/>
    <col min="5382" max="5382" width="22.5703125" style="190" customWidth="1"/>
    <col min="5383" max="5632" width="12.5703125" style="190"/>
    <col min="5633" max="5633" width="44.7109375" style="190" customWidth="1"/>
    <col min="5634" max="5634" width="31.28515625" style="190" customWidth="1"/>
    <col min="5635" max="5635" width="29.28515625" style="190" customWidth="1"/>
    <col min="5636" max="5636" width="26" style="190" customWidth="1"/>
    <col min="5637" max="5637" width="19.42578125" style="190" customWidth="1"/>
    <col min="5638" max="5638" width="22.5703125" style="190" customWidth="1"/>
    <col min="5639" max="5888" width="12.5703125" style="190"/>
    <col min="5889" max="5889" width="44.7109375" style="190" customWidth="1"/>
    <col min="5890" max="5890" width="31.28515625" style="190" customWidth="1"/>
    <col min="5891" max="5891" width="29.28515625" style="190" customWidth="1"/>
    <col min="5892" max="5892" width="26" style="190" customWidth="1"/>
    <col min="5893" max="5893" width="19.42578125" style="190" customWidth="1"/>
    <col min="5894" max="5894" width="22.5703125" style="190" customWidth="1"/>
    <col min="5895" max="6144" width="12.5703125" style="190"/>
    <col min="6145" max="6145" width="44.7109375" style="190" customWidth="1"/>
    <col min="6146" max="6146" width="31.28515625" style="190" customWidth="1"/>
    <col min="6147" max="6147" width="29.28515625" style="190" customWidth="1"/>
    <col min="6148" max="6148" width="26" style="190" customWidth="1"/>
    <col min="6149" max="6149" width="19.42578125" style="190" customWidth="1"/>
    <col min="6150" max="6150" width="22.5703125" style="190" customWidth="1"/>
    <col min="6151" max="6400" width="12.5703125" style="190"/>
    <col min="6401" max="6401" width="44.7109375" style="190" customWidth="1"/>
    <col min="6402" max="6402" width="31.28515625" style="190" customWidth="1"/>
    <col min="6403" max="6403" width="29.28515625" style="190" customWidth="1"/>
    <col min="6404" max="6404" width="26" style="190" customWidth="1"/>
    <col min="6405" max="6405" width="19.42578125" style="190" customWidth="1"/>
    <col min="6406" max="6406" width="22.5703125" style="190" customWidth="1"/>
    <col min="6407" max="6656" width="12.5703125" style="190"/>
    <col min="6657" max="6657" width="44.7109375" style="190" customWidth="1"/>
    <col min="6658" max="6658" width="31.28515625" style="190" customWidth="1"/>
    <col min="6659" max="6659" width="29.28515625" style="190" customWidth="1"/>
    <col min="6660" max="6660" width="26" style="190" customWidth="1"/>
    <col min="6661" max="6661" width="19.42578125" style="190" customWidth="1"/>
    <col min="6662" max="6662" width="22.5703125" style="190" customWidth="1"/>
    <col min="6663" max="6912" width="12.5703125" style="190"/>
    <col min="6913" max="6913" width="44.7109375" style="190" customWidth="1"/>
    <col min="6914" max="6914" width="31.28515625" style="190" customWidth="1"/>
    <col min="6915" max="6915" width="29.28515625" style="190" customWidth="1"/>
    <col min="6916" max="6916" width="26" style="190" customWidth="1"/>
    <col min="6917" max="6917" width="19.42578125" style="190" customWidth="1"/>
    <col min="6918" max="6918" width="22.5703125" style="190" customWidth="1"/>
    <col min="6919" max="7168" width="12.5703125" style="190"/>
    <col min="7169" max="7169" width="44.7109375" style="190" customWidth="1"/>
    <col min="7170" max="7170" width="31.28515625" style="190" customWidth="1"/>
    <col min="7171" max="7171" width="29.28515625" style="190" customWidth="1"/>
    <col min="7172" max="7172" width="26" style="190" customWidth="1"/>
    <col min="7173" max="7173" width="19.42578125" style="190" customWidth="1"/>
    <col min="7174" max="7174" width="22.5703125" style="190" customWidth="1"/>
    <col min="7175" max="7424" width="12.5703125" style="190"/>
    <col min="7425" max="7425" width="44.7109375" style="190" customWidth="1"/>
    <col min="7426" max="7426" width="31.28515625" style="190" customWidth="1"/>
    <col min="7427" max="7427" width="29.28515625" style="190" customWidth="1"/>
    <col min="7428" max="7428" width="26" style="190" customWidth="1"/>
    <col min="7429" max="7429" width="19.42578125" style="190" customWidth="1"/>
    <col min="7430" max="7430" width="22.5703125" style="190" customWidth="1"/>
    <col min="7431" max="7680" width="12.5703125" style="190"/>
    <col min="7681" max="7681" width="44.7109375" style="190" customWidth="1"/>
    <col min="7682" max="7682" width="31.28515625" style="190" customWidth="1"/>
    <col min="7683" max="7683" width="29.28515625" style="190" customWidth="1"/>
    <col min="7684" max="7684" width="26" style="190" customWidth="1"/>
    <col min="7685" max="7685" width="19.42578125" style="190" customWidth="1"/>
    <col min="7686" max="7686" width="22.5703125" style="190" customWidth="1"/>
    <col min="7687" max="7936" width="12.5703125" style="190"/>
    <col min="7937" max="7937" width="44.7109375" style="190" customWidth="1"/>
    <col min="7938" max="7938" width="31.28515625" style="190" customWidth="1"/>
    <col min="7939" max="7939" width="29.28515625" style="190" customWidth="1"/>
    <col min="7940" max="7940" width="26" style="190" customWidth="1"/>
    <col min="7941" max="7941" width="19.42578125" style="190" customWidth="1"/>
    <col min="7942" max="7942" width="22.5703125" style="190" customWidth="1"/>
    <col min="7943" max="8192" width="12.5703125" style="190"/>
    <col min="8193" max="8193" width="44.7109375" style="190" customWidth="1"/>
    <col min="8194" max="8194" width="31.28515625" style="190" customWidth="1"/>
    <col min="8195" max="8195" width="29.28515625" style="190" customWidth="1"/>
    <col min="8196" max="8196" width="26" style="190" customWidth="1"/>
    <col min="8197" max="8197" width="19.42578125" style="190" customWidth="1"/>
    <col min="8198" max="8198" width="22.5703125" style="190" customWidth="1"/>
    <col min="8199" max="8448" width="12.5703125" style="190"/>
    <col min="8449" max="8449" width="44.7109375" style="190" customWidth="1"/>
    <col min="8450" max="8450" width="31.28515625" style="190" customWidth="1"/>
    <col min="8451" max="8451" width="29.28515625" style="190" customWidth="1"/>
    <col min="8452" max="8452" width="26" style="190" customWidth="1"/>
    <col min="8453" max="8453" width="19.42578125" style="190" customWidth="1"/>
    <col min="8454" max="8454" width="22.5703125" style="190" customWidth="1"/>
    <col min="8455" max="8704" width="12.5703125" style="190"/>
    <col min="8705" max="8705" width="44.7109375" style="190" customWidth="1"/>
    <col min="8706" max="8706" width="31.28515625" style="190" customWidth="1"/>
    <col min="8707" max="8707" width="29.28515625" style="190" customWidth="1"/>
    <col min="8708" max="8708" width="26" style="190" customWidth="1"/>
    <col min="8709" max="8709" width="19.42578125" style="190" customWidth="1"/>
    <col min="8710" max="8710" width="22.5703125" style="190" customWidth="1"/>
    <col min="8711" max="8960" width="12.5703125" style="190"/>
    <col min="8961" max="8961" width="44.7109375" style="190" customWidth="1"/>
    <col min="8962" max="8962" width="31.28515625" style="190" customWidth="1"/>
    <col min="8963" max="8963" width="29.28515625" style="190" customWidth="1"/>
    <col min="8964" max="8964" width="26" style="190" customWidth="1"/>
    <col min="8965" max="8965" width="19.42578125" style="190" customWidth="1"/>
    <col min="8966" max="8966" width="22.5703125" style="190" customWidth="1"/>
    <col min="8967" max="9216" width="12.5703125" style="190"/>
    <col min="9217" max="9217" width="44.7109375" style="190" customWidth="1"/>
    <col min="9218" max="9218" width="31.28515625" style="190" customWidth="1"/>
    <col min="9219" max="9219" width="29.28515625" style="190" customWidth="1"/>
    <col min="9220" max="9220" width="26" style="190" customWidth="1"/>
    <col min="9221" max="9221" width="19.42578125" style="190" customWidth="1"/>
    <col min="9222" max="9222" width="22.5703125" style="190" customWidth="1"/>
    <col min="9223" max="9472" width="12.5703125" style="190"/>
    <col min="9473" max="9473" width="44.7109375" style="190" customWidth="1"/>
    <col min="9474" max="9474" width="31.28515625" style="190" customWidth="1"/>
    <col min="9475" max="9475" width="29.28515625" style="190" customWidth="1"/>
    <col min="9476" max="9476" width="26" style="190" customWidth="1"/>
    <col min="9477" max="9477" width="19.42578125" style="190" customWidth="1"/>
    <col min="9478" max="9478" width="22.5703125" style="190" customWidth="1"/>
    <col min="9479" max="9728" width="12.5703125" style="190"/>
    <col min="9729" max="9729" width="44.7109375" style="190" customWidth="1"/>
    <col min="9730" max="9730" width="31.28515625" style="190" customWidth="1"/>
    <col min="9731" max="9731" width="29.28515625" style="190" customWidth="1"/>
    <col min="9732" max="9732" width="26" style="190" customWidth="1"/>
    <col min="9733" max="9733" width="19.42578125" style="190" customWidth="1"/>
    <col min="9734" max="9734" width="22.5703125" style="190" customWidth="1"/>
    <col min="9735" max="9984" width="12.5703125" style="190"/>
    <col min="9985" max="9985" width="44.7109375" style="190" customWidth="1"/>
    <col min="9986" max="9986" width="31.28515625" style="190" customWidth="1"/>
    <col min="9987" max="9987" width="29.28515625" style="190" customWidth="1"/>
    <col min="9988" max="9988" width="26" style="190" customWidth="1"/>
    <col min="9989" max="9989" width="19.42578125" style="190" customWidth="1"/>
    <col min="9990" max="9990" width="22.5703125" style="190" customWidth="1"/>
    <col min="9991" max="10240" width="12.5703125" style="190"/>
    <col min="10241" max="10241" width="44.7109375" style="190" customWidth="1"/>
    <col min="10242" max="10242" width="31.28515625" style="190" customWidth="1"/>
    <col min="10243" max="10243" width="29.28515625" style="190" customWidth="1"/>
    <col min="10244" max="10244" width="26" style="190" customWidth="1"/>
    <col min="10245" max="10245" width="19.42578125" style="190" customWidth="1"/>
    <col min="10246" max="10246" width="22.5703125" style="190" customWidth="1"/>
    <col min="10247" max="10496" width="12.5703125" style="190"/>
    <col min="10497" max="10497" width="44.7109375" style="190" customWidth="1"/>
    <col min="10498" max="10498" width="31.28515625" style="190" customWidth="1"/>
    <col min="10499" max="10499" width="29.28515625" style="190" customWidth="1"/>
    <col min="10500" max="10500" width="26" style="190" customWidth="1"/>
    <col min="10501" max="10501" width="19.42578125" style="190" customWidth="1"/>
    <col min="10502" max="10502" width="22.5703125" style="190" customWidth="1"/>
    <col min="10503" max="10752" width="12.5703125" style="190"/>
    <col min="10753" max="10753" width="44.7109375" style="190" customWidth="1"/>
    <col min="10754" max="10754" width="31.28515625" style="190" customWidth="1"/>
    <col min="10755" max="10755" width="29.28515625" style="190" customWidth="1"/>
    <col min="10756" max="10756" width="26" style="190" customWidth="1"/>
    <col min="10757" max="10757" width="19.42578125" style="190" customWidth="1"/>
    <col min="10758" max="10758" width="22.5703125" style="190" customWidth="1"/>
    <col min="10759" max="11008" width="12.5703125" style="190"/>
    <col min="11009" max="11009" width="44.7109375" style="190" customWidth="1"/>
    <col min="11010" max="11010" width="31.28515625" style="190" customWidth="1"/>
    <col min="11011" max="11011" width="29.28515625" style="190" customWidth="1"/>
    <col min="11012" max="11012" width="26" style="190" customWidth="1"/>
    <col min="11013" max="11013" width="19.42578125" style="190" customWidth="1"/>
    <col min="11014" max="11014" width="22.5703125" style="190" customWidth="1"/>
    <col min="11015" max="11264" width="12.5703125" style="190"/>
    <col min="11265" max="11265" width="44.7109375" style="190" customWidth="1"/>
    <col min="11266" max="11266" width="31.28515625" style="190" customWidth="1"/>
    <col min="11267" max="11267" width="29.28515625" style="190" customWidth="1"/>
    <col min="11268" max="11268" width="26" style="190" customWidth="1"/>
    <col min="11269" max="11269" width="19.42578125" style="190" customWidth="1"/>
    <col min="11270" max="11270" width="22.5703125" style="190" customWidth="1"/>
    <col min="11271" max="11520" width="12.5703125" style="190"/>
    <col min="11521" max="11521" width="44.7109375" style="190" customWidth="1"/>
    <col min="11522" max="11522" width="31.28515625" style="190" customWidth="1"/>
    <col min="11523" max="11523" width="29.28515625" style="190" customWidth="1"/>
    <col min="11524" max="11524" width="26" style="190" customWidth="1"/>
    <col min="11525" max="11525" width="19.42578125" style="190" customWidth="1"/>
    <col min="11526" max="11526" width="22.5703125" style="190" customWidth="1"/>
    <col min="11527" max="11776" width="12.5703125" style="190"/>
    <col min="11777" max="11777" width="44.7109375" style="190" customWidth="1"/>
    <col min="11778" max="11778" width="31.28515625" style="190" customWidth="1"/>
    <col min="11779" max="11779" width="29.28515625" style="190" customWidth="1"/>
    <col min="11780" max="11780" width="26" style="190" customWidth="1"/>
    <col min="11781" max="11781" width="19.42578125" style="190" customWidth="1"/>
    <col min="11782" max="11782" width="22.5703125" style="190" customWidth="1"/>
    <col min="11783" max="12032" width="12.5703125" style="190"/>
    <col min="12033" max="12033" width="44.7109375" style="190" customWidth="1"/>
    <col min="12034" max="12034" width="31.28515625" style="190" customWidth="1"/>
    <col min="12035" max="12035" width="29.28515625" style="190" customWidth="1"/>
    <col min="12036" max="12036" width="26" style="190" customWidth="1"/>
    <col min="12037" max="12037" width="19.42578125" style="190" customWidth="1"/>
    <col min="12038" max="12038" width="22.5703125" style="190" customWidth="1"/>
    <col min="12039" max="12288" width="12.5703125" style="190"/>
    <col min="12289" max="12289" width="44.7109375" style="190" customWidth="1"/>
    <col min="12290" max="12290" width="31.28515625" style="190" customWidth="1"/>
    <col min="12291" max="12291" width="29.28515625" style="190" customWidth="1"/>
    <col min="12292" max="12292" width="26" style="190" customWidth="1"/>
    <col min="12293" max="12293" width="19.42578125" style="190" customWidth="1"/>
    <col min="12294" max="12294" width="22.5703125" style="190" customWidth="1"/>
    <col min="12295" max="12544" width="12.5703125" style="190"/>
    <col min="12545" max="12545" width="44.7109375" style="190" customWidth="1"/>
    <col min="12546" max="12546" width="31.28515625" style="190" customWidth="1"/>
    <col min="12547" max="12547" width="29.28515625" style="190" customWidth="1"/>
    <col min="12548" max="12548" width="26" style="190" customWidth="1"/>
    <col min="12549" max="12549" width="19.42578125" style="190" customWidth="1"/>
    <col min="12550" max="12550" width="22.5703125" style="190" customWidth="1"/>
    <col min="12551" max="12800" width="12.5703125" style="190"/>
    <col min="12801" max="12801" width="44.7109375" style="190" customWidth="1"/>
    <col min="12802" max="12802" width="31.28515625" style="190" customWidth="1"/>
    <col min="12803" max="12803" width="29.28515625" style="190" customWidth="1"/>
    <col min="12804" max="12804" width="26" style="190" customWidth="1"/>
    <col min="12805" max="12805" width="19.42578125" style="190" customWidth="1"/>
    <col min="12806" max="12806" width="22.5703125" style="190" customWidth="1"/>
    <col min="12807" max="13056" width="12.5703125" style="190"/>
    <col min="13057" max="13057" width="44.7109375" style="190" customWidth="1"/>
    <col min="13058" max="13058" width="31.28515625" style="190" customWidth="1"/>
    <col min="13059" max="13059" width="29.28515625" style="190" customWidth="1"/>
    <col min="13060" max="13060" width="26" style="190" customWidth="1"/>
    <col min="13061" max="13061" width="19.42578125" style="190" customWidth="1"/>
    <col min="13062" max="13062" width="22.5703125" style="190" customWidth="1"/>
    <col min="13063" max="13312" width="12.5703125" style="190"/>
    <col min="13313" max="13313" width="44.7109375" style="190" customWidth="1"/>
    <col min="13314" max="13314" width="31.28515625" style="190" customWidth="1"/>
    <col min="13315" max="13315" width="29.28515625" style="190" customWidth="1"/>
    <col min="13316" max="13316" width="26" style="190" customWidth="1"/>
    <col min="13317" max="13317" width="19.42578125" style="190" customWidth="1"/>
    <col min="13318" max="13318" width="22.5703125" style="190" customWidth="1"/>
    <col min="13319" max="13568" width="12.5703125" style="190"/>
    <col min="13569" max="13569" width="44.7109375" style="190" customWidth="1"/>
    <col min="13570" max="13570" width="31.28515625" style="190" customWidth="1"/>
    <col min="13571" max="13571" width="29.28515625" style="190" customWidth="1"/>
    <col min="13572" max="13572" width="26" style="190" customWidth="1"/>
    <col min="13573" max="13573" width="19.42578125" style="190" customWidth="1"/>
    <col min="13574" max="13574" width="22.5703125" style="190" customWidth="1"/>
    <col min="13575" max="13824" width="12.5703125" style="190"/>
    <col min="13825" max="13825" width="44.7109375" style="190" customWidth="1"/>
    <col min="13826" max="13826" width="31.28515625" style="190" customWidth="1"/>
    <col min="13827" max="13827" width="29.28515625" style="190" customWidth="1"/>
    <col min="13828" max="13828" width="26" style="190" customWidth="1"/>
    <col min="13829" max="13829" width="19.42578125" style="190" customWidth="1"/>
    <col min="13830" max="13830" width="22.5703125" style="190" customWidth="1"/>
    <col min="13831" max="14080" width="12.5703125" style="190"/>
    <col min="14081" max="14081" width="44.7109375" style="190" customWidth="1"/>
    <col min="14082" max="14082" width="31.28515625" style="190" customWidth="1"/>
    <col min="14083" max="14083" width="29.28515625" style="190" customWidth="1"/>
    <col min="14084" max="14084" width="26" style="190" customWidth="1"/>
    <col min="14085" max="14085" width="19.42578125" style="190" customWidth="1"/>
    <col min="14086" max="14086" width="22.5703125" style="190" customWidth="1"/>
    <col min="14087" max="14336" width="12.5703125" style="190"/>
    <col min="14337" max="14337" width="44.7109375" style="190" customWidth="1"/>
    <col min="14338" max="14338" width="31.28515625" style="190" customWidth="1"/>
    <col min="14339" max="14339" width="29.28515625" style="190" customWidth="1"/>
    <col min="14340" max="14340" width="26" style="190" customWidth="1"/>
    <col min="14341" max="14341" width="19.42578125" style="190" customWidth="1"/>
    <col min="14342" max="14342" width="22.5703125" style="190" customWidth="1"/>
    <col min="14343" max="14592" width="12.5703125" style="190"/>
    <col min="14593" max="14593" width="44.7109375" style="190" customWidth="1"/>
    <col min="14594" max="14594" width="31.28515625" style="190" customWidth="1"/>
    <col min="14595" max="14595" width="29.28515625" style="190" customWidth="1"/>
    <col min="14596" max="14596" width="26" style="190" customWidth="1"/>
    <col min="14597" max="14597" width="19.42578125" style="190" customWidth="1"/>
    <col min="14598" max="14598" width="22.5703125" style="190" customWidth="1"/>
    <col min="14599" max="14848" width="12.5703125" style="190"/>
    <col min="14849" max="14849" width="44.7109375" style="190" customWidth="1"/>
    <col min="14850" max="14850" width="31.28515625" style="190" customWidth="1"/>
    <col min="14851" max="14851" width="29.28515625" style="190" customWidth="1"/>
    <col min="14852" max="14852" width="26" style="190" customWidth="1"/>
    <col min="14853" max="14853" width="19.42578125" style="190" customWidth="1"/>
    <col min="14854" max="14854" width="22.5703125" style="190" customWidth="1"/>
    <col min="14855" max="15104" width="12.5703125" style="190"/>
    <col min="15105" max="15105" width="44.7109375" style="190" customWidth="1"/>
    <col min="15106" max="15106" width="31.28515625" style="190" customWidth="1"/>
    <col min="15107" max="15107" width="29.28515625" style="190" customWidth="1"/>
    <col min="15108" max="15108" width="26" style="190" customWidth="1"/>
    <col min="15109" max="15109" width="19.42578125" style="190" customWidth="1"/>
    <col min="15110" max="15110" width="22.5703125" style="190" customWidth="1"/>
    <col min="15111" max="15360" width="12.5703125" style="190"/>
    <col min="15361" max="15361" width="44.7109375" style="190" customWidth="1"/>
    <col min="15362" max="15362" width="31.28515625" style="190" customWidth="1"/>
    <col min="15363" max="15363" width="29.28515625" style="190" customWidth="1"/>
    <col min="15364" max="15364" width="26" style="190" customWidth="1"/>
    <col min="15365" max="15365" width="19.42578125" style="190" customWidth="1"/>
    <col min="15366" max="15366" width="22.5703125" style="190" customWidth="1"/>
    <col min="15367" max="15616" width="12.5703125" style="190"/>
    <col min="15617" max="15617" width="44.7109375" style="190" customWidth="1"/>
    <col min="15618" max="15618" width="31.28515625" style="190" customWidth="1"/>
    <col min="15619" max="15619" width="29.28515625" style="190" customWidth="1"/>
    <col min="15620" max="15620" width="26" style="190" customWidth="1"/>
    <col min="15621" max="15621" width="19.42578125" style="190" customWidth="1"/>
    <col min="15622" max="15622" width="22.5703125" style="190" customWidth="1"/>
    <col min="15623" max="15872" width="12.5703125" style="190"/>
    <col min="15873" max="15873" width="44.7109375" style="190" customWidth="1"/>
    <col min="15874" max="15874" width="31.28515625" style="190" customWidth="1"/>
    <col min="15875" max="15875" width="29.28515625" style="190" customWidth="1"/>
    <col min="15876" max="15876" width="26" style="190" customWidth="1"/>
    <col min="15877" max="15877" width="19.42578125" style="190" customWidth="1"/>
    <col min="15878" max="15878" width="22.5703125" style="190" customWidth="1"/>
    <col min="15879" max="16128" width="12.5703125" style="190"/>
    <col min="16129" max="16129" width="44.7109375" style="190" customWidth="1"/>
    <col min="16130" max="16130" width="31.28515625" style="190" customWidth="1"/>
    <col min="16131" max="16131" width="29.28515625" style="190" customWidth="1"/>
    <col min="16132" max="16132" width="26" style="190" customWidth="1"/>
    <col min="16133" max="16133" width="19.42578125" style="190" customWidth="1"/>
    <col min="16134" max="16134" width="22.5703125" style="190" customWidth="1"/>
    <col min="16135" max="16384" width="12.5703125" style="190"/>
  </cols>
  <sheetData>
    <row r="1" spans="1:17" ht="33.75">
      <c r="A1" s="321" t="s">
        <v>648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7" ht="26.25">
      <c r="A2" s="191"/>
      <c r="B2" s="192"/>
      <c r="C2" s="192"/>
      <c r="D2" s="192"/>
      <c r="E2" s="192"/>
      <c r="F2" s="193"/>
    </row>
    <row r="3" spans="1:17" s="196" customFormat="1" ht="28.5">
      <c r="A3" s="194" t="s">
        <v>649</v>
      </c>
      <c r="B3" s="195" t="s">
        <v>1</v>
      </c>
      <c r="C3" s="195" t="s">
        <v>141</v>
      </c>
      <c r="D3" s="195" t="s">
        <v>555</v>
      </c>
      <c r="E3" s="195" t="s">
        <v>4</v>
      </c>
      <c r="F3" s="195" t="s">
        <v>143</v>
      </c>
    </row>
    <row r="4" spans="1:17" ht="26.25">
      <c r="A4" s="197" t="s">
        <v>650</v>
      </c>
      <c r="B4" s="198">
        <f t="shared" ref="B4:B15" si="0">D4/1.02</f>
        <v>88.396014143362265</v>
      </c>
      <c r="C4" s="199">
        <f>B4*2%</f>
        <v>1.7679202828672453</v>
      </c>
      <c r="D4" s="198">
        <f t="shared" ref="D4:D13" si="1">F4/1.22</f>
        <v>90.163934426229517</v>
      </c>
      <c r="E4" s="199">
        <f t="shared" ref="E4:E14" si="2">D4*22%</f>
        <v>19.836065573770494</v>
      </c>
      <c r="F4" s="198">
        <v>110</v>
      </c>
    </row>
    <row r="5" spans="1:17" ht="26.25">
      <c r="A5" s="197" t="s">
        <v>651</v>
      </c>
      <c r="B5" s="198">
        <f t="shared" si="0"/>
        <v>88.396014143362265</v>
      </c>
      <c r="C5" s="199">
        <f>B5*2%</f>
        <v>1.7679202828672453</v>
      </c>
      <c r="D5" s="198">
        <f t="shared" si="1"/>
        <v>90.163934426229517</v>
      </c>
      <c r="E5" s="199">
        <f t="shared" si="2"/>
        <v>19.836065573770494</v>
      </c>
      <c r="F5" s="198">
        <v>110</v>
      </c>
    </row>
    <row r="6" spans="1:17" ht="26.25">
      <c r="A6" s="197" t="s">
        <v>652</v>
      </c>
      <c r="B6" s="198">
        <f t="shared" si="0"/>
        <v>120.54001928640308</v>
      </c>
      <c r="C6" s="199">
        <f>B6*2%</f>
        <v>2.4108003857280615</v>
      </c>
      <c r="D6" s="198">
        <f t="shared" si="1"/>
        <v>122.95081967213115</v>
      </c>
      <c r="E6" s="199">
        <f t="shared" si="2"/>
        <v>27.049180327868854</v>
      </c>
      <c r="F6" s="198">
        <v>150</v>
      </c>
    </row>
    <row r="7" spans="1:17" ht="26.25">
      <c r="A7" s="197" t="s">
        <v>653</v>
      </c>
      <c r="B7" s="198">
        <f t="shared" si="0"/>
        <v>192.86403085824494</v>
      </c>
      <c r="C7" s="199">
        <f>B7*2%</f>
        <v>3.857280617164899</v>
      </c>
      <c r="D7" s="198">
        <f t="shared" si="1"/>
        <v>196.72131147540983</v>
      </c>
      <c r="E7" s="199">
        <f t="shared" si="2"/>
        <v>43.278688524590166</v>
      </c>
      <c r="F7" s="198">
        <v>240</v>
      </c>
      <c r="I7" s="190" t="s">
        <v>654</v>
      </c>
    </row>
    <row r="8" spans="1:17" ht="26.25">
      <c r="A8" s="197" t="s">
        <v>655</v>
      </c>
      <c r="B8" s="198">
        <f t="shared" si="0"/>
        <v>128.57602057216329</v>
      </c>
      <c r="C8" s="199">
        <v>1.62</v>
      </c>
      <c r="D8" s="198">
        <f t="shared" si="1"/>
        <v>131.14754098360655</v>
      </c>
      <c r="E8" s="199">
        <f t="shared" si="2"/>
        <v>28.852459016393439</v>
      </c>
      <c r="F8" s="198">
        <v>160</v>
      </c>
    </row>
    <row r="9" spans="1:17" ht="26.25">
      <c r="A9" s="197" t="s">
        <v>656</v>
      </c>
      <c r="B9" s="198">
        <f t="shared" si="0"/>
        <v>208.93603342976536</v>
      </c>
      <c r="C9" s="199">
        <f>B9*2%</f>
        <v>4.1787206685953073</v>
      </c>
      <c r="D9" s="198">
        <f t="shared" si="1"/>
        <v>213.11475409836066</v>
      </c>
      <c r="E9" s="199">
        <f t="shared" si="2"/>
        <v>46.885245901639344</v>
      </c>
      <c r="F9" s="198">
        <v>260</v>
      </c>
    </row>
    <row r="10" spans="1:17" ht="26.25">
      <c r="A10" s="197" t="s">
        <v>657</v>
      </c>
      <c r="B10" s="198">
        <f t="shared" si="0"/>
        <v>96.432015429122472</v>
      </c>
      <c r="C10" s="199">
        <v>1.62</v>
      </c>
      <c r="D10" s="198">
        <f t="shared" si="1"/>
        <v>98.360655737704917</v>
      </c>
      <c r="E10" s="199">
        <f t="shared" si="2"/>
        <v>21.639344262295083</v>
      </c>
      <c r="F10" s="198">
        <v>120</v>
      </c>
    </row>
    <row r="11" spans="1:17" ht="26.25">
      <c r="A11" s="197" t="s">
        <v>658</v>
      </c>
      <c r="B11" s="198">
        <f t="shared" si="0"/>
        <v>160.72002571520412</v>
      </c>
      <c r="C11" s="199">
        <f>B11*2%</f>
        <v>3.2144005143040824</v>
      </c>
      <c r="D11" s="198">
        <f t="shared" si="1"/>
        <v>163.9344262295082</v>
      </c>
      <c r="E11" s="199">
        <f t="shared" si="2"/>
        <v>36.065573770491802</v>
      </c>
      <c r="F11" s="198">
        <v>200</v>
      </c>
    </row>
    <row r="12" spans="1:17" ht="26.25">
      <c r="A12" s="197" t="s">
        <v>659</v>
      </c>
      <c r="B12" s="198">
        <f t="shared" si="0"/>
        <v>128.57602057216329</v>
      </c>
      <c r="C12" s="199">
        <f>B12*2%</f>
        <v>2.5715204114432657</v>
      </c>
      <c r="D12" s="198">
        <f t="shared" si="1"/>
        <v>131.14754098360655</v>
      </c>
      <c r="E12" s="199">
        <f t="shared" si="2"/>
        <v>28.852459016393439</v>
      </c>
      <c r="F12" s="198">
        <v>160</v>
      </c>
    </row>
    <row r="13" spans="1:17" ht="26.25">
      <c r="A13" s="197" t="s">
        <v>660</v>
      </c>
      <c r="B13" s="198">
        <f t="shared" si="0"/>
        <v>208.93603342976536</v>
      </c>
      <c r="C13" s="199">
        <f>B13*2%</f>
        <v>4.1787206685953073</v>
      </c>
      <c r="D13" s="198">
        <f t="shared" si="1"/>
        <v>213.11475409836066</v>
      </c>
      <c r="E13" s="199">
        <f t="shared" si="2"/>
        <v>46.885245901639344</v>
      </c>
      <c r="F13" s="198">
        <v>260</v>
      </c>
    </row>
    <row r="14" spans="1:17" ht="26.25">
      <c r="A14" s="197" t="s">
        <v>661</v>
      </c>
      <c r="B14" s="198">
        <f t="shared" si="0"/>
        <v>104.46801671488268</v>
      </c>
      <c r="C14" s="199">
        <f>B14*2%</f>
        <v>2.0893603342976537</v>
      </c>
      <c r="D14" s="198">
        <f>F14/1.22</f>
        <v>106.55737704918033</v>
      </c>
      <c r="E14" s="199">
        <f t="shared" si="2"/>
        <v>23.442622950819672</v>
      </c>
      <c r="F14" s="198">
        <v>130</v>
      </c>
    </row>
    <row r="15" spans="1:17" ht="26.25">
      <c r="A15" s="197" t="s">
        <v>662</v>
      </c>
      <c r="B15" s="198">
        <f t="shared" si="0"/>
        <v>321.44005143040823</v>
      </c>
      <c r="C15" s="199">
        <f>B15*2%</f>
        <v>6.4288010286081647</v>
      </c>
      <c r="D15" s="198">
        <f>F15/1.22</f>
        <v>327.86885245901641</v>
      </c>
      <c r="E15" s="199">
        <f>D15*22%</f>
        <v>72.131147540983605</v>
      </c>
      <c r="F15" s="198">
        <v>400</v>
      </c>
    </row>
    <row r="19" spans="2:6" s="202" customFormat="1">
      <c r="B19" s="200"/>
      <c r="C19" s="200"/>
      <c r="D19" s="200"/>
      <c r="E19" s="201"/>
      <c r="F19" s="200"/>
    </row>
    <row r="24" spans="2:6" s="196" customFormat="1">
      <c r="B24" s="203"/>
      <c r="C24" s="203"/>
      <c r="D24" s="203"/>
      <c r="E24" s="203"/>
      <c r="F24" s="203"/>
    </row>
    <row r="25" spans="2:6" s="196" customFormat="1">
      <c r="B25" s="203"/>
      <c r="C25" s="203"/>
      <c r="D25" s="203"/>
      <c r="E25" s="203"/>
      <c r="F25" s="203"/>
    </row>
    <row r="38" spans="1:6" s="196" customFormat="1">
      <c r="B38" s="203"/>
      <c r="C38" s="203"/>
      <c r="D38" s="203"/>
      <c r="E38" s="203"/>
      <c r="F38" s="203"/>
    </row>
    <row r="41" spans="1:6" s="196" customFormat="1">
      <c r="B41" s="203"/>
      <c r="C41" s="203"/>
      <c r="D41" s="203"/>
      <c r="E41" s="203"/>
      <c r="F41" s="203"/>
    </row>
    <row r="42" spans="1:6" s="196" customFormat="1">
      <c r="A42" s="204"/>
      <c r="B42" s="205"/>
      <c r="C42" s="205"/>
      <c r="D42" s="205"/>
      <c r="E42" s="205"/>
      <c r="F42" s="205"/>
    </row>
    <row r="43" spans="1:6" s="196" customFormat="1">
      <c r="A43" s="204"/>
      <c r="B43" s="205"/>
      <c r="C43" s="205"/>
      <c r="D43" s="205"/>
      <c r="E43" s="205"/>
      <c r="F43" s="205"/>
    </row>
    <row r="44" spans="1:6" s="196" customFormat="1">
      <c r="A44" s="204"/>
      <c r="B44" s="205"/>
      <c r="C44" s="205"/>
      <c r="D44" s="205"/>
      <c r="E44" s="205"/>
      <c r="F44" s="205"/>
    </row>
    <row r="54" spans="2:6" s="196" customFormat="1">
      <c r="B54" s="203"/>
      <c r="C54" s="203"/>
      <c r="D54" s="203"/>
      <c r="E54" s="203"/>
      <c r="F54" s="203"/>
    </row>
    <row r="64" spans="2:6" s="196" customFormat="1">
      <c r="B64" s="203"/>
      <c r="C64" s="203"/>
      <c r="D64" s="203"/>
      <c r="E64" s="203"/>
      <c r="F64" s="203"/>
    </row>
    <row r="69" spans="2:6" s="196" customFormat="1">
      <c r="B69" s="203"/>
      <c r="C69" s="203"/>
      <c r="D69" s="203"/>
      <c r="E69" s="203"/>
      <c r="F69" s="203"/>
    </row>
    <row r="86" spans="2:6" s="196" customFormat="1">
      <c r="B86" s="203"/>
      <c r="C86" s="203"/>
      <c r="D86" s="203"/>
      <c r="E86" s="203"/>
      <c r="F86" s="203"/>
    </row>
    <row r="95" spans="2:6" s="196" customFormat="1">
      <c r="B95" s="203"/>
      <c r="C95" s="203"/>
      <c r="D95" s="203"/>
      <c r="E95" s="203"/>
      <c r="F95" s="203"/>
    </row>
    <row r="100" spans="2:6" s="196" customFormat="1">
      <c r="B100" s="203"/>
      <c r="C100" s="203"/>
      <c r="D100" s="203"/>
      <c r="E100" s="203"/>
      <c r="F100" s="203"/>
    </row>
  </sheetData>
  <mergeCells count="1">
    <mergeCell ref="A1:Q1"/>
  </mergeCells>
  <pageMargins left="0.74803149606299213" right="0.74803149606299213" top="0.98425196850393704" bottom="0.98425196850393704" header="0.51181102362204722" footer="0.51181102362204722"/>
  <pageSetup paperSize="9" scale="80" orientation="portrait" horizontalDpi="4294967292" verticalDpi="4294967292" r:id="rId1"/>
  <headerFooter alignWithMargins="0">
    <oddHeader>&amp;C&amp;"Verdana,Normale"&amp;14Tariffario prestazioni conto terzi
Chirurgia grossi animali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="150" zoomScaleNormal="150" workbookViewId="0">
      <selection activeCell="C5" sqref="C5"/>
    </sheetView>
  </sheetViews>
  <sheetFormatPr defaultColWidth="12.5703125" defaultRowHeight="15.75"/>
  <cols>
    <col min="1" max="1" width="42.42578125" style="190" customWidth="1"/>
    <col min="2" max="2" width="18.5703125" style="201" customWidth="1"/>
    <col min="3" max="3" width="17.28515625" style="201" customWidth="1"/>
    <col min="4" max="4" width="18.7109375" style="201" customWidth="1"/>
    <col min="5" max="5" width="19.42578125" style="201" customWidth="1"/>
    <col min="6" max="6" width="22.7109375" style="201" customWidth="1"/>
    <col min="7" max="256" width="12.5703125" style="190"/>
    <col min="257" max="257" width="42.42578125" style="190" customWidth="1"/>
    <col min="258" max="258" width="18.5703125" style="190" customWidth="1"/>
    <col min="259" max="259" width="17.28515625" style="190" customWidth="1"/>
    <col min="260" max="260" width="18.7109375" style="190" customWidth="1"/>
    <col min="261" max="261" width="19.42578125" style="190" customWidth="1"/>
    <col min="262" max="262" width="22.7109375" style="190" customWidth="1"/>
    <col min="263" max="512" width="12.5703125" style="190"/>
    <col min="513" max="513" width="42.42578125" style="190" customWidth="1"/>
    <col min="514" max="514" width="18.5703125" style="190" customWidth="1"/>
    <col min="515" max="515" width="17.28515625" style="190" customWidth="1"/>
    <col min="516" max="516" width="18.7109375" style="190" customWidth="1"/>
    <col min="517" max="517" width="19.42578125" style="190" customWidth="1"/>
    <col min="518" max="518" width="22.7109375" style="190" customWidth="1"/>
    <col min="519" max="768" width="12.5703125" style="190"/>
    <col min="769" max="769" width="42.42578125" style="190" customWidth="1"/>
    <col min="770" max="770" width="18.5703125" style="190" customWidth="1"/>
    <col min="771" max="771" width="17.28515625" style="190" customWidth="1"/>
    <col min="772" max="772" width="18.7109375" style="190" customWidth="1"/>
    <col min="773" max="773" width="19.42578125" style="190" customWidth="1"/>
    <col min="774" max="774" width="22.7109375" style="190" customWidth="1"/>
    <col min="775" max="1024" width="12.5703125" style="190"/>
    <col min="1025" max="1025" width="42.42578125" style="190" customWidth="1"/>
    <col min="1026" max="1026" width="18.5703125" style="190" customWidth="1"/>
    <col min="1027" max="1027" width="17.28515625" style="190" customWidth="1"/>
    <col min="1028" max="1028" width="18.7109375" style="190" customWidth="1"/>
    <col min="1029" max="1029" width="19.42578125" style="190" customWidth="1"/>
    <col min="1030" max="1030" width="22.7109375" style="190" customWidth="1"/>
    <col min="1031" max="1280" width="12.5703125" style="190"/>
    <col min="1281" max="1281" width="42.42578125" style="190" customWidth="1"/>
    <col min="1282" max="1282" width="18.5703125" style="190" customWidth="1"/>
    <col min="1283" max="1283" width="17.28515625" style="190" customWidth="1"/>
    <col min="1284" max="1284" width="18.7109375" style="190" customWidth="1"/>
    <col min="1285" max="1285" width="19.42578125" style="190" customWidth="1"/>
    <col min="1286" max="1286" width="22.7109375" style="190" customWidth="1"/>
    <col min="1287" max="1536" width="12.5703125" style="190"/>
    <col min="1537" max="1537" width="42.42578125" style="190" customWidth="1"/>
    <col min="1538" max="1538" width="18.5703125" style="190" customWidth="1"/>
    <col min="1539" max="1539" width="17.28515625" style="190" customWidth="1"/>
    <col min="1540" max="1540" width="18.7109375" style="190" customWidth="1"/>
    <col min="1541" max="1541" width="19.42578125" style="190" customWidth="1"/>
    <col min="1542" max="1542" width="22.7109375" style="190" customWidth="1"/>
    <col min="1543" max="1792" width="12.5703125" style="190"/>
    <col min="1793" max="1793" width="42.42578125" style="190" customWidth="1"/>
    <col min="1794" max="1794" width="18.5703125" style="190" customWidth="1"/>
    <col min="1795" max="1795" width="17.28515625" style="190" customWidth="1"/>
    <col min="1796" max="1796" width="18.7109375" style="190" customWidth="1"/>
    <col min="1797" max="1797" width="19.42578125" style="190" customWidth="1"/>
    <col min="1798" max="1798" width="22.7109375" style="190" customWidth="1"/>
    <col min="1799" max="2048" width="12.5703125" style="190"/>
    <col min="2049" max="2049" width="42.42578125" style="190" customWidth="1"/>
    <col min="2050" max="2050" width="18.5703125" style="190" customWidth="1"/>
    <col min="2051" max="2051" width="17.28515625" style="190" customWidth="1"/>
    <col min="2052" max="2052" width="18.7109375" style="190" customWidth="1"/>
    <col min="2053" max="2053" width="19.42578125" style="190" customWidth="1"/>
    <col min="2054" max="2054" width="22.7109375" style="190" customWidth="1"/>
    <col min="2055" max="2304" width="12.5703125" style="190"/>
    <col min="2305" max="2305" width="42.42578125" style="190" customWidth="1"/>
    <col min="2306" max="2306" width="18.5703125" style="190" customWidth="1"/>
    <col min="2307" max="2307" width="17.28515625" style="190" customWidth="1"/>
    <col min="2308" max="2308" width="18.7109375" style="190" customWidth="1"/>
    <col min="2309" max="2309" width="19.42578125" style="190" customWidth="1"/>
    <col min="2310" max="2310" width="22.7109375" style="190" customWidth="1"/>
    <col min="2311" max="2560" width="12.5703125" style="190"/>
    <col min="2561" max="2561" width="42.42578125" style="190" customWidth="1"/>
    <col min="2562" max="2562" width="18.5703125" style="190" customWidth="1"/>
    <col min="2563" max="2563" width="17.28515625" style="190" customWidth="1"/>
    <col min="2564" max="2564" width="18.7109375" style="190" customWidth="1"/>
    <col min="2565" max="2565" width="19.42578125" style="190" customWidth="1"/>
    <col min="2566" max="2566" width="22.7109375" style="190" customWidth="1"/>
    <col min="2567" max="2816" width="12.5703125" style="190"/>
    <col min="2817" max="2817" width="42.42578125" style="190" customWidth="1"/>
    <col min="2818" max="2818" width="18.5703125" style="190" customWidth="1"/>
    <col min="2819" max="2819" width="17.28515625" style="190" customWidth="1"/>
    <col min="2820" max="2820" width="18.7109375" style="190" customWidth="1"/>
    <col min="2821" max="2821" width="19.42578125" style="190" customWidth="1"/>
    <col min="2822" max="2822" width="22.7109375" style="190" customWidth="1"/>
    <col min="2823" max="3072" width="12.5703125" style="190"/>
    <col min="3073" max="3073" width="42.42578125" style="190" customWidth="1"/>
    <col min="3074" max="3074" width="18.5703125" style="190" customWidth="1"/>
    <col min="3075" max="3075" width="17.28515625" style="190" customWidth="1"/>
    <col min="3076" max="3076" width="18.7109375" style="190" customWidth="1"/>
    <col min="3077" max="3077" width="19.42578125" style="190" customWidth="1"/>
    <col min="3078" max="3078" width="22.7109375" style="190" customWidth="1"/>
    <col min="3079" max="3328" width="12.5703125" style="190"/>
    <col min="3329" max="3329" width="42.42578125" style="190" customWidth="1"/>
    <col min="3330" max="3330" width="18.5703125" style="190" customWidth="1"/>
    <col min="3331" max="3331" width="17.28515625" style="190" customWidth="1"/>
    <col min="3332" max="3332" width="18.7109375" style="190" customWidth="1"/>
    <col min="3333" max="3333" width="19.42578125" style="190" customWidth="1"/>
    <col min="3334" max="3334" width="22.7109375" style="190" customWidth="1"/>
    <col min="3335" max="3584" width="12.5703125" style="190"/>
    <col min="3585" max="3585" width="42.42578125" style="190" customWidth="1"/>
    <col min="3586" max="3586" width="18.5703125" style="190" customWidth="1"/>
    <col min="3587" max="3587" width="17.28515625" style="190" customWidth="1"/>
    <col min="3588" max="3588" width="18.7109375" style="190" customWidth="1"/>
    <col min="3589" max="3589" width="19.42578125" style="190" customWidth="1"/>
    <col min="3590" max="3590" width="22.7109375" style="190" customWidth="1"/>
    <col min="3591" max="3840" width="12.5703125" style="190"/>
    <col min="3841" max="3841" width="42.42578125" style="190" customWidth="1"/>
    <col min="3842" max="3842" width="18.5703125" style="190" customWidth="1"/>
    <col min="3843" max="3843" width="17.28515625" style="190" customWidth="1"/>
    <col min="3844" max="3844" width="18.7109375" style="190" customWidth="1"/>
    <col min="3845" max="3845" width="19.42578125" style="190" customWidth="1"/>
    <col min="3846" max="3846" width="22.7109375" style="190" customWidth="1"/>
    <col min="3847" max="4096" width="12.5703125" style="190"/>
    <col min="4097" max="4097" width="42.42578125" style="190" customWidth="1"/>
    <col min="4098" max="4098" width="18.5703125" style="190" customWidth="1"/>
    <col min="4099" max="4099" width="17.28515625" style="190" customWidth="1"/>
    <col min="4100" max="4100" width="18.7109375" style="190" customWidth="1"/>
    <col min="4101" max="4101" width="19.42578125" style="190" customWidth="1"/>
    <col min="4102" max="4102" width="22.7109375" style="190" customWidth="1"/>
    <col min="4103" max="4352" width="12.5703125" style="190"/>
    <col min="4353" max="4353" width="42.42578125" style="190" customWidth="1"/>
    <col min="4354" max="4354" width="18.5703125" style="190" customWidth="1"/>
    <col min="4355" max="4355" width="17.28515625" style="190" customWidth="1"/>
    <col min="4356" max="4356" width="18.7109375" style="190" customWidth="1"/>
    <col min="4357" max="4357" width="19.42578125" style="190" customWidth="1"/>
    <col min="4358" max="4358" width="22.7109375" style="190" customWidth="1"/>
    <col min="4359" max="4608" width="12.5703125" style="190"/>
    <col min="4609" max="4609" width="42.42578125" style="190" customWidth="1"/>
    <col min="4610" max="4610" width="18.5703125" style="190" customWidth="1"/>
    <col min="4611" max="4611" width="17.28515625" style="190" customWidth="1"/>
    <col min="4612" max="4612" width="18.7109375" style="190" customWidth="1"/>
    <col min="4613" max="4613" width="19.42578125" style="190" customWidth="1"/>
    <col min="4614" max="4614" width="22.7109375" style="190" customWidth="1"/>
    <col min="4615" max="4864" width="12.5703125" style="190"/>
    <col min="4865" max="4865" width="42.42578125" style="190" customWidth="1"/>
    <col min="4866" max="4866" width="18.5703125" style="190" customWidth="1"/>
    <col min="4867" max="4867" width="17.28515625" style="190" customWidth="1"/>
    <col min="4868" max="4868" width="18.7109375" style="190" customWidth="1"/>
    <col min="4869" max="4869" width="19.42578125" style="190" customWidth="1"/>
    <col min="4870" max="4870" width="22.7109375" style="190" customWidth="1"/>
    <col min="4871" max="5120" width="12.5703125" style="190"/>
    <col min="5121" max="5121" width="42.42578125" style="190" customWidth="1"/>
    <col min="5122" max="5122" width="18.5703125" style="190" customWidth="1"/>
    <col min="5123" max="5123" width="17.28515625" style="190" customWidth="1"/>
    <col min="5124" max="5124" width="18.7109375" style="190" customWidth="1"/>
    <col min="5125" max="5125" width="19.42578125" style="190" customWidth="1"/>
    <col min="5126" max="5126" width="22.7109375" style="190" customWidth="1"/>
    <col min="5127" max="5376" width="12.5703125" style="190"/>
    <col min="5377" max="5377" width="42.42578125" style="190" customWidth="1"/>
    <col min="5378" max="5378" width="18.5703125" style="190" customWidth="1"/>
    <col min="5379" max="5379" width="17.28515625" style="190" customWidth="1"/>
    <col min="5380" max="5380" width="18.7109375" style="190" customWidth="1"/>
    <col min="5381" max="5381" width="19.42578125" style="190" customWidth="1"/>
    <col min="5382" max="5382" width="22.7109375" style="190" customWidth="1"/>
    <col min="5383" max="5632" width="12.5703125" style="190"/>
    <col min="5633" max="5633" width="42.42578125" style="190" customWidth="1"/>
    <col min="5634" max="5634" width="18.5703125" style="190" customWidth="1"/>
    <col min="5635" max="5635" width="17.28515625" style="190" customWidth="1"/>
    <col min="5636" max="5636" width="18.7109375" style="190" customWidth="1"/>
    <col min="5637" max="5637" width="19.42578125" style="190" customWidth="1"/>
    <col min="5638" max="5638" width="22.7109375" style="190" customWidth="1"/>
    <col min="5639" max="5888" width="12.5703125" style="190"/>
    <col min="5889" max="5889" width="42.42578125" style="190" customWidth="1"/>
    <col min="5890" max="5890" width="18.5703125" style="190" customWidth="1"/>
    <col min="5891" max="5891" width="17.28515625" style="190" customWidth="1"/>
    <col min="5892" max="5892" width="18.7109375" style="190" customWidth="1"/>
    <col min="5893" max="5893" width="19.42578125" style="190" customWidth="1"/>
    <col min="5894" max="5894" width="22.7109375" style="190" customWidth="1"/>
    <col min="5895" max="6144" width="12.5703125" style="190"/>
    <col min="6145" max="6145" width="42.42578125" style="190" customWidth="1"/>
    <col min="6146" max="6146" width="18.5703125" style="190" customWidth="1"/>
    <col min="6147" max="6147" width="17.28515625" style="190" customWidth="1"/>
    <col min="6148" max="6148" width="18.7109375" style="190" customWidth="1"/>
    <col min="6149" max="6149" width="19.42578125" style="190" customWidth="1"/>
    <col min="6150" max="6150" width="22.7109375" style="190" customWidth="1"/>
    <col min="6151" max="6400" width="12.5703125" style="190"/>
    <col min="6401" max="6401" width="42.42578125" style="190" customWidth="1"/>
    <col min="6402" max="6402" width="18.5703125" style="190" customWidth="1"/>
    <col min="6403" max="6403" width="17.28515625" style="190" customWidth="1"/>
    <col min="6404" max="6404" width="18.7109375" style="190" customWidth="1"/>
    <col min="6405" max="6405" width="19.42578125" style="190" customWidth="1"/>
    <col min="6406" max="6406" width="22.7109375" style="190" customWidth="1"/>
    <col min="6407" max="6656" width="12.5703125" style="190"/>
    <col min="6657" max="6657" width="42.42578125" style="190" customWidth="1"/>
    <col min="6658" max="6658" width="18.5703125" style="190" customWidth="1"/>
    <col min="6659" max="6659" width="17.28515625" style="190" customWidth="1"/>
    <col min="6660" max="6660" width="18.7109375" style="190" customWidth="1"/>
    <col min="6661" max="6661" width="19.42578125" style="190" customWidth="1"/>
    <col min="6662" max="6662" width="22.7109375" style="190" customWidth="1"/>
    <col min="6663" max="6912" width="12.5703125" style="190"/>
    <col min="6913" max="6913" width="42.42578125" style="190" customWidth="1"/>
    <col min="6914" max="6914" width="18.5703125" style="190" customWidth="1"/>
    <col min="6915" max="6915" width="17.28515625" style="190" customWidth="1"/>
    <col min="6916" max="6916" width="18.7109375" style="190" customWidth="1"/>
    <col min="6917" max="6917" width="19.42578125" style="190" customWidth="1"/>
    <col min="6918" max="6918" width="22.7109375" style="190" customWidth="1"/>
    <col min="6919" max="7168" width="12.5703125" style="190"/>
    <col min="7169" max="7169" width="42.42578125" style="190" customWidth="1"/>
    <col min="7170" max="7170" width="18.5703125" style="190" customWidth="1"/>
    <col min="7171" max="7171" width="17.28515625" style="190" customWidth="1"/>
    <col min="7172" max="7172" width="18.7109375" style="190" customWidth="1"/>
    <col min="7173" max="7173" width="19.42578125" style="190" customWidth="1"/>
    <col min="7174" max="7174" width="22.7109375" style="190" customWidth="1"/>
    <col min="7175" max="7424" width="12.5703125" style="190"/>
    <col min="7425" max="7425" width="42.42578125" style="190" customWidth="1"/>
    <col min="7426" max="7426" width="18.5703125" style="190" customWidth="1"/>
    <col min="7427" max="7427" width="17.28515625" style="190" customWidth="1"/>
    <col min="7428" max="7428" width="18.7109375" style="190" customWidth="1"/>
    <col min="7429" max="7429" width="19.42578125" style="190" customWidth="1"/>
    <col min="7430" max="7430" width="22.7109375" style="190" customWidth="1"/>
    <col min="7431" max="7680" width="12.5703125" style="190"/>
    <col min="7681" max="7681" width="42.42578125" style="190" customWidth="1"/>
    <col min="7682" max="7682" width="18.5703125" style="190" customWidth="1"/>
    <col min="7683" max="7683" width="17.28515625" style="190" customWidth="1"/>
    <col min="7684" max="7684" width="18.7109375" style="190" customWidth="1"/>
    <col min="7685" max="7685" width="19.42578125" style="190" customWidth="1"/>
    <col min="7686" max="7686" width="22.7109375" style="190" customWidth="1"/>
    <col min="7687" max="7936" width="12.5703125" style="190"/>
    <col min="7937" max="7937" width="42.42578125" style="190" customWidth="1"/>
    <col min="7938" max="7938" width="18.5703125" style="190" customWidth="1"/>
    <col min="7939" max="7939" width="17.28515625" style="190" customWidth="1"/>
    <col min="7940" max="7940" width="18.7109375" style="190" customWidth="1"/>
    <col min="7941" max="7941" width="19.42578125" style="190" customWidth="1"/>
    <col min="7942" max="7942" width="22.7109375" style="190" customWidth="1"/>
    <col min="7943" max="8192" width="12.5703125" style="190"/>
    <col min="8193" max="8193" width="42.42578125" style="190" customWidth="1"/>
    <col min="8194" max="8194" width="18.5703125" style="190" customWidth="1"/>
    <col min="8195" max="8195" width="17.28515625" style="190" customWidth="1"/>
    <col min="8196" max="8196" width="18.7109375" style="190" customWidth="1"/>
    <col min="8197" max="8197" width="19.42578125" style="190" customWidth="1"/>
    <col min="8198" max="8198" width="22.7109375" style="190" customWidth="1"/>
    <col min="8199" max="8448" width="12.5703125" style="190"/>
    <col min="8449" max="8449" width="42.42578125" style="190" customWidth="1"/>
    <col min="8450" max="8450" width="18.5703125" style="190" customWidth="1"/>
    <col min="8451" max="8451" width="17.28515625" style="190" customWidth="1"/>
    <col min="8452" max="8452" width="18.7109375" style="190" customWidth="1"/>
    <col min="8453" max="8453" width="19.42578125" style="190" customWidth="1"/>
    <col min="8454" max="8454" width="22.7109375" style="190" customWidth="1"/>
    <col min="8455" max="8704" width="12.5703125" style="190"/>
    <col min="8705" max="8705" width="42.42578125" style="190" customWidth="1"/>
    <col min="8706" max="8706" width="18.5703125" style="190" customWidth="1"/>
    <col min="8707" max="8707" width="17.28515625" style="190" customWidth="1"/>
    <col min="8708" max="8708" width="18.7109375" style="190" customWidth="1"/>
    <col min="8709" max="8709" width="19.42578125" style="190" customWidth="1"/>
    <col min="8710" max="8710" width="22.7109375" style="190" customWidth="1"/>
    <col min="8711" max="8960" width="12.5703125" style="190"/>
    <col min="8961" max="8961" width="42.42578125" style="190" customWidth="1"/>
    <col min="8962" max="8962" width="18.5703125" style="190" customWidth="1"/>
    <col min="8963" max="8963" width="17.28515625" style="190" customWidth="1"/>
    <col min="8964" max="8964" width="18.7109375" style="190" customWidth="1"/>
    <col min="8965" max="8965" width="19.42578125" style="190" customWidth="1"/>
    <col min="8966" max="8966" width="22.7109375" style="190" customWidth="1"/>
    <col min="8967" max="9216" width="12.5703125" style="190"/>
    <col min="9217" max="9217" width="42.42578125" style="190" customWidth="1"/>
    <col min="9218" max="9218" width="18.5703125" style="190" customWidth="1"/>
    <col min="9219" max="9219" width="17.28515625" style="190" customWidth="1"/>
    <col min="9220" max="9220" width="18.7109375" style="190" customWidth="1"/>
    <col min="9221" max="9221" width="19.42578125" style="190" customWidth="1"/>
    <col min="9222" max="9222" width="22.7109375" style="190" customWidth="1"/>
    <col min="9223" max="9472" width="12.5703125" style="190"/>
    <col min="9473" max="9473" width="42.42578125" style="190" customWidth="1"/>
    <col min="9474" max="9474" width="18.5703125" style="190" customWidth="1"/>
    <col min="9475" max="9475" width="17.28515625" style="190" customWidth="1"/>
    <col min="9476" max="9476" width="18.7109375" style="190" customWidth="1"/>
    <col min="9477" max="9477" width="19.42578125" style="190" customWidth="1"/>
    <col min="9478" max="9478" width="22.7109375" style="190" customWidth="1"/>
    <col min="9479" max="9728" width="12.5703125" style="190"/>
    <col min="9729" max="9729" width="42.42578125" style="190" customWidth="1"/>
    <col min="9730" max="9730" width="18.5703125" style="190" customWidth="1"/>
    <col min="9731" max="9731" width="17.28515625" style="190" customWidth="1"/>
    <col min="9732" max="9732" width="18.7109375" style="190" customWidth="1"/>
    <col min="9733" max="9733" width="19.42578125" style="190" customWidth="1"/>
    <col min="9734" max="9734" width="22.7109375" style="190" customWidth="1"/>
    <col min="9735" max="9984" width="12.5703125" style="190"/>
    <col min="9985" max="9985" width="42.42578125" style="190" customWidth="1"/>
    <col min="9986" max="9986" width="18.5703125" style="190" customWidth="1"/>
    <col min="9987" max="9987" width="17.28515625" style="190" customWidth="1"/>
    <col min="9988" max="9988" width="18.7109375" style="190" customWidth="1"/>
    <col min="9989" max="9989" width="19.42578125" style="190" customWidth="1"/>
    <col min="9990" max="9990" width="22.7109375" style="190" customWidth="1"/>
    <col min="9991" max="10240" width="12.5703125" style="190"/>
    <col min="10241" max="10241" width="42.42578125" style="190" customWidth="1"/>
    <col min="10242" max="10242" width="18.5703125" style="190" customWidth="1"/>
    <col min="10243" max="10243" width="17.28515625" style="190" customWidth="1"/>
    <col min="10244" max="10244" width="18.7109375" style="190" customWidth="1"/>
    <col min="10245" max="10245" width="19.42578125" style="190" customWidth="1"/>
    <col min="10246" max="10246" width="22.7109375" style="190" customWidth="1"/>
    <col min="10247" max="10496" width="12.5703125" style="190"/>
    <col min="10497" max="10497" width="42.42578125" style="190" customWidth="1"/>
    <col min="10498" max="10498" width="18.5703125" style="190" customWidth="1"/>
    <col min="10499" max="10499" width="17.28515625" style="190" customWidth="1"/>
    <col min="10500" max="10500" width="18.7109375" style="190" customWidth="1"/>
    <col min="10501" max="10501" width="19.42578125" style="190" customWidth="1"/>
    <col min="10502" max="10502" width="22.7109375" style="190" customWidth="1"/>
    <col min="10503" max="10752" width="12.5703125" style="190"/>
    <col min="10753" max="10753" width="42.42578125" style="190" customWidth="1"/>
    <col min="10754" max="10754" width="18.5703125" style="190" customWidth="1"/>
    <col min="10755" max="10755" width="17.28515625" style="190" customWidth="1"/>
    <col min="10756" max="10756" width="18.7109375" style="190" customWidth="1"/>
    <col min="10757" max="10757" width="19.42578125" style="190" customWidth="1"/>
    <col min="10758" max="10758" width="22.7109375" style="190" customWidth="1"/>
    <col min="10759" max="11008" width="12.5703125" style="190"/>
    <col min="11009" max="11009" width="42.42578125" style="190" customWidth="1"/>
    <col min="11010" max="11010" width="18.5703125" style="190" customWidth="1"/>
    <col min="11011" max="11011" width="17.28515625" style="190" customWidth="1"/>
    <col min="11012" max="11012" width="18.7109375" style="190" customWidth="1"/>
    <col min="11013" max="11013" width="19.42578125" style="190" customWidth="1"/>
    <col min="11014" max="11014" width="22.7109375" style="190" customWidth="1"/>
    <col min="11015" max="11264" width="12.5703125" style="190"/>
    <col min="11265" max="11265" width="42.42578125" style="190" customWidth="1"/>
    <col min="11266" max="11266" width="18.5703125" style="190" customWidth="1"/>
    <col min="11267" max="11267" width="17.28515625" style="190" customWidth="1"/>
    <col min="11268" max="11268" width="18.7109375" style="190" customWidth="1"/>
    <col min="11269" max="11269" width="19.42578125" style="190" customWidth="1"/>
    <col min="11270" max="11270" width="22.7109375" style="190" customWidth="1"/>
    <col min="11271" max="11520" width="12.5703125" style="190"/>
    <col min="11521" max="11521" width="42.42578125" style="190" customWidth="1"/>
    <col min="11522" max="11522" width="18.5703125" style="190" customWidth="1"/>
    <col min="11523" max="11523" width="17.28515625" style="190" customWidth="1"/>
    <col min="11524" max="11524" width="18.7109375" style="190" customWidth="1"/>
    <col min="11525" max="11525" width="19.42578125" style="190" customWidth="1"/>
    <col min="11526" max="11526" width="22.7109375" style="190" customWidth="1"/>
    <col min="11527" max="11776" width="12.5703125" style="190"/>
    <col min="11777" max="11777" width="42.42578125" style="190" customWidth="1"/>
    <col min="11778" max="11778" width="18.5703125" style="190" customWidth="1"/>
    <col min="11779" max="11779" width="17.28515625" style="190" customWidth="1"/>
    <col min="11780" max="11780" width="18.7109375" style="190" customWidth="1"/>
    <col min="11781" max="11781" width="19.42578125" style="190" customWidth="1"/>
    <col min="11782" max="11782" width="22.7109375" style="190" customWidth="1"/>
    <col min="11783" max="12032" width="12.5703125" style="190"/>
    <col min="12033" max="12033" width="42.42578125" style="190" customWidth="1"/>
    <col min="12034" max="12034" width="18.5703125" style="190" customWidth="1"/>
    <col min="12035" max="12035" width="17.28515625" style="190" customWidth="1"/>
    <col min="12036" max="12036" width="18.7109375" style="190" customWidth="1"/>
    <col min="12037" max="12037" width="19.42578125" style="190" customWidth="1"/>
    <col min="12038" max="12038" width="22.7109375" style="190" customWidth="1"/>
    <col min="12039" max="12288" width="12.5703125" style="190"/>
    <col min="12289" max="12289" width="42.42578125" style="190" customWidth="1"/>
    <col min="12290" max="12290" width="18.5703125" style="190" customWidth="1"/>
    <col min="12291" max="12291" width="17.28515625" style="190" customWidth="1"/>
    <col min="12292" max="12292" width="18.7109375" style="190" customWidth="1"/>
    <col min="12293" max="12293" width="19.42578125" style="190" customWidth="1"/>
    <col min="12294" max="12294" width="22.7109375" style="190" customWidth="1"/>
    <col min="12295" max="12544" width="12.5703125" style="190"/>
    <col min="12545" max="12545" width="42.42578125" style="190" customWidth="1"/>
    <col min="12546" max="12546" width="18.5703125" style="190" customWidth="1"/>
    <col min="12547" max="12547" width="17.28515625" style="190" customWidth="1"/>
    <col min="12548" max="12548" width="18.7109375" style="190" customWidth="1"/>
    <col min="12549" max="12549" width="19.42578125" style="190" customWidth="1"/>
    <col min="12550" max="12550" width="22.7109375" style="190" customWidth="1"/>
    <col min="12551" max="12800" width="12.5703125" style="190"/>
    <col min="12801" max="12801" width="42.42578125" style="190" customWidth="1"/>
    <col min="12802" max="12802" width="18.5703125" style="190" customWidth="1"/>
    <col min="12803" max="12803" width="17.28515625" style="190" customWidth="1"/>
    <col min="12804" max="12804" width="18.7109375" style="190" customWidth="1"/>
    <col min="12805" max="12805" width="19.42578125" style="190" customWidth="1"/>
    <col min="12806" max="12806" width="22.7109375" style="190" customWidth="1"/>
    <col min="12807" max="13056" width="12.5703125" style="190"/>
    <col min="13057" max="13057" width="42.42578125" style="190" customWidth="1"/>
    <col min="13058" max="13058" width="18.5703125" style="190" customWidth="1"/>
    <col min="13059" max="13059" width="17.28515625" style="190" customWidth="1"/>
    <col min="13060" max="13060" width="18.7109375" style="190" customWidth="1"/>
    <col min="13061" max="13061" width="19.42578125" style="190" customWidth="1"/>
    <col min="13062" max="13062" width="22.7109375" style="190" customWidth="1"/>
    <col min="13063" max="13312" width="12.5703125" style="190"/>
    <col min="13313" max="13313" width="42.42578125" style="190" customWidth="1"/>
    <col min="13314" max="13314" width="18.5703125" style="190" customWidth="1"/>
    <col min="13315" max="13315" width="17.28515625" style="190" customWidth="1"/>
    <col min="13316" max="13316" width="18.7109375" style="190" customWidth="1"/>
    <col min="13317" max="13317" width="19.42578125" style="190" customWidth="1"/>
    <col min="13318" max="13318" width="22.7109375" style="190" customWidth="1"/>
    <col min="13319" max="13568" width="12.5703125" style="190"/>
    <col min="13569" max="13569" width="42.42578125" style="190" customWidth="1"/>
    <col min="13570" max="13570" width="18.5703125" style="190" customWidth="1"/>
    <col min="13571" max="13571" width="17.28515625" style="190" customWidth="1"/>
    <col min="13572" max="13572" width="18.7109375" style="190" customWidth="1"/>
    <col min="13573" max="13573" width="19.42578125" style="190" customWidth="1"/>
    <col min="13574" max="13574" width="22.7109375" style="190" customWidth="1"/>
    <col min="13575" max="13824" width="12.5703125" style="190"/>
    <col min="13825" max="13825" width="42.42578125" style="190" customWidth="1"/>
    <col min="13826" max="13826" width="18.5703125" style="190" customWidth="1"/>
    <col min="13827" max="13827" width="17.28515625" style="190" customWidth="1"/>
    <col min="13828" max="13828" width="18.7109375" style="190" customWidth="1"/>
    <col min="13829" max="13829" width="19.42578125" style="190" customWidth="1"/>
    <col min="13830" max="13830" width="22.7109375" style="190" customWidth="1"/>
    <col min="13831" max="14080" width="12.5703125" style="190"/>
    <col min="14081" max="14081" width="42.42578125" style="190" customWidth="1"/>
    <col min="14082" max="14082" width="18.5703125" style="190" customWidth="1"/>
    <col min="14083" max="14083" width="17.28515625" style="190" customWidth="1"/>
    <col min="14084" max="14084" width="18.7109375" style="190" customWidth="1"/>
    <col min="14085" max="14085" width="19.42578125" style="190" customWidth="1"/>
    <col min="14086" max="14086" width="22.7109375" style="190" customWidth="1"/>
    <col min="14087" max="14336" width="12.5703125" style="190"/>
    <col min="14337" max="14337" width="42.42578125" style="190" customWidth="1"/>
    <col min="14338" max="14338" width="18.5703125" style="190" customWidth="1"/>
    <col min="14339" max="14339" width="17.28515625" style="190" customWidth="1"/>
    <col min="14340" max="14340" width="18.7109375" style="190" customWidth="1"/>
    <col min="14341" max="14341" width="19.42578125" style="190" customWidth="1"/>
    <col min="14342" max="14342" width="22.7109375" style="190" customWidth="1"/>
    <col min="14343" max="14592" width="12.5703125" style="190"/>
    <col min="14593" max="14593" width="42.42578125" style="190" customWidth="1"/>
    <col min="14594" max="14594" width="18.5703125" style="190" customWidth="1"/>
    <col min="14595" max="14595" width="17.28515625" style="190" customWidth="1"/>
    <col min="14596" max="14596" width="18.7109375" style="190" customWidth="1"/>
    <col min="14597" max="14597" width="19.42578125" style="190" customWidth="1"/>
    <col min="14598" max="14598" width="22.7109375" style="190" customWidth="1"/>
    <col min="14599" max="14848" width="12.5703125" style="190"/>
    <col min="14849" max="14849" width="42.42578125" style="190" customWidth="1"/>
    <col min="14850" max="14850" width="18.5703125" style="190" customWidth="1"/>
    <col min="14851" max="14851" width="17.28515625" style="190" customWidth="1"/>
    <col min="14852" max="14852" width="18.7109375" style="190" customWidth="1"/>
    <col min="14853" max="14853" width="19.42578125" style="190" customWidth="1"/>
    <col min="14854" max="14854" width="22.7109375" style="190" customWidth="1"/>
    <col min="14855" max="15104" width="12.5703125" style="190"/>
    <col min="15105" max="15105" width="42.42578125" style="190" customWidth="1"/>
    <col min="15106" max="15106" width="18.5703125" style="190" customWidth="1"/>
    <col min="15107" max="15107" width="17.28515625" style="190" customWidth="1"/>
    <col min="15108" max="15108" width="18.7109375" style="190" customWidth="1"/>
    <col min="15109" max="15109" width="19.42578125" style="190" customWidth="1"/>
    <col min="15110" max="15110" width="22.7109375" style="190" customWidth="1"/>
    <col min="15111" max="15360" width="12.5703125" style="190"/>
    <col min="15361" max="15361" width="42.42578125" style="190" customWidth="1"/>
    <col min="15362" max="15362" width="18.5703125" style="190" customWidth="1"/>
    <col min="15363" max="15363" width="17.28515625" style="190" customWidth="1"/>
    <col min="15364" max="15364" width="18.7109375" style="190" customWidth="1"/>
    <col min="15365" max="15365" width="19.42578125" style="190" customWidth="1"/>
    <col min="15366" max="15366" width="22.7109375" style="190" customWidth="1"/>
    <col min="15367" max="15616" width="12.5703125" style="190"/>
    <col min="15617" max="15617" width="42.42578125" style="190" customWidth="1"/>
    <col min="15618" max="15618" width="18.5703125" style="190" customWidth="1"/>
    <col min="15619" max="15619" width="17.28515625" style="190" customWidth="1"/>
    <col min="15620" max="15620" width="18.7109375" style="190" customWidth="1"/>
    <col min="15621" max="15621" width="19.42578125" style="190" customWidth="1"/>
    <col min="15622" max="15622" width="22.7109375" style="190" customWidth="1"/>
    <col min="15623" max="15872" width="12.5703125" style="190"/>
    <col min="15873" max="15873" width="42.42578125" style="190" customWidth="1"/>
    <col min="15874" max="15874" width="18.5703125" style="190" customWidth="1"/>
    <col min="15875" max="15875" width="17.28515625" style="190" customWidth="1"/>
    <col min="15876" max="15876" width="18.7109375" style="190" customWidth="1"/>
    <col min="15877" max="15877" width="19.42578125" style="190" customWidth="1"/>
    <col min="15878" max="15878" width="22.7109375" style="190" customWidth="1"/>
    <col min="15879" max="16128" width="12.5703125" style="190"/>
    <col min="16129" max="16129" width="42.42578125" style="190" customWidth="1"/>
    <col min="16130" max="16130" width="18.5703125" style="190" customWidth="1"/>
    <col min="16131" max="16131" width="17.28515625" style="190" customWidth="1"/>
    <col min="16132" max="16132" width="18.7109375" style="190" customWidth="1"/>
    <col min="16133" max="16133" width="19.42578125" style="190" customWidth="1"/>
    <col min="16134" max="16134" width="22.7109375" style="190" customWidth="1"/>
    <col min="16135" max="16384" width="12.5703125" style="190"/>
  </cols>
  <sheetData>
    <row r="1" spans="1:12">
      <c r="A1" s="196"/>
      <c r="D1" s="261"/>
    </row>
    <row r="2" spans="1:12" ht="31.5">
      <c r="A2" s="324" t="s">
        <v>669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6"/>
    </row>
    <row r="3" spans="1:12" s="196" customFormat="1" ht="21">
      <c r="A3" s="252" t="s">
        <v>670</v>
      </c>
      <c r="B3" s="262" t="s">
        <v>1</v>
      </c>
      <c r="C3" s="262" t="s">
        <v>141</v>
      </c>
      <c r="D3" s="262" t="s">
        <v>555</v>
      </c>
      <c r="E3" s="262" t="s">
        <v>4</v>
      </c>
      <c r="F3" s="262" t="s">
        <v>143</v>
      </c>
    </row>
    <row r="4" spans="1:12" ht="21">
      <c r="A4" s="246" t="s">
        <v>370</v>
      </c>
      <c r="B4" s="258">
        <f>D4/1.02</f>
        <v>120.54001928640308</v>
      </c>
      <c r="C4" s="263">
        <f>B4*2%</f>
        <v>2.4108003857280615</v>
      </c>
      <c r="D4" s="258">
        <f t="shared" ref="D4:D16" si="0">F4/1.22</f>
        <v>122.95081967213115</v>
      </c>
      <c r="E4" s="263">
        <f t="shared" ref="E4:E42" si="1">D4*22%</f>
        <v>27.049180327868854</v>
      </c>
      <c r="F4" s="258">
        <v>150</v>
      </c>
    </row>
    <row r="5" spans="1:12" ht="21">
      <c r="A5" s="264" t="s">
        <v>369</v>
      </c>
      <c r="B5" s="258">
        <f>D5/1.02</f>
        <v>80.360012857602058</v>
      </c>
      <c r="C5" s="263">
        <f>B5*2%</f>
        <v>1.6072002571520412</v>
      </c>
      <c r="D5" s="258">
        <f t="shared" si="0"/>
        <v>81.967213114754102</v>
      </c>
      <c r="E5" s="263">
        <f t="shared" si="1"/>
        <v>18.032786885245901</v>
      </c>
      <c r="F5" s="258">
        <v>100</v>
      </c>
    </row>
    <row r="6" spans="1:12" ht="21">
      <c r="A6" s="246" t="s">
        <v>556</v>
      </c>
      <c r="B6" s="258">
        <f>D6/1.02</f>
        <v>48.216007714561236</v>
      </c>
      <c r="C6" s="263">
        <f>B6*2%</f>
        <v>0.96432015429122475</v>
      </c>
      <c r="D6" s="258">
        <f t="shared" si="0"/>
        <v>49.180327868852459</v>
      </c>
      <c r="E6" s="263">
        <f t="shared" si="1"/>
        <v>10.819672131147541</v>
      </c>
      <c r="F6" s="258">
        <v>60</v>
      </c>
    </row>
    <row r="7" spans="1:12" ht="21">
      <c r="A7" s="246" t="s">
        <v>557</v>
      </c>
      <c r="B7" s="258">
        <f>D7/1.02</f>
        <v>48.216007714561236</v>
      </c>
      <c r="C7" s="263">
        <f>B7*2%</f>
        <v>0.96432015429122475</v>
      </c>
      <c r="D7" s="258">
        <f t="shared" si="0"/>
        <v>49.180327868852459</v>
      </c>
      <c r="E7" s="263">
        <f t="shared" si="1"/>
        <v>10.819672131147541</v>
      </c>
      <c r="F7" s="258">
        <v>60</v>
      </c>
      <c r="G7" s="190" t="s">
        <v>654</v>
      </c>
    </row>
    <row r="8" spans="1:12" ht="21">
      <c r="A8" s="246" t="s">
        <v>558</v>
      </c>
      <c r="B8" s="258">
        <v>81.02</v>
      </c>
      <c r="C8" s="263">
        <v>1.62</v>
      </c>
      <c r="D8" s="258">
        <f t="shared" si="0"/>
        <v>81.967213114754102</v>
      </c>
      <c r="E8" s="263">
        <f t="shared" si="1"/>
        <v>18.032786885245901</v>
      </c>
      <c r="F8" s="258">
        <v>100</v>
      </c>
    </row>
    <row r="9" spans="1:12" ht="21">
      <c r="A9" s="265" t="s">
        <v>671</v>
      </c>
      <c r="B9" s="258">
        <f>D9/1.02</f>
        <v>48.216007714561236</v>
      </c>
      <c r="C9" s="263">
        <f>B9*2%</f>
        <v>0.96432015429122475</v>
      </c>
      <c r="D9" s="258">
        <f t="shared" si="0"/>
        <v>49.180327868852459</v>
      </c>
      <c r="E9" s="263">
        <f t="shared" si="1"/>
        <v>10.819672131147541</v>
      </c>
      <c r="F9" s="258">
        <v>60</v>
      </c>
    </row>
    <row r="10" spans="1:12" ht="21">
      <c r="A10" s="246" t="s">
        <v>559</v>
      </c>
      <c r="B10" s="258">
        <f t="shared" ref="B10:B26" si="2">D10/1.02</f>
        <v>120.54001928640308</v>
      </c>
      <c r="C10" s="263">
        <v>1.62</v>
      </c>
      <c r="D10" s="258">
        <f t="shared" si="0"/>
        <v>122.95081967213115</v>
      </c>
      <c r="E10" s="263">
        <f t="shared" si="1"/>
        <v>27.049180327868854</v>
      </c>
      <c r="F10" s="258">
        <v>150</v>
      </c>
    </row>
    <row r="11" spans="1:12" ht="21">
      <c r="A11" s="246" t="s">
        <v>560</v>
      </c>
      <c r="B11" s="258">
        <f t="shared" si="2"/>
        <v>32.144005143040822</v>
      </c>
      <c r="C11" s="263">
        <f t="shared" ref="C11:C27" si="3">B11*2%</f>
        <v>0.64288010286081643</v>
      </c>
      <c r="D11" s="258">
        <f t="shared" si="0"/>
        <v>32.786885245901637</v>
      </c>
      <c r="E11" s="263">
        <f t="shared" si="1"/>
        <v>7.2131147540983598</v>
      </c>
      <c r="F11" s="258">
        <v>40</v>
      </c>
    </row>
    <row r="12" spans="1:12" ht="21">
      <c r="A12" s="246" t="s">
        <v>672</v>
      </c>
      <c r="B12" s="258">
        <f t="shared" si="2"/>
        <v>241.08003857280616</v>
      </c>
      <c r="C12" s="263">
        <f t="shared" si="3"/>
        <v>4.8216007714561231</v>
      </c>
      <c r="D12" s="258">
        <f t="shared" si="0"/>
        <v>245.90163934426229</v>
      </c>
      <c r="E12" s="263">
        <f t="shared" si="1"/>
        <v>54.098360655737707</v>
      </c>
      <c r="F12" s="258">
        <v>300</v>
      </c>
    </row>
    <row r="13" spans="1:12" ht="21">
      <c r="A13" s="246" t="s">
        <v>561</v>
      </c>
      <c r="B13" s="258">
        <f t="shared" si="2"/>
        <v>200.90003214400514</v>
      </c>
      <c r="C13" s="263">
        <f t="shared" si="3"/>
        <v>4.0180006428801027</v>
      </c>
      <c r="D13" s="258">
        <f t="shared" si="0"/>
        <v>204.91803278688525</v>
      </c>
      <c r="E13" s="263">
        <f t="shared" si="1"/>
        <v>45.081967213114758</v>
      </c>
      <c r="F13" s="258">
        <v>250</v>
      </c>
    </row>
    <row r="14" spans="1:12" ht="21">
      <c r="A14" s="246" t="s">
        <v>673</v>
      </c>
      <c r="B14" s="258">
        <f t="shared" si="2"/>
        <v>200.90003214400514</v>
      </c>
      <c r="C14" s="263">
        <f t="shared" si="3"/>
        <v>4.0180006428801027</v>
      </c>
      <c r="D14" s="258">
        <f t="shared" si="0"/>
        <v>204.91803278688525</v>
      </c>
      <c r="E14" s="263">
        <f t="shared" si="1"/>
        <v>45.081967213114758</v>
      </c>
      <c r="F14" s="258">
        <v>250</v>
      </c>
    </row>
    <row r="15" spans="1:12" ht="21">
      <c r="A15" s="246" t="s">
        <v>674</v>
      </c>
      <c r="B15" s="258">
        <f t="shared" si="2"/>
        <v>160.72002571520412</v>
      </c>
      <c r="C15" s="263">
        <f t="shared" si="3"/>
        <v>3.2144005143040824</v>
      </c>
      <c r="D15" s="258">
        <f>F15/1.22</f>
        <v>163.9344262295082</v>
      </c>
      <c r="E15" s="263">
        <f t="shared" si="1"/>
        <v>36.065573770491802</v>
      </c>
      <c r="F15" s="258">
        <v>200</v>
      </c>
    </row>
    <row r="16" spans="1:12" ht="21">
      <c r="A16" s="246" t="s">
        <v>675</v>
      </c>
      <c r="B16" s="258">
        <f t="shared" si="2"/>
        <v>160.72002571520412</v>
      </c>
      <c r="C16" s="263">
        <f t="shared" si="3"/>
        <v>3.2144005143040824</v>
      </c>
      <c r="D16" s="258">
        <f t="shared" si="0"/>
        <v>163.9344262295082</v>
      </c>
      <c r="E16" s="263">
        <f t="shared" si="1"/>
        <v>36.065573770491802</v>
      </c>
      <c r="F16" s="258">
        <v>200</v>
      </c>
    </row>
    <row r="17" spans="1:6" ht="21">
      <c r="A17" s="246" t="s">
        <v>676</v>
      </c>
      <c r="B17" s="258">
        <f t="shared" si="2"/>
        <v>160.72002571520412</v>
      </c>
      <c r="C17" s="263">
        <f t="shared" si="3"/>
        <v>3.2144005143040824</v>
      </c>
      <c r="D17" s="258">
        <f>F17/1.22</f>
        <v>163.9344262295082</v>
      </c>
      <c r="E17" s="263">
        <f t="shared" si="1"/>
        <v>36.065573770491802</v>
      </c>
      <c r="F17" s="258">
        <v>200</v>
      </c>
    </row>
    <row r="18" spans="1:6" ht="21">
      <c r="A18" s="246" t="s">
        <v>562</v>
      </c>
      <c r="B18" s="258">
        <f t="shared" si="2"/>
        <v>160.72002571520412</v>
      </c>
      <c r="C18" s="263">
        <f t="shared" si="3"/>
        <v>3.2144005143040824</v>
      </c>
      <c r="D18" s="258">
        <f t="shared" ref="D18:D31" si="4">F18/1.22</f>
        <v>163.9344262295082</v>
      </c>
      <c r="E18" s="263">
        <f t="shared" si="1"/>
        <v>36.065573770491802</v>
      </c>
      <c r="F18" s="258">
        <v>200</v>
      </c>
    </row>
    <row r="19" spans="1:6" ht="21">
      <c r="A19" s="246" t="s">
        <v>677</v>
      </c>
      <c r="B19" s="258">
        <f t="shared" si="2"/>
        <v>120.54001928640308</v>
      </c>
      <c r="C19" s="263">
        <f t="shared" si="3"/>
        <v>2.4108003857280615</v>
      </c>
      <c r="D19" s="258">
        <f t="shared" si="4"/>
        <v>122.95081967213115</v>
      </c>
      <c r="E19" s="263">
        <f>D19*22%</f>
        <v>27.049180327868854</v>
      </c>
      <c r="F19" s="258">
        <v>150</v>
      </c>
    </row>
    <row r="20" spans="1:6" ht="21">
      <c r="A20" s="246" t="s">
        <v>563</v>
      </c>
      <c r="B20" s="258">
        <f t="shared" si="2"/>
        <v>120.54001928640308</v>
      </c>
      <c r="C20" s="263">
        <f t="shared" si="3"/>
        <v>2.4108003857280615</v>
      </c>
      <c r="D20" s="258">
        <f t="shared" si="4"/>
        <v>122.95081967213115</v>
      </c>
      <c r="E20" s="263">
        <f t="shared" si="1"/>
        <v>27.049180327868854</v>
      </c>
      <c r="F20" s="258">
        <v>150</v>
      </c>
    </row>
    <row r="21" spans="1:6" ht="21">
      <c r="A21" s="246" t="s">
        <v>678</v>
      </c>
      <c r="B21" s="258">
        <f t="shared" si="2"/>
        <v>200.90003214400514</v>
      </c>
      <c r="C21" s="263">
        <f t="shared" si="3"/>
        <v>4.0180006428801027</v>
      </c>
      <c r="D21" s="258">
        <f t="shared" si="4"/>
        <v>204.91803278688525</v>
      </c>
      <c r="E21" s="263">
        <f>D21*22%</f>
        <v>45.081967213114758</v>
      </c>
      <c r="F21" s="258">
        <v>250</v>
      </c>
    </row>
    <row r="22" spans="1:6" ht="21">
      <c r="A22" s="246" t="s">
        <v>679</v>
      </c>
      <c r="B22" s="258">
        <f t="shared" si="2"/>
        <v>160.72002571520412</v>
      </c>
      <c r="C22" s="263">
        <f t="shared" si="3"/>
        <v>3.2144005143040824</v>
      </c>
      <c r="D22" s="258">
        <f t="shared" si="4"/>
        <v>163.9344262295082</v>
      </c>
      <c r="E22" s="263">
        <f t="shared" si="1"/>
        <v>36.065573770491802</v>
      </c>
      <c r="F22" s="258">
        <v>200</v>
      </c>
    </row>
    <row r="23" spans="1:6" ht="21">
      <c r="A23" s="246" t="s">
        <v>564</v>
      </c>
      <c r="B23" s="258">
        <f t="shared" si="2"/>
        <v>80.360012857602058</v>
      </c>
      <c r="C23" s="263">
        <f t="shared" si="3"/>
        <v>1.6072002571520412</v>
      </c>
      <c r="D23" s="258">
        <f t="shared" si="4"/>
        <v>81.967213114754102</v>
      </c>
      <c r="E23" s="263">
        <f t="shared" si="1"/>
        <v>18.032786885245901</v>
      </c>
      <c r="F23" s="258">
        <v>100</v>
      </c>
    </row>
    <row r="24" spans="1:6" ht="21">
      <c r="A24" s="246" t="s">
        <v>565</v>
      </c>
      <c r="B24" s="258">
        <f t="shared" si="2"/>
        <v>241.08003857280616</v>
      </c>
      <c r="C24" s="263">
        <f t="shared" si="3"/>
        <v>4.8216007714561231</v>
      </c>
      <c r="D24" s="258">
        <f t="shared" si="4"/>
        <v>245.90163934426229</v>
      </c>
      <c r="E24" s="263">
        <f t="shared" si="1"/>
        <v>54.098360655737707</v>
      </c>
      <c r="F24" s="258">
        <v>300</v>
      </c>
    </row>
    <row r="25" spans="1:6" ht="21">
      <c r="A25" s="246" t="s">
        <v>566</v>
      </c>
      <c r="B25" s="258">
        <f t="shared" si="2"/>
        <v>160.72002571520412</v>
      </c>
      <c r="C25" s="263">
        <f t="shared" si="3"/>
        <v>3.2144005143040824</v>
      </c>
      <c r="D25" s="258">
        <f t="shared" si="4"/>
        <v>163.9344262295082</v>
      </c>
      <c r="E25" s="263">
        <f t="shared" si="1"/>
        <v>36.065573770491802</v>
      </c>
      <c r="F25" s="258">
        <v>200</v>
      </c>
    </row>
    <row r="26" spans="1:6" s="196" customFormat="1" ht="21">
      <c r="A26" s="246" t="s">
        <v>680</v>
      </c>
      <c r="B26" s="258">
        <f t="shared" si="2"/>
        <v>80.360012857602058</v>
      </c>
      <c r="C26" s="263">
        <f t="shared" si="3"/>
        <v>1.6072002571520412</v>
      </c>
      <c r="D26" s="258">
        <f t="shared" si="4"/>
        <v>81.967213114754102</v>
      </c>
      <c r="E26" s="263">
        <f t="shared" si="1"/>
        <v>18.032786885245901</v>
      </c>
      <c r="F26" s="258">
        <v>100</v>
      </c>
    </row>
    <row r="27" spans="1:6" ht="21">
      <c r="A27" s="246" t="s">
        <v>681</v>
      </c>
      <c r="B27" s="258">
        <v>81.02</v>
      </c>
      <c r="C27" s="263">
        <f t="shared" si="3"/>
        <v>1.6204000000000001</v>
      </c>
      <c r="D27" s="258">
        <f t="shared" si="4"/>
        <v>28.688524590163937</v>
      </c>
      <c r="E27" s="263">
        <f t="shared" si="1"/>
        <v>6.3114754098360661</v>
      </c>
      <c r="F27" s="258">
        <v>35</v>
      </c>
    </row>
    <row r="28" spans="1:6" ht="63">
      <c r="A28" s="266" t="s">
        <v>567</v>
      </c>
      <c r="B28" s="258">
        <f>D28/1.02</f>
        <v>120.54001928640308</v>
      </c>
      <c r="C28" s="263">
        <f>B28*2%</f>
        <v>2.4108003857280615</v>
      </c>
      <c r="D28" s="258">
        <f t="shared" si="4"/>
        <v>122.95081967213115</v>
      </c>
      <c r="E28" s="259">
        <f t="shared" si="1"/>
        <v>27.049180327868854</v>
      </c>
      <c r="F28" s="259">
        <v>150</v>
      </c>
    </row>
    <row r="29" spans="1:6" ht="84">
      <c r="A29" s="266" t="s">
        <v>682</v>
      </c>
      <c r="B29" s="258">
        <f>D29/1.02</f>
        <v>241.08003857280616</v>
      </c>
      <c r="C29" s="263">
        <f>B29*2%</f>
        <v>4.8216007714561231</v>
      </c>
      <c r="D29" s="258">
        <f t="shared" si="4"/>
        <v>245.90163934426229</v>
      </c>
      <c r="E29" s="263">
        <f t="shared" si="1"/>
        <v>54.098360655737707</v>
      </c>
      <c r="F29" s="259">
        <v>300</v>
      </c>
    </row>
    <row r="30" spans="1:6" ht="105">
      <c r="A30" s="266" t="s">
        <v>683</v>
      </c>
      <c r="B30" s="258">
        <f>D30/1.02</f>
        <v>48.216007714561236</v>
      </c>
      <c r="C30" s="263">
        <f>B30*2%</f>
        <v>0.96432015429122475</v>
      </c>
      <c r="D30" s="258">
        <f t="shared" si="4"/>
        <v>49.180327868852459</v>
      </c>
      <c r="E30" s="259">
        <f t="shared" si="1"/>
        <v>10.819672131147541</v>
      </c>
      <c r="F30" s="258">
        <v>60</v>
      </c>
    </row>
    <row r="31" spans="1:6" s="202" customFormat="1" ht="105">
      <c r="A31" s="266" t="s">
        <v>684</v>
      </c>
      <c r="B31" s="258">
        <f>D31/1.02</f>
        <v>80.360012857602058</v>
      </c>
      <c r="C31" s="263">
        <f>B31*2%</f>
        <v>1.6072002571520412</v>
      </c>
      <c r="D31" s="267">
        <f t="shared" si="4"/>
        <v>81.967213114754102</v>
      </c>
      <c r="E31" s="259">
        <f t="shared" si="1"/>
        <v>18.032786885245901</v>
      </c>
      <c r="F31" s="268">
        <v>100</v>
      </c>
    </row>
    <row r="32" spans="1:6" ht="63">
      <c r="A32" s="266" t="s">
        <v>685</v>
      </c>
      <c r="B32" s="258">
        <v>120.54</v>
      </c>
      <c r="C32" s="258">
        <v>2.41</v>
      </c>
      <c r="D32" s="259">
        <v>122.95</v>
      </c>
      <c r="E32" s="259">
        <v>27.05</v>
      </c>
      <c r="F32" s="258">
        <v>150</v>
      </c>
    </row>
    <row r="33" spans="1:6" ht="105">
      <c r="A33" s="266" t="s">
        <v>568</v>
      </c>
      <c r="B33" s="258">
        <f>D33/1.02</f>
        <v>160.72002571520412</v>
      </c>
      <c r="C33" s="263">
        <f t="shared" ref="C33:C42" si="5">B33*2%</f>
        <v>3.2144005143040824</v>
      </c>
      <c r="D33" s="258">
        <f t="shared" ref="D33:D42" si="6">F33/1.22</f>
        <v>163.9344262295082</v>
      </c>
      <c r="E33" s="263">
        <f t="shared" si="1"/>
        <v>36.065573770491802</v>
      </c>
      <c r="F33" s="258">
        <v>200</v>
      </c>
    </row>
    <row r="34" spans="1:6" ht="63">
      <c r="A34" s="266" t="s">
        <v>569</v>
      </c>
      <c r="B34" s="258">
        <f>D34/1.02</f>
        <v>160.72002571520412</v>
      </c>
      <c r="C34" s="263">
        <f t="shared" si="5"/>
        <v>3.2144005143040824</v>
      </c>
      <c r="D34" s="258">
        <f t="shared" si="6"/>
        <v>163.9344262295082</v>
      </c>
      <c r="E34" s="263">
        <f t="shared" si="1"/>
        <v>36.065573770491802</v>
      </c>
      <c r="F34" s="258">
        <v>200</v>
      </c>
    </row>
    <row r="35" spans="1:6" ht="42.75" thickBot="1">
      <c r="A35" s="266" t="s">
        <v>570</v>
      </c>
      <c r="B35" s="258">
        <f t="shared" ref="B35:B42" si="7">D35/1.02</f>
        <v>120.54001928640308</v>
      </c>
      <c r="C35" s="263">
        <f t="shared" si="5"/>
        <v>2.4108003857280615</v>
      </c>
      <c r="D35" s="268">
        <f t="shared" si="6"/>
        <v>122.95081967213115</v>
      </c>
      <c r="E35" s="259">
        <f t="shared" si="1"/>
        <v>27.049180327868854</v>
      </c>
      <c r="F35" s="258">
        <v>150</v>
      </c>
    </row>
    <row r="36" spans="1:6" s="196" customFormat="1" ht="21.75" thickBot="1">
      <c r="A36" s="269" t="s">
        <v>686</v>
      </c>
      <c r="B36" s="258">
        <f t="shared" si="7"/>
        <v>120.54001928640308</v>
      </c>
      <c r="C36" s="263">
        <f t="shared" si="5"/>
        <v>2.4108003857280615</v>
      </c>
      <c r="D36" s="268">
        <f t="shared" si="6"/>
        <v>122.95081967213115</v>
      </c>
      <c r="E36" s="259">
        <f t="shared" si="1"/>
        <v>27.049180327868854</v>
      </c>
      <c r="F36" s="270">
        <v>150</v>
      </c>
    </row>
    <row r="37" spans="1:6" s="196" customFormat="1" ht="21.75" thickBot="1">
      <c r="A37" s="269" t="s">
        <v>687</v>
      </c>
      <c r="B37" s="258">
        <f t="shared" si="7"/>
        <v>48.216007714561236</v>
      </c>
      <c r="C37" s="263">
        <f t="shared" si="5"/>
        <v>0.96432015429122475</v>
      </c>
      <c r="D37" s="268">
        <f t="shared" si="6"/>
        <v>49.180327868852459</v>
      </c>
      <c r="E37" s="259">
        <f t="shared" si="1"/>
        <v>10.819672131147541</v>
      </c>
      <c r="F37" s="270">
        <v>60</v>
      </c>
    </row>
    <row r="38" spans="1:6" ht="21">
      <c r="A38" s="271" t="s">
        <v>571</v>
      </c>
      <c r="B38" s="258">
        <f t="shared" si="7"/>
        <v>96.432015429122472</v>
      </c>
      <c r="C38" s="263">
        <f t="shared" si="5"/>
        <v>1.9286403085824495</v>
      </c>
      <c r="D38" s="268">
        <f t="shared" si="6"/>
        <v>98.360655737704917</v>
      </c>
      <c r="E38" s="259">
        <f t="shared" si="1"/>
        <v>21.639344262295083</v>
      </c>
      <c r="F38" s="258">
        <v>120</v>
      </c>
    </row>
    <row r="39" spans="1:6" ht="21">
      <c r="A39" s="271" t="s">
        <v>572</v>
      </c>
      <c r="B39" s="258">
        <f t="shared" si="7"/>
        <v>16.072002571520411</v>
      </c>
      <c r="C39" s="263">
        <f t="shared" si="5"/>
        <v>0.32144005143040821</v>
      </c>
      <c r="D39" s="268">
        <f t="shared" si="6"/>
        <v>16.393442622950818</v>
      </c>
      <c r="E39" s="259">
        <f t="shared" si="1"/>
        <v>3.6065573770491799</v>
      </c>
      <c r="F39" s="258">
        <v>20</v>
      </c>
    </row>
    <row r="40" spans="1:6" ht="21.75" thickBot="1">
      <c r="A40" s="271" t="s">
        <v>573</v>
      </c>
      <c r="B40" s="258">
        <f t="shared" si="7"/>
        <v>120.54001928640308</v>
      </c>
      <c r="C40" s="263">
        <f t="shared" si="5"/>
        <v>2.4108003857280615</v>
      </c>
      <c r="D40" s="268">
        <f t="shared" si="6"/>
        <v>122.95081967213115</v>
      </c>
      <c r="E40" s="259">
        <f t="shared" si="1"/>
        <v>27.049180327868854</v>
      </c>
      <c r="F40" s="258">
        <v>150</v>
      </c>
    </row>
    <row r="41" spans="1:6" ht="42.75" thickBot="1">
      <c r="A41" s="272" t="s">
        <v>574</v>
      </c>
      <c r="B41" s="258">
        <f t="shared" si="7"/>
        <v>144.6480231436837</v>
      </c>
      <c r="C41" s="263">
        <f t="shared" si="5"/>
        <v>2.892960462873674</v>
      </c>
      <c r="D41" s="268">
        <f t="shared" si="6"/>
        <v>147.54098360655738</v>
      </c>
      <c r="E41" s="259">
        <f t="shared" si="1"/>
        <v>32.459016393442624</v>
      </c>
      <c r="F41" s="258">
        <v>180</v>
      </c>
    </row>
    <row r="42" spans="1:6" ht="21">
      <c r="A42" s="271" t="s">
        <v>688</v>
      </c>
      <c r="B42" s="258">
        <f t="shared" si="7"/>
        <v>80.360012857602058</v>
      </c>
      <c r="C42" s="259">
        <f t="shared" si="5"/>
        <v>1.6072002571520412</v>
      </c>
      <c r="D42" s="258">
        <f t="shared" si="6"/>
        <v>81.967213114754102</v>
      </c>
      <c r="E42" s="259">
        <f t="shared" si="1"/>
        <v>18.032786885245901</v>
      </c>
      <c r="F42" s="258">
        <v>100</v>
      </c>
    </row>
    <row r="59" spans="2:6" s="196" customFormat="1">
      <c r="B59" s="203"/>
      <c r="C59" s="203"/>
      <c r="D59" s="203"/>
      <c r="E59" s="203"/>
      <c r="F59" s="203"/>
    </row>
    <row r="68" spans="2:6" s="196" customFormat="1">
      <c r="B68" s="203"/>
      <c r="C68" s="203"/>
      <c r="D68" s="203"/>
      <c r="E68" s="203"/>
      <c r="F68" s="203"/>
    </row>
    <row r="73" spans="2:6" s="196" customFormat="1">
      <c r="B73" s="203"/>
      <c r="C73" s="203"/>
      <c r="D73" s="203"/>
      <c r="E73" s="203"/>
      <c r="F73" s="203"/>
    </row>
  </sheetData>
  <mergeCells count="1">
    <mergeCell ref="A2:L2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4294967292" verticalDpi="4294967292" r:id="rId1"/>
  <headerFooter alignWithMargins="0">
    <oddHeader>&amp;C&amp;"Verdana,Normale"&amp;14Tariffario prestazioni conto terzi
Chirurgia grossi animali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7"/>
  <sheetViews>
    <sheetView workbookViewId="0">
      <selection activeCell="D50" sqref="D50"/>
    </sheetView>
  </sheetViews>
  <sheetFormatPr defaultRowHeight="15"/>
  <cols>
    <col min="2" max="2" width="51.7109375" customWidth="1"/>
    <col min="3" max="3" width="11" customWidth="1"/>
    <col min="4" max="4" width="45.5703125" bestFit="1" customWidth="1"/>
  </cols>
  <sheetData>
    <row r="1" spans="2:4" ht="19.5" thickBot="1">
      <c r="B1" s="123" t="s">
        <v>575</v>
      </c>
    </row>
    <row r="2" spans="2:4" ht="16.5" thickBot="1">
      <c r="B2" s="124" t="s">
        <v>576</v>
      </c>
      <c r="C2" s="125" t="s">
        <v>577</v>
      </c>
      <c r="D2" s="125" t="s">
        <v>578</v>
      </c>
    </row>
    <row r="3" spans="2:4" ht="26.25" thickBot="1">
      <c r="B3" s="126" t="s">
        <v>579</v>
      </c>
      <c r="C3" s="127">
        <v>150</v>
      </c>
      <c r="D3" s="128" t="s">
        <v>699</v>
      </c>
    </row>
    <row r="4" spans="2:4" ht="26.25" thickBot="1">
      <c r="B4" s="126" t="s">
        <v>580</v>
      </c>
      <c r="C4" s="127">
        <v>250</v>
      </c>
      <c r="D4" s="128" t="s">
        <v>698</v>
      </c>
    </row>
    <row r="5" spans="2:4" ht="26.25" thickBot="1">
      <c r="B5" s="126" t="s">
        <v>581</v>
      </c>
      <c r="C5" s="127">
        <v>400</v>
      </c>
      <c r="D5" s="128" t="s">
        <v>699</v>
      </c>
    </row>
    <row r="6" spans="2:4" ht="15.75" thickBot="1">
      <c r="B6" s="126" t="s">
        <v>582</v>
      </c>
      <c r="C6" s="127">
        <v>30</v>
      </c>
      <c r="D6" s="128" t="s">
        <v>583</v>
      </c>
    </row>
    <row r="7" spans="2:4" ht="15.75" thickBot="1">
      <c r="B7" s="126" t="s">
        <v>584</v>
      </c>
      <c r="C7" s="127">
        <v>35</v>
      </c>
      <c r="D7" s="128" t="s">
        <v>583</v>
      </c>
    </row>
    <row r="8" spans="2:4" ht="15.75" thickBot="1">
      <c r="B8" s="126" t="s">
        <v>585</v>
      </c>
      <c r="C8" s="127">
        <v>20</v>
      </c>
      <c r="D8" s="128" t="s">
        <v>586</v>
      </c>
    </row>
    <row r="9" spans="2:4" ht="25.5">
      <c r="B9" s="129" t="s">
        <v>587</v>
      </c>
      <c r="C9" s="130">
        <v>40</v>
      </c>
      <c r="D9" s="131" t="s">
        <v>586</v>
      </c>
    </row>
    <row r="10" spans="2:4" ht="15.75" thickBot="1">
      <c r="B10" s="126" t="s">
        <v>588</v>
      </c>
      <c r="C10" s="127">
        <v>5</v>
      </c>
      <c r="D10" s="132"/>
    </row>
    <row r="11" spans="2:4" ht="15.75" thickBot="1">
      <c r="B11" s="126" t="s">
        <v>589</v>
      </c>
      <c r="C11" s="127">
        <v>50</v>
      </c>
      <c r="D11" s="128" t="s">
        <v>586</v>
      </c>
    </row>
    <row r="12" spans="2:4" ht="15.75" thickBot="1">
      <c r="B12" s="126" t="s">
        <v>590</v>
      </c>
      <c r="C12" s="127">
        <v>150</v>
      </c>
      <c r="D12" s="128" t="s">
        <v>591</v>
      </c>
    </row>
    <row r="13" spans="2:4" ht="15.75" thickBot="1">
      <c r="B13" s="152"/>
      <c r="C13" s="153"/>
      <c r="D13" s="154"/>
    </row>
    <row r="14" spans="2:4" ht="32.65" customHeight="1">
      <c r="B14" s="330" t="s">
        <v>592</v>
      </c>
      <c r="C14" s="331"/>
      <c r="D14" s="331"/>
    </row>
    <row r="15" spans="2:4" ht="19.5" thickBot="1">
      <c r="B15" s="133" t="s">
        <v>593</v>
      </c>
    </row>
    <row r="16" spans="2:4" ht="16.5" thickBot="1">
      <c r="B16" s="134" t="s">
        <v>576</v>
      </c>
      <c r="C16" s="135" t="s">
        <v>577</v>
      </c>
    </row>
    <row r="17" spans="2:3" ht="15.75" thickBot="1">
      <c r="B17" s="136" t="s">
        <v>594</v>
      </c>
      <c r="C17" s="137">
        <v>50</v>
      </c>
    </row>
    <row r="18" spans="2:3">
      <c r="B18" s="139" t="s">
        <v>595</v>
      </c>
      <c r="C18" s="332">
        <v>70</v>
      </c>
    </row>
    <row r="19" spans="2:3" ht="15.75" thickBot="1">
      <c r="B19" s="136" t="s">
        <v>596</v>
      </c>
      <c r="C19" s="333"/>
    </row>
    <row r="20" spans="2:3">
      <c r="B20" s="139" t="s">
        <v>597</v>
      </c>
      <c r="C20" s="332">
        <v>120</v>
      </c>
    </row>
    <row r="21" spans="2:3" ht="26.25" thickBot="1">
      <c r="B21" s="136" t="s">
        <v>598</v>
      </c>
      <c r="C21" s="333"/>
    </row>
    <row r="22" spans="2:3">
      <c r="B22" s="139" t="s">
        <v>599</v>
      </c>
      <c r="C22" s="338" t="s">
        <v>601</v>
      </c>
    </row>
    <row r="23" spans="2:3" ht="15.75" thickBot="1">
      <c r="B23" s="136" t="s">
        <v>600</v>
      </c>
      <c r="C23" s="339"/>
    </row>
    <row r="24" spans="2:3">
      <c r="B24" s="139" t="s">
        <v>602</v>
      </c>
      <c r="C24" s="332">
        <v>120</v>
      </c>
    </row>
    <row r="25" spans="2:3" ht="15.75" thickBot="1">
      <c r="B25" s="136" t="s">
        <v>603</v>
      </c>
      <c r="C25" s="333"/>
    </row>
    <row r="26" spans="2:3">
      <c r="B26" s="139" t="s">
        <v>604</v>
      </c>
      <c r="C26" s="338" t="s">
        <v>606</v>
      </c>
    </row>
    <row r="27" spans="2:3" ht="15.75" thickBot="1">
      <c r="B27" s="136" t="s">
        <v>605</v>
      </c>
      <c r="C27" s="339"/>
    </row>
    <row r="28" spans="2:3">
      <c r="B28" s="139" t="s">
        <v>607</v>
      </c>
      <c r="C28" s="332">
        <v>90</v>
      </c>
    </row>
    <row r="29" spans="2:3" ht="26.25" thickBot="1">
      <c r="B29" s="136" t="s">
        <v>608</v>
      </c>
      <c r="C29" s="333"/>
    </row>
    <row r="30" spans="2:3">
      <c r="B30" s="139" t="s">
        <v>609</v>
      </c>
      <c r="C30" s="332">
        <v>70</v>
      </c>
    </row>
    <row r="31" spans="2:3" ht="15.75" thickBot="1">
      <c r="B31" s="136" t="s">
        <v>700</v>
      </c>
      <c r="C31" s="333"/>
    </row>
    <row r="32" spans="2:3">
      <c r="B32" s="139" t="s">
        <v>610</v>
      </c>
      <c r="C32" s="332">
        <v>90</v>
      </c>
    </row>
    <row r="33" spans="2:4" ht="26.25" thickBot="1">
      <c r="B33" s="136" t="s">
        <v>611</v>
      </c>
      <c r="C33" s="333"/>
    </row>
    <row r="34" spans="2:4" ht="25.5">
      <c r="B34" s="139" t="s">
        <v>612</v>
      </c>
      <c r="C34" s="332">
        <v>90</v>
      </c>
    </row>
    <row r="35" spans="2:4" ht="15.75" thickBot="1">
      <c r="B35" s="136" t="s">
        <v>613</v>
      </c>
      <c r="C35" s="333"/>
    </row>
    <row r="36" spans="2:4" ht="15.75">
      <c r="B36" s="140"/>
    </row>
    <row r="37" spans="2:4" ht="19.5" thickBot="1">
      <c r="B37" s="133" t="s">
        <v>614</v>
      </c>
    </row>
    <row r="38" spans="2:4" ht="26.25" thickBot="1">
      <c r="B38" s="141" t="s">
        <v>615</v>
      </c>
      <c r="C38" s="142">
        <v>70</v>
      </c>
      <c r="D38" s="143" t="s">
        <v>616</v>
      </c>
    </row>
    <row r="39" spans="2:4" ht="15.75" thickBot="1">
      <c r="B39" s="126" t="s">
        <v>617</v>
      </c>
      <c r="C39" s="127">
        <v>150</v>
      </c>
      <c r="D39" s="128" t="s">
        <v>591</v>
      </c>
    </row>
    <row r="40" spans="2:4">
      <c r="B40" s="129" t="s">
        <v>618</v>
      </c>
      <c r="C40" s="334">
        <v>50</v>
      </c>
      <c r="D40" s="336" t="s">
        <v>586</v>
      </c>
    </row>
    <row r="41" spans="2:4" ht="15.75" thickBot="1">
      <c r="B41" s="126" t="s">
        <v>619</v>
      </c>
      <c r="C41" s="335"/>
      <c r="D41" s="337"/>
    </row>
    <row r="42" spans="2:4">
      <c r="B42" s="129" t="s">
        <v>620</v>
      </c>
      <c r="C42" s="334">
        <v>50</v>
      </c>
      <c r="D42" s="336" t="s">
        <v>586</v>
      </c>
    </row>
    <row r="43" spans="2:4" ht="39" thickBot="1">
      <c r="B43" s="126" t="s">
        <v>621</v>
      </c>
      <c r="C43" s="335"/>
      <c r="D43" s="337"/>
    </row>
    <row r="44" spans="2:4" ht="15.75" thickBot="1">
      <c r="B44" s="126" t="s">
        <v>622</v>
      </c>
      <c r="C44" s="127">
        <v>50</v>
      </c>
      <c r="D44" s="128" t="s">
        <v>623</v>
      </c>
    </row>
    <row r="45" spans="2:4" ht="15.75" thickBot="1">
      <c r="B45" s="152"/>
      <c r="C45" s="153"/>
      <c r="D45" s="154"/>
    </row>
    <row r="46" spans="2:4" ht="21.75" thickBot="1">
      <c r="B46" s="275" t="s">
        <v>701</v>
      </c>
      <c r="C46" s="327" t="s">
        <v>702</v>
      </c>
      <c r="D46" s="328"/>
    </row>
    <row r="47" spans="2:4" ht="18.75">
      <c r="B47" s="144"/>
    </row>
    <row r="48" spans="2:4" ht="19.5" thickBot="1">
      <c r="B48" s="133" t="s">
        <v>624</v>
      </c>
    </row>
    <row r="49" spans="2:3" ht="15.75" thickBot="1">
      <c r="B49" s="145" t="s">
        <v>625</v>
      </c>
      <c r="C49" s="146" t="s">
        <v>626</v>
      </c>
    </row>
    <row r="50" spans="2:3" ht="15.75" thickBot="1">
      <c r="B50" s="147" t="s">
        <v>627</v>
      </c>
      <c r="C50" s="148" t="s">
        <v>628</v>
      </c>
    </row>
    <row r="51" spans="2:3" ht="26.25" thickBot="1">
      <c r="B51" s="147" t="s">
        <v>629</v>
      </c>
      <c r="C51" s="148" t="s">
        <v>628</v>
      </c>
    </row>
    <row r="52" spans="2:3" ht="26.25" thickBot="1">
      <c r="B52" s="147" t="s">
        <v>630</v>
      </c>
      <c r="C52" s="148" t="s">
        <v>631</v>
      </c>
    </row>
    <row r="53" spans="2:3" ht="15.75" thickBot="1">
      <c r="B53" s="147" t="s">
        <v>632</v>
      </c>
      <c r="C53" s="148" t="s">
        <v>628</v>
      </c>
    </row>
    <row r="54" spans="2:3" ht="15.75" thickBot="1">
      <c r="B54" s="147" t="s">
        <v>633</v>
      </c>
      <c r="C54" s="148" t="s">
        <v>631</v>
      </c>
    </row>
    <row r="55" spans="2:3" ht="15.75" thickBot="1">
      <c r="B55" s="147" t="s">
        <v>634</v>
      </c>
      <c r="C55" s="148" t="s">
        <v>626</v>
      </c>
    </row>
    <row r="56" spans="2:3" ht="26.25" thickBot="1">
      <c r="B56" s="147" t="s">
        <v>635</v>
      </c>
      <c r="C56" s="148" t="s">
        <v>628</v>
      </c>
    </row>
    <row r="57" spans="2:3" ht="15.75" thickBot="1">
      <c r="B57" s="147" t="s">
        <v>636</v>
      </c>
      <c r="C57" s="148" t="s">
        <v>637</v>
      </c>
    </row>
    <row r="58" spans="2:3">
      <c r="B58" s="138"/>
    </row>
    <row r="59" spans="2:3" ht="25.9" customHeight="1">
      <c r="B59" s="329" t="s">
        <v>638</v>
      </c>
      <c r="C59" s="319"/>
    </row>
    <row r="60" spans="2:3" ht="38.25">
      <c r="B60" s="149" t="s">
        <v>639</v>
      </c>
    </row>
    <row r="61" spans="2:3">
      <c r="B61" s="150"/>
    </row>
    <row r="62" spans="2:3">
      <c r="B62" s="151"/>
    </row>
    <row r="63" spans="2:3">
      <c r="B63" s="151"/>
    </row>
    <row r="64" spans="2:3">
      <c r="B64" s="150"/>
    </row>
    <row r="65" spans="2:2">
      <c r="B65" s="150"/>
    </row>
    <row r="87" ht="12.6" customHeight="1"/>
  </sheetData>
  <mergeCells count="16">
    <mergeCell ref="C46:D46"/>
    <mergeCell ref="B59:C59"/>
    <mergeCell ref="B14:D14"/>
    <mergeCell ref="C30:C31"/>
    <mergeCell ref="C32:C33"/>
    <mergeCell ref="C34:C35"/>
    <mergeCell ref="C40:C41"/>
    <mergeCell ref="D40:D41"/>
    <mergeCell ref="C42:C43"/>
    <mergeCell ref="D42:D43"/>
    <mergeCell ref="C18:C19"/>
    <mergeCell ref="C20:C21"/>
    <mergeCell ref="C22:C23"/>
    <mergeCell ref="C24:C25"/>
    <mergeCell ref="C26:C27"/>
    <mergeCell ref="C28:C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zoomScalePageLayoutView="50" workbookViewId="0">
      <selection activeCell="D17" sqref="D17"/>
    </sheetView>
  </sheetViews>
  <sheetFormatPr defaultColWidth="19.28515625" defaultRowHeight="21"/>
  <cols>
    <col min="1" max="1" width="52.28515625" style="246" customWidth="1"/>
    <col min="2" max="2" width="17.5703125" style="259" customWidth="1"/>
    <col min="3" max="3" width="19.28515625" style="259" customWidth="1"/>
    <col min="4" max="4" width="17.7109375" style="259" customWidth="1"/>
    <col min="5" max="5" width="19.7109375" style="246" customWidth="1"/>
    <col min="6" max="6" width="25.5703125" style="246" customWidth="1"/>
    <col min="7" max="11" width="19.28515625" style="246"/>
    <col min="12" max="12" width="19.28515625" style="246" customWidth="1"/>
    <col min="13" max="256" width="19.28515625" style="246"/>
    <col min="257" max="257" width="52.28515625" style="246" customWidth="1"/>
    <col min="258" max="258" width="17.5703125" style="246" customWidth="1"/>
    <col min="259" max="259" width="19.28515625" style="246"/>
    <col min="260" max="260" width="17.7109375" style="246" customWidth="1"/>
    <col min="261" max="261" width="19.7109375" style="246" customWidth="1"/>
    <col min="262" max="262" width="25.5703125" style="246" customWidth="1"/>
    <col min="263" max="512" width="19.28515625" style="246"/>
    <col min="513" max="513" width="52.28515625" style="246" customWidth="1"/>
    <col min="514" max="514" width="17.5703125" style="246" customWidth="1"/>
    <col min="515" max="515" width="19.28515625" style="246"/>
    <col min="516" max="516" width="17.7109375" style="246" customWidth="1"/>
    <col min="517" max="517" width="19.7109375" style="246" customWidth="1"/>
    <col min="518" max="518" width="25.5703125" style="246" customWidth="1"/>
    <col min="519" max="768" width="19.28515625" style="246"/>
    <col min="769" max="769" width="52.28515625" style="246" customWidth="1"/>
    <col min="770" max="770" width="17.5703125" style="246" customWidth="1"/>
    <col min="771" max="771" width="19.28515625" style="246"/>
    <col min="772" max="772" width="17.7109375" style="246" customWidth="1"/>
    <col min="773" max="773" width="19.7109375" style="246" customWidth="1"/>
    <col min="774" max="774" width="25.5703125" style="246" customWidth="1"/>
    <col min="775" max="1024" width="19.28515625" style="246"/>
    <col min="1025" max="1025" width="52.28515625" style="246" customWidth="1"/>
    <col min="1026" max="1026" width="17.5703125" style="246" customWidth="1"/>
    <col min="1027" max="1027" width="19.28515625" style="246"/>
    <col min="1028" max="1028" width="17.7109375" style="246" customWidth="1"/>
    <col min="1029" max="1029" width="19.7109375" style="246" customWidth="1"/>
    <col min="1030" max="1030" width="25.5703125" style="246" customWidth="1"/>
    <col min="1031" max="1280" width="19.28515625" style="246"/>
    <col min="1281" max="1281" width="52.28515625" style="246" customWidth="1"/>
    <col min="1282" max="1282" width="17.5703125" style="246" customWidth="1"/>
    <col min="1283" max="1283" width="19.28515625" style="246"/>
    <col min="1284" max="1284" width="17.7109375" style="246" customWidth="1"/>
    <col min="1285" max="1285" width="19.7109375" style="246" customWidth="1"/>
    <col min="1286" max="1286" width="25.5703125" style="246" customWidth="1"/>
    <col min="1287" max="1536" width="19.28515625" style="246"/>
    <col min="1537" max="1537" width="52.28515625" style="246" customWidth="1"/>
    <col min="1538" max="1538" width="17.5703125" style="246" customWidth="1"/>
    <col min="1539" max="1539" width="19.28515625" style="246"/>
    <col min="1540" max="1540" width="17.7109375" style="246" customWidth="1"/>
    <col min="1541" max="1541" width="19.7109375" style="246" customWidth="1"/>
    <col min="1542" max="1542" width="25.5703125" style="246" customWidth="1"/>
    <col min="1543" max="1792" width="19.28515625" style="246"/>
    <col min="1793" max="1793" width="52.28515625" style="246" customWidth="1"/>
    <col min="1794" max="1794" width="17.5703125" style="246" customWidth="1"/>
    <col min="1795" max="1795" width="19.28515625" style="246"/>
    <col min="1796" max="1796" width="17.7109375" style="246" customWidth="1"/>
    <col min="1797" max="1797" width="19.7109375" style="246" customWidth="1"/>
    <col min="1798" max="1798" width="25.5703125" style="246" customWidth="1"/>
    <col min="1799" max="2048" width="19.28515625" style="246"/>
    <col min="2049" max="2049" width="52.28515625" style="246" customWidth="1"/>
    <col min="2050" max="2050" width="17.5703125" style="246" customWidth="1"/>
    <col min="2051" max="2051" width="19.28515625" style="246"/>
    <col min="2052" max="2052" width="17.7109375" style="246" customWidth="1"/>
    <col min="2053" max="2053" width="19.7109375" style="246" customWidth="1"/>
    <col min="2054" max="2054" width="25.5703125" style="246" customWidth="1"/>
    <col min="2055" max="2304" width="19.28515625" style="246"/>
    <col min="2305" max="2305" width="52.28515625" style="246" customWidth="1"/>
    <col min="2306" max="2306" width="17.5703125" style="246" customWidth="1"/>
    <col min="2307" max="2307" width="19.28515625" style="246"/>
    <col min="2308" max="2308" width="17.7109375" style="246" customWidth="1"/>
    <col min="2309" max="2309" width="19.7109375" style="246" customWidth="1"/>
    <col min="2310" max="2310" width="25.5703125" style="246" customWidth="1"/>
    <col min="2311" max="2560" width="19.28515625" style="246"/>
    <col min="2561" max="2561" width="52.28515625" style="246" customWidth="1"/>
    <col min="2562" max="2562" width="17.5703125" style="246" customWidth="1"/>
    <col min="2563" max="2563" width="19.28515625" style="246"/>
    <col min="2564" max="2564" width="17.7109375" style="246" customWidth="1"/>
    <col min="2565" max="2565" width="19.7109375" style="246" customWidth="1"/>
    <col min="2566" max="2566" width="25.5703125" style="246" customWidth="1"/>
    <col min="2567" max="2816" width="19.28515625" style="246"/>
    <col min="2817" max="2817" width="52.28515625" style="246" customWidth="1"/>
    <col min="2818" max="2818" width="17.5703125" style="246" customWidth="1"/>
    <col min="2819" max="2819" width="19.28515625" style="246"/>
    <col min="2820" max="2820" width="17.7109375" style="246" customWidth="1"/>
    <col min="2821" max="2821" width="19.7109375" style="246" customWidth="1"/>
    <col min="2822" max="2822" width="25.5703125" style="246" customWidth="1"/>
    <col min="2823" max="3072" width="19.28515625" style="246"/>
    <col min="3073" max="3073" width="52.28515625" style="246" customWidth="1"/>
    <col min="3074" max="3074" width="17.5703125" style="246" customWidth="1"/>
    <col min="3075" max="3075" width="19.28515625" style="246"/>
    <col min="3076" max="3076" width="17.7109375" style="246" customWidth="1"/>
    <col min="3077" max="3077" width="19.7109375" style="246" customWidth="1"/>
    <col min="3078" max="3078" width="25.5703125" style="246" customWidth="1"/>
    <col min="3079" max="3328" width="19.28515625" style="246"/>
    <col min="3329" max="3329" width="52.28515625" style="246" customWidth="1"/>
    <col min="3330" max="3330" width="17.5703125" style="246" customWidth="1"/>
    <col min="3331" max="3331" width="19.28515625" style="246"/>
    <col min="3332" max="3332" width="17.7109375" style="246" customWidth="1"/>
    <col min="3333" max="3333" width="19.7109375" style="246" customWidth="1"/>
    <col min="3334" max="3334" width="25.5703125" style="246" customWidth="1"/>
    <col min="3335" max="3584" width="19.28515625" style="246"/>
    <col min="3585" max="3585" width="52.28515625" style="246" customWidth="1"/>
    <col min="3586" max="3586" width="17.5703125" style="246" customWidth="1"/>
    <col min="3587" max="3587" width="19.28515625" style="246"/>
    <col min="3588" max="3588" width="17.7109375" style="246" customWidth="1"/>
    <col min="3589" max="3589" width="19.7109375" style="246" customWidth="1"/>
    <col min="3590" max="3590" width="25.5703125" style="246" customWidth="1"/>
    <col min="3591" max="3840" width="19.28515625" style="246"/>
    <col min="3841" max="3841" width="52.28515625" style="246" customWidth="1"/>
    <col min="3842" max="3842" width="17.5703125" style="246" customWidth="1"/>
    <col min="3843" max="3843" width="19.28515625" style="246"/>
    <col min="3844" max="3844" width="17.7109375" style="246" customWidth="1"/>
    <col min="3845" max="3845" width="19.7109375" style="246" customWidth="1"/>
    <col min="3846" max="3846" width="25.5703125" style="246" customWidth="1"/>
    <col min="3847" max="4096" width="19.28515625" style="246"/>
    <col min="4097" max="4097" width="52.28515625" style="246" customWidth="1"/>
    <col min="4098" max="4098" width="17.5703125" style="246" customWidth="1"/>
    <col min="4099" max="4099" width="19.28515625" style="246"/>
    <col min="4100" max="4100" width="17.7109375" style="246" customWidth="1"/>
    <col min="4101" max="4101" width="19.7109375" style="246" customWidth="1"/>
    <col min="4102" max="4102" width="25.5703125" style="246" customWidth="1"/>
    <col min="4103" max="4352" width="19.28515625" style="246"/>
    <col min="4353" max="4353" width="52.28515625" style="246" customWidth="1"/>
    <col min="4354" max="4354" width="17.5703125" style="246" customWidth="1"/>
    <col min="4355" max="4355" width="19.28515625" style="246"/>
    <col min="4356" max="4356" width="17.7109375" style="246" customWidth="1"/>
    <col min="4357" max="4357" width="19.7109375" style="246" customWidth="1"/>
    <col min="4358" max="4358" width="25.5703125" style="246" customWidth="1"/>
    <col min="4359" max="4608" width="19.28515625" style="246"/>
    <col min="4609" max="4609" width="52.28515625" style="246" customWidth="1"/>
    <col min="4610" max="4610" width="17.5703125" style="246" customWidth="1"/>
    <col min="4611" max="4611" width="19.28515625" style="246"/>
    <col min="4612" max="4612" width="17.7109375" style="246" customWidth="1"/>
    <col min="4613" max="4613" width="19.7109375" style="246" customWidth="1"/>
    <col min="4614" max="4614" width="25.5703125" style="246" customWidth="1"/>
    <col min="4615" max="4864" width="19.28515625" style="246"/>
    <col min="4865" max="4865" width="52.28515625" style="246" customWidth="1"/>
    <col min="4866" max="4866" width="17.5703125" style="246" customWidth="1"/>
    <col min="4867" max="4867" width="19.28515625" style="246"/>
    <col min="4868" max="4868" width="17.7109375" style="246" customWidth="1"/>
    <col min="4869" max="4869" width="19.7109375" style="246" customWidth="1"/>
    <col min="4870" max="4870" width="25.5703125" style="246" customWidth="1"/>
    <col min="4871" max="5120" width="19.28515625" style="246"/>
    <col min="5121" max="5121" width="52.28515625" style="246" customWidth="1"/>
    <col min="5122" max="5122" width="17.5703125" style="246" customWidth="1"/>
    <col min="5123" max="5123" width="19.28515625" style="246"/>
    <col min="5124" max="5124" width="17.7109375" style="246" customWidth="1"/>
    <col min="5125" max="5125" width="19.7109375" style="246" customWidth="1"/>
    <col min="5126" max="5126" width="25.5703125" style="246" customWidth="1"/>
    <col min="5127" max="5376" width="19.28515625" style="246"/>
    <col min="5377" max="5377" width="52.28515625" style="246" customWidth="1"/>
    <col min="5378" max="5378" width="17.5703125" style="246" customWidth="1"/>
    <col min="5379" max="5379" width="19.28515625" style="246"/>
    <col min="5380" max="5380" width="17.7109375" style="246" customWidth="1"/>
    <col min="5381" max="5381" width="19.7109375" style="246" customWidth="1"/>
    <col min="5382" max="5382" width="25.5703125" style="246" customWidth="1"/>
    <col min="5383" max="5632" width="19.28515625" style="246"/>
    <col min="5633" max="5633" width="52.28515625" style="246" customWidth="1"/>
    <col min="5634" max="5634" width="17.5703125" style="246" customWidth="1"/>
    <col min="5635" max="5635" width="19.28515625" style="246"/>
    <col min="5636" max="5636" width="17.7109375" style="246" customWidth="1"/>
    <col min="5637" max="5637" width="19.7109375" style="246" customWidth="1"/>
    <col min="5638" max="5638" width="25.5703125" style="246" customWidth="1"/>
    <col min="5639" max="5888" width="19.28515625" style="246"/>
    <col min="5889" max="5889" width="52.28515625" style="246" customWidth="1"/>
    <col min="5890" max="5890" width="17.5703125" style="246" customWidth="1"/>
    <col min="5891" max="5891" width="19.28515625" style="246"/>
    <col min="5892" max="5892" width="17.7109375" style="246" customWidth="1"/>
    <col min="5893" max="5893" width="19.7109375" style="246" customWidth="1"/>
    <col min="5894" max="5894" width="25.5703125" style="246" customWidth="1"/>
    <col min="5895" max="6144" width="19.28515625" style="246"/>
    <col min="6145" max="6145" width="52.28515625" style="246" customWidth="1"/>
    <col min="6146" max="6146" width="17.5703125" style="246" customWidth="1"/>
    <col min="6147" max="6147" width="19.28515625" style="246"/>
    <col min="6148" max="6148" width="17.7109375" style="246" customWidth="1"/>
    <col min="6149" max="6149" width="19.7109375" style="246" customWidth="1"/>
    <col min="6150" max="6150" width="25.5703125" style="246" customWidth="1"/>
    <col min="6151" max="6400" width="19.28515625" style="246"/>
    <col min="6401" max="6401" width="52.28515625" style="246" customWidth="1"/>
    <col min="6402" max="6402" width="17.5703125" style="246" customWidth="1"/>
    <col min="6403" max="6403" width="19.28515625" style="246"/>
    <col min="6404" max="6404" width="17.7109375" style="246" customWidth="1"/>
    <col min="6405" max="6405" width="19.7109375" style="246" customWidth="1"/>
    <col min="6406" max="6406" width="25.5703125" style="246" customWidth="1"/>
    <col min="6407" max="6656" width="19.28515625" style="246"/>
    <col min="6657" max="6657" width="52.28515625" style="246" customWidth="1"/>
    <col min="6658" max="6658" width="17.5703125" style="246" customWidth="1"/>
    <col min="6659" max="6659" width="19.28515625" style="246"/>
    <col min="6660" max="6660" width="17.7109375" style="246" customWidth="1"/>
    <col min="6661" max="6661" width="19.7109375" style="246" customWidth="1"/>
    <col min="6662" max="6662" width="25.5703125" style="246" customWidth="1"/>
    <col min="6663" max="6912" width="19.28515625" style="246"/>
    <col min="6913" max="6913" width="52.28515625" style="246" customWidth="1"/>
    <col min="6914" max="6914" width="17.5703125" style="246" customWidth="1"/>
    <col min="6915" max="6915" width="19.28515625" style="246"/>
    <col min="6916" max="6916" width="17.7109375" style="246" customWidth="1"/>
    <col min="6917" max="6917" width="19.7109375" style="246" customWidth="1"/>
    <col min="6918" max="6918" width="25.5703125" style="246" customWidth="1"/>
    <col min="6919" max="7168" width="19.28515625" style="246"/>
    <col min="7169" max="7169" width="52.28515625" style="246" customWidth="1"/>
    <col min="7170" max="7170" width="17.5703125" style="246" customWidth="1"/>
    <col min="7171" max="7171" width="19.28515625" style="246"/>
    <col min="7172" max="7172" width="17.7109375" style="246" customWidth="1"/>
    <col min="7173" max="7173" width="19.7109375" style="246" customWidth="1"/>
    <col min="7174" max="7174" width="25.5703125" style="246" customWidth="1"/>
    <col min="7175" max="7424" width="19.28515625" style="246"/>
    <col min="7425" max="7425" width="52.28515625" style="246" customWidth="1"/>
    <col min="7426" max="7426" width="17.5703125" style="246" customWidth="1"/>
    <col min="7427" max="7427" width="19.28515625" style="246"/>
    <col min="7428" max="7428" width="17.7109375" style="246" customWidth="1"/>
    <col min="7429" max="7429" width="19.7109375" style="246" customWidth="1"/>
    <col min="7430" max="7430" width="25.5703125" style="246" customWidth="1"/>
    <col min="7431" max="7680" width="19.28515625" style="246"/>
    <col min="7681" max="7681" width="52.28515625" style="246" customWidth="1"/>
    <col min="7682" max="7682" width="17.5703125" style="246" customWidth="1"/>
    <col min="7683" max="7683" width="19.28515625" style="246"/>
    <col min="7684" max="7684" width="17.7109375" style="246" customWidth="1"/>
    <col min="7685" max="7685" width="19.7109375" style="246" customWidth="1"/>
    <col min="7686" max="7686" width="25.5703125" style="246" customWidth="1"/>
    <col min="7687" max="7936" width="19.28515625" style="246"/>
    <col min="7937" max="7937" width="52.28515625" style="246" customWidth="1"/>
    <col min="7938" max="7938" width="17.5703125" style="246" customWidth="1"/>
    <col min="7939" max="7939" width="19.28515625" style="246"/>
    <col min="7940" max="7940" width="17.7109375" style="246" customWidth="1"/>
    <col min="7941" max="7941" width="19.7109375" style="246" customWidth="1"/>
    <col min="7942" max="7942" width="25.5703125" style="246" customWidth="1"/>
    <col min="7943" max="8192" width="19.28515625" style="246"/>
    <col min="8193" max="8193" width="52.28515625" style="246" customWidth="1"/>
    <col min="8194" max="8194" width="17.5703125" style="246" customWidth="1"/>
    <col min="8195" max="8195" width="19.28515625" style="246"/>
    <col min="8196" max="8196" width="17.7109375" style="246" customWidth="1"/>
    <col min="8197" max="8197" width="19.7109375" style="246" customWidth="1"/>
    <col min="8198" max="8198" width="25.5703125" style="246" customWidth="1"/>
    <col min="8199" max="8448" width="19.28515625" style="246"/>
    <col min="8449" max="8449" width="52.28515625" style="246" customWidth="1"/>
    <col min="8450" max="8450" width="17.5703125" style="246" customWidth="1"/>
    <col min="8451" max="8451" width="19.28515625" style="246"/>
    <col min="8452" max="8452" width="17.7109375" style="246" customWidth="1"/>
    <col min="8453" max="8453" width="19.7109375" style="246" customWidth="1"/>
    <col min="8454" max="8454" width="25.5703125" style="246" customWidth="1"/>
    <col min="8455" max="8704" width="19.28515625" style="246"/>
    <col min="8705" max="8705" width="52.28515625" style="246" customWidth="1"/>
    <col min="8706" max="8706" width="17.5703125" style="246" customWidth="1"/>
    <col min="8707" max="8707" width="19.28515625" style="246"/>
    <col min="8708" max="8708" width="17.7109375" style="246" customWidth="1"/>
    <col min="8709" max="8709" width="19.7109375" style="246" customWidth="1"/>
    <col min="8710" max="8710" width="25.5703125" style="246" customWidth="1"/>
    <col min="8711" max="8960" width="19.28515625" style="246"/>
    <col min="8961" max="8961" width="52.28515625" style="246" customWidth="1"/>
    <col min="8962" max="8962" width="17.5703125" style="246" customWidth="1"/>
    <col min="8963" max="8963" width="19.28515625" style="246"/>
    <col min="8964" max="8964" width="17.7109375" style="246" customWidth="1"/>
    <col min="8965" max="8965" width="19.7109375" style="246" customWidth="1"/>
    <col min="8966" max="8966" width="25.5703125" style="246" customWidth="1"/>
    <col min="8967" max="9216" width="19.28515625" style="246"/>
    <col min="9217" max="9217" width="52.28515625" style="246" customWidth="1"/>
    <col min="9218" max="9218" width="17.5703125" style="246" customWidth="1"/>
    <col min="9219" max="9219" width="19.28515625" style="246"/>
    <col min="9220" max="9220" width="17.7109375" style="246" customWidth="1"/>
    <col min="9221" max="9221" width="19.7109375" style="246" customWidth="1"/>
    <col min="9222" max="9222" width="25.5703125" style="246" customWidth="1"/>
    <col min="9223" max="9472" width="19.28515625" style="246"/>
    <col min="9473" max="9473" width="52.28515625" style="246" customWidth="1"/>
    <col min="9474" max="9474" width="17.5703125" style="246" customWidth="1"/>
    <col min="9475" max="9475" width="19.28515625" style="246"/>
    <col min="9476" max="9476" width="17.7109375" style="246" customWidth="1"/>
    <col min="9477" max="9477" width="19.7109375" style="246" customWidth="1"/>
    <col min="9478" max="9478" width="25.5703125" style="246" customWidth="1"/>
    <col min="9479" max="9728" width="19.28515625" style="246"/>
    <col min="9729" max="9729" width="52.28515625" style="246" customWidth="1"/>
    <col min="9730" max="9730" width="17.5703125" style="246" customWidth="1"/>
    <col min="9731" max="9731" width="19.28515625" style="246"/>
    <col min="9732" max="9732" width="17.7109375" style="246" customWidth="1"/>
    <col min="9733" max="9733" width="19.7109375" style="246" customWidth="1"/>
    <col min="9734" max="9734" width="25.5703125" style="246" customWidth="1"/>
    <col min="9735" max="9984" width="19.28515625" style="246"/>
    <col min="9985" max="9985" width="52.28515625" style="246" customWidth="1"/>
    <col min="9986" max="9986" width="17.5703125" style="246" customWidth="1"/>
    <col min="9987" max="9987" width="19.28515625" style="246"/>
    <col min="9988" max="9988" width="17.7109375" style="246" customWidth="1"/>
    <col min="9989" max="9989" width="19.7109375" style="246" customWidth="1"/>
    <col min="9990" max="9990" width="25.5703125" style="246" customWidth="1"/>
    <col min="9991" max="10240" width="19.28515625" style="246"/>
    <col min="10241" max="10241" width="52.28515625" style="246" customWidth="1"/>
    <col min="10242" max="10242" width="17.5703125" style="246" customWidth="1"/>
    <col min="10243" max="10243" width="19.28515625" style="246"/>
    <col min="10244" max="10244" width="17.7109375" style="246" customWidth="1"/>
    <col min="10245" max="10245" width="19.7109375" style="246" customWidth="1"/>
    <col min="10246" max="10246" width="25.5703125" style="246" customWidth="1"/>
    <col min="10247" max="10496" width="19.28515625" style="246"/>
    <col min="10497" max="10497" width="52.28515625" style="246" customWidth="1"/>
    <col min="10498" max="10498" width="17.5703125" style="246" customWidth="1"/>
    <col min="10499" max="10499" width="19.28515625" style="246"/>
    <col min="10500" max="10500" width="17.7109375" style="246" customWidth="1"/>
    <col min="10501" max="10501" width="19.7109375" style="246" customWidth="1"/>
    <col min="10502" max="10502" width="25.5703125" style="246" customWidth="1"/>
    <col min="10503" max="10752" width="19.28515625" style="246"/>
    <col min="10753" max="10753" width="52.28515625" style="246" customWidth="1"/>
    <col min="10754" max="10754" width="17.5703125" style="246" customWidth="1"/>
    <col min="10755" max="10755" width="19.28515625" style="246"/>
    <col min="10756" max="10756" width="17.7109375" style="246" customWidth="1"/>
    <col min="10757" max="10757" width="19.7109375" style="246" customWidth="1"/>
    <col min="10758" max="10758" width="25.5703125" style="246" customWidth="1"/>
    <col min="10759" max="11008" width="19.28515625" style="246"/>
    <col min="11009" max="11009" width="52.28515625" style="246" customWidth="1"/>
    <col min="11010" max="11010" width="17.5703125" style="246" customWidth="1"/>
    <col min="11011" max="11011" width="19.28515625" style="246"/>
    <col min="11012" max="11012" width="17.7109375" style="246" customWidth="1"/>
    <col min="11013" max="11013" width="19.7109375" style="246" customWidth="1"/>
    <col min="11014" max="11014" width="25.5703125" style="246" customWidth="1"/>
    <col min="11015" max="11264" width="19.28515625" style="246"/>
    <col min="11265" max="11265" width="52.28515625" style="246" customWidth="1"/>
    <col min="11266" max="11266" width="17.5703125" style="246" customWidth="1"/>
    <col min="11267" max="11267" width="19.28515625" style="246"/>
    <col min="11268" max="11268" width="17.7109375" style="246" customWidth="1"/>
    <col min="11269" max="11269" width="19.7109375" style="246" customWidth="1"/>
    <col min="11270" max="11270" width="25.5703125" style="246" customWidth="1"/>
    <col min="11271" max="11520" width="19.28515625" style="246"/>
    <col min="11521" max="11521" width="52.28515625" style="246" customWidth="1"/>
    <col min="11522" max="11522" width="17.5703125" style="246" customWidth="1"/>
    <col min="11523" max="11523" width="19.28515625" style="246"/>
    <col min="11524" max="11524" width="17.7109375" style="246" customWidth="1"/>
    <col min="11525" max="11525" width="19.7109375" style="246" customWidth="1"/>
    <col min="11526" max="11526" width="25.5703125" style="246" customWidth="1"/>
    <col min="11527" max="11776" width="19.28515625" style="246"/>
    <col min="11777" max="11777" width="52.28515625" style="246" customWidth="1"/>
    <col min="11778" max="11778" width="17.5703125" style="246" customWidth="1"/>
    <col min="11779" max="11779" width="19.28515625" style="246"/>
    <col min="11780" max="11780" width="17.7109375" style="246" customWidth="1"/>
    <col min="11781" max="11781" width="19.7109375" style="246" customWidth="1"/>
    <col min="11782" max="11782" width="25.5703125" style="246" customWidth="1"/>
    <col min="11783" max="12032" width="19.28515625" style="246"/>
    <col min="12033" max="12033" width="52.28515625" style="246" customWidth="1"/>
    <col min="12034" max="12034" width="17.5703125" style="246" customWidth="1"/>
    <col min="12035" max="12035" width="19.28515625" style="246"/>
    <col min="12036" max="12036" width="17.7109375" style="246" customWidth="1"/>
    <col min="12037" max="12037" width="19.7109375" style="246" customWidth="1"/>
    <col min="12038" max="12038" width="25.5703125" style="246" customWidth="1"/>
    <col min="12039" max="12288" width="19.28515625" style="246"/>
    <col min="12289" max="12289" width="52.28515625" style="246" customWidth="1"/>
    <col min="12290" max="12290" width="17.5703125" style="246" customWidth="1"/>
    <col min="12291" max="12291" width="19.28515625" style="246"/>
    <col min="12292" max="12292" width="17.7109375" style="246" customWidth="1"/>
    <col min="12293" max="12293" width="19.7109375" style="246" customWidth="1"/>
    <col min="12294" max="12294" width="25.5703125" style="246" customWidth="1"/>
    <col min="12295" max="12544" width="19.28515625" style="246"/>
    <col min="12545" max="12545" width="52.28515625" style="246" customWidth="1"/>
    <col min="12546" max="12546" width="17.5703125" style="246" customWidth="1"/>
    <col min="12547" max="12547" width="19.28515625" style="246"/>
    <col min="12548" max="12548" width="17.7109375" style="246" customWidth="1"/>
    <col min="12549" max="12549" width="19.7109375" style="246" customWidth="1"/>
    <col min="12550" max="12550" width="25.5703125" style="246" customWidth="1"/>
    <col min="12551" max="12800" width="19.28515625" style="246"/>
    <col min="12801" max="12801" width="52.28515625" style="246" customWidth="1"/>
    <col min="12802" max="12802" width="17.5703125" style="246" customWidth="1"/>
    <col min="12803" max="12803" width="19.28515625" style="246"/>
    <col min="12804" max="12804" width="17.7109375" style="246" customWidth="1"/>
    <col min="12805" max="12805" width="19.7109375" style="246" customWidth="1"/>
    <col min="12806" max="12806" width="25.5703125" style="246" customWidth="1"/>
    <col min="12807" max="13056" width="19.28515625" style="246"/>
    <col min="13057" max="13057" width="52.28515625" style="246" customWidth="1"/>
    <col min="13058" max="13058" width="17.5703125" style="246" customWidth="1"/>
    <col min="13059" max="13059" width="19.28515625" style="246"/>
    <col min="13060" max="13060" width="17.7109375" style="246" customWidth="1"/>
    <col min="13061" max="13061" width="19.7109375" style="246" customWidth="1"/>
    <col min="13062" max="13062" width="25.5703125" style="246" customWidth="1"/>
    <col min="13063" max="13312" width="19.28515625" style="246"/>
    <col min="13313" max="13313" width="52.28515625" style="246" customWidth="1"/>
    <col min="13314" max="13314" width="17.5703125" style="246" customWidth="1"/>
    <col min="13315" max="13315" width="19.28515625" style="246"/>
    <col min="13316" max="13316" width="17.7109375" style="246" customWidth="1"/>
    <col min="13317" max="13317" width="19.7109375" style="246" customWidth="1"/>
    <col min="13318" max="13318" width="25.5703125" style="246" customWidth="1"/>
    <col min="13319" max="13568" width="19.28515625" style="246"/>
    <col min="13569" max="13569" width="52.28515625" style="246" customWidth="1"/>
    <col min="13570" max="13570" width="17.5703125" style="246" customWidth="1"/>
    <col min="13571" max="13571" width="19.28515625" style="246"/>
    <col min="13572" max="13572" width="17.7109375" style="246" customWidth="1"/>
    <col min="13573" max="13573" width="19.7109375" style="246" customWidth="1"/>
    <col min="13574" max="13574" width="25.5703125" style="246" customWidth="1"/>
    <col min="13575" max="13824" width="19.28515625" style="246"/>
    <col min="13825" max="13825" width="52.28515625" style="246" customWidth="1"/>
    <col min="13826" max="13826" width="17.5703125" style="246" customWidth="1"/>
    <col min="13827" max="13827" width="19.28515625" style="246"/>
    <col min="13828" max="13828" width="17.7109375" style="246" customWidth="1"/>
    <col min="13829" max="13829" width="19.7109375" style="246" customWidth="1"/>
    <col min="13830" max="13830" width="25.5703125" style="246" customWidth="1"/>
    <col min="13831" max="14080" width="19.28515625" style="246"/>
    <col min="14081" max="14081" width="52.28515625" style="246" customWidth="1"/>
    <col min="14082" max="14082" width="17.5703125" style="246" customWidth="1"/>
    <col min="14083" max="14083" width="19.28515625" style="246"/>
    <col min="14084" max="14084" width="17.7109375" style="246" customWidth="1"/>
    <col min="14085" max="14085" width="19.7109375" style="246" customWidth="1"/>
    <col min="14086" max="14086" width="25.5703125" style="246" customWidth="1"/>
    <col min="14087" max="14336" width="19.28515625" style="246"/>
    <col min="14337" max="14337" width="52.28515625" style="246" customWidth="1"/>
    <col min="14338" max="14338" width="17.5703125" style="246" customWidth="1"/>
    <col min="14339" max="14339" width="19.28515625" style="246"/>
    <col min="14340" max="14340" width="17.7109375" style="246" customWidth="1"/>
    <col min="14341" max="14341" width="19.7109375" style="246" customWidth="1"/>
    <col min="14342" max="14342" width="25.5703125" style="246" customWidth="1"/>
    <col min="14343" max="14592" width="19.28515625" style="246"/>
    <col min="14593" max="14593" width="52.28515625" style="246" customWidth="1"/>
    <col min="14594" max="14594" width="17.5703125" style="246" customWidth="1"/>
    <col min="14595" max="14595" width="19.28515625" style="246"/>
    <col min="14596" max="14596" width="17.7109375" style="246" customWidth="1"/>
    <col min="14597" max="14597" width="19.7109375" style="246" customWidth="1"/>
    <col min="14598" max="14598" width="25.5703125" style="246" customWidth="1"/>
    <col min="14599" max="14848" width="19.28515625" style="246"/>
    <col min="14849" max="14849" width="52.28515625" style="246" customWidth="1"/>
    <col min="14850" max="14850" width="17.5703125" style="246" customWidth="1"/>
    <col min="14851" max="14851" width="19.28515625" style="246"/>
    <col min="14852" max="14852" width="17.7109375" style="246" customWidth="1"/>
    <col min="14853" max="14853" width="19.7109375" style="246" customWidth="1"/>
    <col min="14854" max="14854" width="25.5703125" style="246" customWidth="1"/>
    <col min="14855" max="15104" width="19.28515625" style="246"/>
    <col min="15105" max="15105" width="52.28515625" style="246" customWidth="1"/>
    <col min="15106" max="15106" width="17.5703125" style="246" customWidth="1"/>
    <col min="15107" max="15107" width="19.28515625" style="246"/>
    <col min="15108" max="15108" width="17.7109375" style="246" customWidth="1"/>
    <col min="15109" max="15109" width="19.7109375" style="246" customWidth="1"/>
    <col min="15110" max="15110" width="25.5703125" style="246" customWidth="1"/>
    <col min="15111" max="15360" width="19.28515625" style="246"/>
    <col min="15361" max="15361" width="52.28515625" style="246" customWidth="1"/>
    <col min="15362" max="15362" width="17.5703125" style="246" customWidth="1"/>
    <col min="15363" max="15363" width="19.28515625" style="246"/>
    <col min="15364" max="15364" width="17.7109375" style="246" customWidth="1"/>
    <col min="15365" max="15365" width="19.7109375" style="246" customWidth="1"/>
    <col min="15366" max="15366" width="25.5703125" style="246" customWidth="1"/>
    <col min="15367" max="15616" width="19.28515625" style="246"/>
    <col min="15617" max="15617" width="52.28515625" style="246" customWidth="1"/>
    <col min="15618" max="15618" width="17.5703125" style="246" customWidth="1"/>
    <col min="15619" max="15619" width="19.28515625" style="246"/>
    <col min="15620" max="15620" width="17.7109375" style="246" customWidth="1"/>
    <col min="15621" max="15621" width="19.7109375" style="246" customWidth="1"/>
    <col min="15622" max="15622" width="25.5703125" style="246" customWidth="1"/>
    <col min="15623" max="15872" width="19.28515625" style="246"/>
    <col min="15873" max="15873" width="52.28515625" style="246" customWidth="1"/>
    <col min="15874" max="15874" width="17.5703125" style="246" customWidth="1"/>
    <col min="15875" max="15875" width="19.28515625" style="246"/>
    <col min="15876" max="15876" width="17.7109375" style="246" customWidth="1"/>
    <col min="15877" max="15877" width="19.7109375" style="246" customWidth="1"/>
    <col min="15878" max="15878" width="25.5703125" style="246" customWidth="1"/>
    <col min="15879" max="16128" width="19.28515625" style="246"/>
    <col min="16129" max="16129" width="52.28515625" style="246" customWidth="1"/>
    <col min="16130" max="16130" width="17.5703125" style="246" customWidth="1"/>
    <col min="16131" max="16131" width="19.28515625" style="246"/>
    <col min="16132" max="16132" width="17.7109375" style="246" customWidth="1"/>
    <col min="16133" max="16133" width="19.7109375" style="246" customWidth="1"/>
    <col min="16134" max="16134" width="25.5703125" style="246" customWidth="1"/>
    <col min="16135" max="16384" width="19.28515625" style="246"/>
  </cols>
  <sheetData>
    <row r="1" spans="1:6" ht="40.9" customHeight="1" thickBot="1">
      <c r="A1" s="243" t="s">
        <v>664</v>
      </c>
      <c r="B1" s="244"/>
      <c r="C1" s="244"/>
      <c r="D1" s="244"/>
      <c r="E1" s="244"/>
      <c r="F1" s="245"/>
    </row>
    <row r="2" spans="1:6" ht="21.75" thickBot="1">
      <c r="A2" s="340"/>
      <c r="B2" s="341"/>
      <c r="C2" s="342"/>
      <c r="D2" s="343"/>
      <c r="E2" s="247"/>
      <c r="F2" s="247"/>
    </row>
    <row r="3" spans="1:6" s="252" customFormat="1" ht="29.25" thickBot="1">
      <c r="A3" s="248" t="s">
        <v>649</v>
      </c>
      <c r="B3" s="249" t="s">
        <v>1</v>
      </c>
      <c r="C3" s="250" t="s">
        <v>141</v>
      </c>
      <c r="D3" s="250" t="s">
        <v>142</v>
      </c>
      <c r="E3" s="250" t="s">
        <v>4</v>
      </c>
      <c r="F3" s="251" t="s">
        <v>143</v>
      </c>
    </row>
    <row r="4" spans="1:6" s="252" customFormat="1">
      <c r="A4" s="253" t="s">
        <v>665</v>
      </c>
      <c r="B4" s="254">
        <v>40.18</v>
      </c>
      <c r="C4" s="255">
        <f>B4*2%</f>
        <v>0.80359999999999998</v>
      </c>
      <c r="D4" s="256">
        <f>F4/1.22</f>
        <v>40.983606557377051</v>
      </c>
      <c r="E4" s="256">
        <f>D4*22%</f>
        <v>9.0163934426229506</v>
      </c>
      <c r="F4" s="257">
        <v>50</v>
      </c>
    </row>
    <row r="5" spans="1:6">
      <c r="A5" s="253" t="s">
        <v>666</v>
      </c>
      <c r="B5" s="254">
        <f>D5/1.02</f>
        <v>28.126004500160722</v>
      </c>
      <c r="C5" s="255">
        <f>B5*2%</f>
        <v>0.56252009000321446</v>
      </c>
      <c r="D5" s="256">
        <f>F5/1.22</f>
        <v>28.688524590163937</v>
      </c>
      <c r="E5" s="256">
        <f>D5*22%</f>
        <v>6.3114754098360661</v>
      </c>
      <c r="F5" s="258">
        <v>35</v>
      </c>
    </row>
    <row r="6" spans="1:6">
      <c r="A6" s="246" t="s">
        <v>667</v>
      </c>
      <c r="B6" s="254">
        <f>D6/1.02</f>
        <v>48.216007714561236</v>
      </c>
      <c r="C6" s="255">
        <f>B6*2%</f>
        <v>0.96432015429122475</v>
      </c>
      <c r="D6" s="256">
        <f>F6/1.22</f>
        <v>49.180327868852459</v>
      </c>
      <c r="E6" s="256">
        <f>D6*22%</f>
        <v>10.819672131147541</v>
      </c>
      <c r="F6" s="258">
        <v>60</v>
      </c>
    </row>
    <row r="7" spans="1:6">
      <c r="A7" s="246" t="s">
        <v>668</v>
      </c>
      <c r="B7" s="259">
        <v>16.07</v>
      </c>
      <c r="C7" s="255">
        <f>B7*2%</f>
        <v>0.32140000000000002</v>
      </c>
      <c r="D7" s="256">
        <f>F7/1.22</f>
        <v>16.393442622950818</v>
      </c>
      <c r="E7" s="256">
        <f>D7*22%</f>
        <v>3.6065573770491799</v>
      </c>
      <c r="F7" s="258">
        <v>20</v>
      </c>
    </row>
    <row r="9" spans="1:6" ht="31.5">
      <c r="D9" s="260"/>
    </row>
  </sheetData>
  <mergeCells count="1">
    <mergeCell ref="A2:D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6" fitToHeight="0" orientation="landscape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4ABF4269B9B4DBD863524808C1B1E" ma:contentTypeVersion="12" ma:contentTypeDescription="Create a new document." ma:contentTypeScope="" ma:versionID="39437d92557808b5a01f716ce104e0ff">
  <xsd:schema xmlns:xsd="http://www.w3.org/2001/XMLSchema" xmlns:xs="http://www.w3.org/2001/XMLSchema" xmlns:p="http://schemas.microsoft.com/office/2006/metadata/properties" xmlns:ns2="22f1f826-7d51-42e9-b54d-6b44c14cb695" xmlns:ns3="a6d920ce-2d39-4518-862a-21a4ab943b96" targetNamespace="http://schemas.microsoft.com/office/2006/metadata/properties" ma:root="true" ma:fieldsID="b7ac37e423e10bcad34c90b503d8bcb0" ns2:_="" ns3:_="">
    <xsd:import namespace="22f1f826-7d51-42e9-b54d-6b44c14cb695"/>
    <xsd:import namespace="a6d920ce-2d39-4518-862a-21a4ab943b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1f826-7d51-42e9-b54d-6b44c14cb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920ce-2d39-4518-862a-21a4ab943b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1C4DBB-32A9-4EEC-B7BE-33347A2F5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6A98CE-F5CF-430A-B8F7-4F27FFB1E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1f826-7d51-42e9-b54d-6b44c14cb695"/>
    <ds:schemaRef ds:uri="a6d920ce-2d39-4518-862a-21a4ab943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85A17-25B0-4F83-8C66-C91D91A1EB6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2f1f826-7d51-42e9-b54d-6b44c14cb695"/>
    <ds:schemaRef ds:uri="http://www.w3.org/XML/1998/namespace"/>
    <ds:schemaRef ds:uri="http://purl.org/dc/dcmitype/"/>
    <ds:schemaRef ds:uri="http://schemas.microsoft.com/office/infopath/2007/PartnerControls"/>
    <ds:schemaRef ds:uri="a6d920ce-2d39-4518-862a-21a4ab943b9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CHIRURG GROSSI ANIMALI</vt:lpstr>
      <vt:lpstr>CHIRURG PICCOLI ANIMALI </vt:lpstr>
      <vt:lpstr>CLINICA MEDICA</vt:lpstr>
      <vt:lpstr>GENETICA VETERINARIA</vt:lpstr>
      <vt:lpstr>PARASSITOLOGIA</vt:lpstr>
      <vt:lpstr>CHEMIOTERAPIA</vt:lpstr>
      <vt:lpstr>GINECOLOGIA E OSTETRICIA </vt:lpstr>
      <vt:lpstr>ANATOMIA PATOLOGICA</vt:lpstr>
      <vt:lpstr>TERAPIA INTENSIVA 20-07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unina</dc:creator>
  <cp:lastModifiedBy>coinor</cp:lastModifiedBy>
  <dcterms:created xsi:type="dcterms:W3CDTF">2015-06-05T18:19:34Z</dcterms:created>
  <dcterms:modified xsi:type="dcterms:W3CDTF">2021-12-02T08:35:43Z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0x01010074A4ABF4269B9B4DBD863524808C1B1E</vt:lpwstr>
  </property>
</Properties>
</file>